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1"/>
  </bookViews>
  <sheets>
    <sheet name="L6" sheetId="1" r:id="rId1"/>
    <sheet name="L7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<sst xmlns="http://schemas.openxmlformats.org/spreadsheetml/2006/main" count="235" uniqueCount="208">
  <si>
    <t>国债转贷资金结余</t>
  </si>
  <si>
    <t>　　国有资本经营收入</t>
  </si>
  <si>
    <t>上年结余</t>
  </si>
  <si>
    <t>　　印花税</t>
  </si>
  <si>
    <t>调入预算稳定调节基金</t>
  </si>
  <si>
    <t>　　城镇土地使用税</t>
  </si>
  <si>
    <t xml:space="preserve">    其他税收返还收入</t>
  </si>
  <si>
    <t>　　营业税</t>
  </si>
  <si>
    <t>　　烟叶税</t>
  </si>
  <si>
    <t>　　其他税收收入</t>
  </si>
  <si>
    <t>　　增值税</t>
  </si>
  <si>
    <t>国债转贷收入</t>
  </si>
  <si>
    <t>　　其他收入</t>
  </si>
  <si>
    <t>本 年 支 出 合 计</t>
  </si>
  <si>
    <t>二、非税收入</t>
  </si>
  <si>
    <t>　　契税</t>
  </si>
  <si>
    <t>单位:万元</t>
  </si>
  <si>
    <t>　　土地增值税</t>
  </si>
  <si>
    <t>拨付国债转贷资金数</t>
  </si>
  <si>
    <t>收  入  总  计</t>
  </si>
  <si>
    <t>决 算 数</t>
  </si>
  <si>
    <t xml:space="preserve">  专项转移支付收入</t>
  </si>
  <si>
    <t>净结余</t>
  </si>
  <si>
    <t>　　企业所得税退税</t>
  </si>
  <si>
    <t>上级补助收入</t>
  </si>
  <si>
    <t>　　房产税</t>
  </si>
  <si>
    <t>　　行政事业性收费收入</t>
  </si>
  <si>
    <t>调出资金</t>
  </si>
  <si>
    <t>本 年 收 入 合 计</t>
  </si>
  <si>
    <t>支  出  总  计</t>
  </si>
  <si>
    <t>上解上级支出</t>
  </si>
  <si>
    <t xml:space="preserve">  一般性转移支付收入</t>
  </si>
  <si>
    <t>　　耕地占用税</t>
  </si>
  <si>
    <t>年终结余</t>
  </si>
  <si>
    <t>　　罚没收入</t>
  </si>
  <si>
    <t>省补助计划单列市收入</t>
  </si>
  <si>
    <t>　　车船税</t>
  </si>
  <si>
    <t>一、税收收入</t>
  </si>
  <si>
    <t>　　国有资源(资产)有偿使用收入</t>
  </si>
  <si>
    <t>国债转贷资金上年结余</t>
  </si>
  <si>
    <t>　　资源税</t>
  </si>
  <si>
    <t>增设预算周转金</t>
  </si>
  <si>
    <t xml:space="preserve">    结算补助收入</t>
  </si>
  <si>
    <t>预算科目</t>
  </si>
  <si>
    <t xml:space="preserve">  返还性收入</t>
  </si>
  <si>
    <t>　　个人所得税</t>
  </si>
  <si>
    <t xml:space="preserve">    体制补助收入</t>
  </si>
  <si>
    <t>　　专项收入</t>
  </si>
  <si>
    <t>　　城市维护建设税</t>
  </si>
  <si>
    <t>　　企业所得税</t>
  </si>
  <si>
    <t xml:space="preserve">    均衡性转移支付收入</t>
  </si>
  <si>
    <t xml:space="preserve">    县级基本财力保障机制奖补资金收入</t>
  </si>
  <si>
    <t xml:space="preserve">    资源枯竭型城市转移支付补助收入</t>
  </si>
  <si>
    <t xml:space="preserve">    企业事业单位划转补助收入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</si>
  <si>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</si>
  <si>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</si>
  <si>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</si>
  <si>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</si>
  <si>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</si>
  <si>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</si>
  <si>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</si>
  <si>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</si>
  <si>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</si>
  <si>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</si>
  <si>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</si>
  <si>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</si>
  <si>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</si>
  <si>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</si>
  <si>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</si>
  <si>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</si>
  <si>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</si>
  <si>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</si>
  <si>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</si>
  <si>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</si>
  <si>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</si>
  <si>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</si>
  <si>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</si>
  <si>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</si>
  <si>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</si>
  <si>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</si>
  <si>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 xml:space="preserve">    其他一般性转移支付收入</t>
  </si>
  <si>
    <t>附表六：</t>
  </si>
  <si>
    <t>一般公共预算收入</t>
  </si>
  <si>
    <t>一般公共预算支出</t>
  </si>
  <si>
    <t>补助下级支出</t>
  </si>
  <si>
    <t xml:space="preserve">  返还性支出</t>
  </si>
  <si>
    <t xml:space="preserve">    所得税基数返还收入</t>
  </si>
  <si>
    <t xml:space="preserve">    所得税基数返还支出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</si>
  <si>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</si>
  <si>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</si>
  <si>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</si>
  <si>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</si>
  <si>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</si>
  <si>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</si>
  <si>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</si>
  <si>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</si>
  <si>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基层公检法司转移支付支出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</si>
  <si>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</si>
  <si>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</si>
  <si>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</si>
  <si>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</si>
  <si>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</si>
  <si>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</si>
  <si>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</si>
  <si>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</si>
  <si>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</si>
  <si>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</si>
  <si>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</si>
  <si>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</si>
  <si>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</si>
  <si>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</si>
  <si>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</si>
  <si>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</si>
  <si>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</si>
  <si>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</si>
  <si>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</si>
  <si>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</si>
  <si>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</si>
  <si>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</si>
  <si>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</si>
  <si>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</si>
  <si>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</si>
  <si>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</si>
  <si>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</si>
  <si>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</si>
  <si>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</si>
  <si>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</si>
  <si>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</si>
  <si>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</si>
  <si>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</si>
  <si>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 xml:space="preserve">调入资金   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</si>
  <si>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</si>
  <si>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</si>
  <si>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</si>
  <si>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</si>
  <si>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</si>
  <si>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</si>
  <si>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</si>
  <si>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</si>
  <si>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</si>
  <si>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</si>
  <si>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</si>
  <si>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</si>
  <si>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</si>
  <si>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</si>
  <si>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</si>
  <si>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</si>
  <si>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</si>
  <si>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</si>
  <si>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</si>
  <si>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</si>
  <si>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</si>
  <si>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</si>
  <si>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</si>
  <si>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</si>
  <si>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国债转贷转补助数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</si>
  <si>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</si>
  <si>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</si>
  <si>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</si>
  <si>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</si>
  <si>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</si>
  <si>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</si>
  <si>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</si>
  <si>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</si>
  <si>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计划单列市上解省支出</t>
  </si>
  <si>
    <t>计划单列市上解省收入</t>
  </si>
  <si>
    <t>省补助计划单列市支出</t>
  </si>
  <si>
    <t>待偿债置换一般债券结余</t>
  </si>
  <si>
    <t>减:结转下年的支出</t>
  </si>
  <si>
    <t>二十二、其他支出</t>
  </si>
  <si>
    <t>二十三、债务付息支出</t>
  </si>
  <si>
    <t>二十四、债务发行费用支出</t>
  </si>
  <si>
    <t>决算数占年初预算数的%</t>
  </si>
  <si>
    <t>附表七：</t>
  </si>
  <si>
    <t>2017年度汕尾市一般公共预算收支决算情况表</t>
  </si>
  <si>
    <t>2017年度汕尾市一般公共预算收支决算总表</t>
  </si>
  <si>
    <t>年初预算数</t>
  </si>
  <si>
    <t xml:space="preserve">    捐赠收入</t>
  </si>
  <si>
    <t xml:space="preserve">    政府住房基金收入</t>
  </si>
  <si>
    <t>项目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</si>
  <si>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</si>
  <si>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</si>
  <si>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</si>
  <si>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</si>
  <si>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</si>
  <si>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</si>
  <si>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</si>
  <si>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</si>
  <si>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成品油税费改革转移支付补助收入</t>
  </si>
  <si>
    <t xml:space="preserve">    成品油税费改革转移支付补助支出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</si>
  <si>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</si>
  <si>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</si>
  <si>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</si>
  <si>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</si>
  <si>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</si>
  <si>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</si>
  <si>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</si>
  <si>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</si>
  <si>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</si>
  <si>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</si>
  <si>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</si>
  <si>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</si>
  <si>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</si>
  <si>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</si>
  <si>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从政府性基金调入</t>
  </si>
  <si>
    <t xml:space="preserve">  从国有资本经营调入</t>
  </si>
  <si>
    <t xml:space="preserve">  从其他资金调入</t>
  </si>
  <si>
    <t>补充预算稳定调节基金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</si>
</sst>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#,##0_ "/>
    <numFmt numFmtId="190" formatCode="0.0%"/>
    <numFmt numFmtId="191" formatCode="* _-&quot;￥&quot;#,##0;* \-&quot;￥&quot;#,##0;* _-&quot;￥&quot;&quot;-&quot;;@"/>
    <numFmt numFmtId="192" formatCode="* _-&quot;￥&quot;#,##0.00;* \-&quot;￥&quot;#,##0.00;* _-&quot;￥&quot;&quot;-&quot;??;@"/>
    <numFmt numFmtId="193" formatCode="0.00_ 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0" fontId="4" fillId="2" borderId="3" xfId="0" applyNumberFormat="1" applyFont="1" applyFill="1" applyBorder="1" applyAlignment="1" applyProtection="1">
      <alignment vertical="center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0" fontId="4" fillId="2" borderId="5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0" fontId="4" fillId="2" borderId="1" xfId="0" applyNumberFormat="1" applyFont="1" applyFill="1" applyBorder="1" applyAlignment="1" applyProtection="1">
      <alignment horizontal="right" vertical="center"/>
      <protection/>
    </xf>
    <xf numFmtId="10" fontId="4" fillId="2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vertical="center"/>
      <protection/>
    </xf>
    <xf numFmtId="3" fontId="0" fillId="4" borderId="1" xfId="0" applyNumberFormat="1" applyFont="1" applyFill="1" applyBorder="1" applyAlignment="1" applyProtection="1">
      <alignment horizontal="right" vertical="center"/>
      <protection/>
    </xf>
    <xf numFmtId="0" fontId="0" fillId="3" borderId="1" xfId="0" applyNumberFormat="1" applyFont="1" applyFill="1" applyBorder="1" applyAlignment="1" applyProtection="1">
      <alignment vertical="center"/>
      <protection/>
    </xf>
    <xf numFmtId="3" fontId="0" fillId="5" borderId="1" xfId="0" applyNumberFormat="1" applyFont="1" applyFill="1" applyBorder="1" applyAlignment="1" applyProtection="1">
      <alignment horizontal="right" vertical="center"/>
      <protection/>
    </xf>
    <xf numFmtId="3" fontId="0" fillId="6" borderId="1" xfId="0" applyNumberFormat="1" applyFont="1" applyFill="1" applyBorder="1" applyAlignment="1" applyProtection="1">
      <alignment horizontal="right" vertical="center"/>
      <protection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3" fontId="0" fillId="7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4" fillId="8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N8" sqref="N8"/>
    </sheetView>
  </sheetViews>
  <sheetFormatPr defaultColWidth="9.125" defaultRowHeight="14.25"/>
  <cols>
    <col min="1" max="1" width="26.50390625" style="0" customWidth="1"/>
    <col min="2" max="2" width="13.625" style="26" customWidth="1"/>
    <col min="3" max="4" width="14.50390625" style="0" customWidth="1"/>
    <col min="5" max="5" width="24.50390625" style="0" customWidth="1"/>
    <col min="6" max="6" width="14.375" style="26" customWidth="1"/>
    <col min="7" max="8" width="14.125" style="0" customWidth="1"/>
    <col min="9" max="247" width="9.125" style="0" customWidth="1"/>
  </cols>
  <sheetData>
    <row r="1" ht="14.25">
      <c r="A1" t="s">
        <v>81</v>
      </c>
    </row>
    <row r="2" spans="1:8" ht="33.75" customHeight="1">
      <c r="A2" s="28" t="s">
        <v>174</v>
      </c>
      <c r="B2" s="28"/>
      <c r="C2" s="28"/>
      <c r="D2" s="28"/>
      <c r="E2" s="28"/>
      <c r="F2" s="28"/>
      <c r="G2" s="28"/>
      <c r="H2" s="28"/>
    </row>
    <row r="3" spans="1:8" ht="17.25" customHeight="1">
      <c r="A3" s="29" t="s">
        <v>16</v>
      </c>
      <c r="B3" s="29"/>
      <c r="C3" s="29"/>
      <c r="D3" s="29"/>
      <c r="E3" s="29"/>
      <c r="F3" s="29"/>
      <c r="G3" s="29"/>
      <c r="H3" s="29"/>
    </row>
    <row r="4" spans="1:8" ht="29.25" customHeight="1">
      <c r="A4" s="3" t="s">
        <v>43</v>
      </c>
      <c r="B4" s="3" t="s">
        <v>176</v>
      </c>
      <c r="C4" s="3" t="s">
        <v>20</v>
      </c>
      <c r="D4" s="12" t="s">
        <v>172</v>
      </c>
      <c r="E4" s="3" t="s">
        <v>43</v>
      </c>
      <c r="F4" s="3" t="s">
        <v>176</v>
      </c>
      <c r="G4" s="3" t="s">
        <v>20</v>
      </c>
      <c r="H4" s="12" t="s">
        <v>172</v>
      </c>
    </row>
    <row r="5" spans="1:8" ht="16.5" customHeight="1">
      <c r="A5" s="4" t="s">
        <v>37</v>
      </c>
      <c r="B5" s="1">
        <f>SUM(B6:B21)</f>
        <v>227681</v>
      </c>
      <c r="C5" s="1">
        <f>SUM(C6:C21)</f>
        <v>232313</v>
      </c>
      <c r="D5" s="13">
        <f>SUM(C5/B5)</f>
        <v>1.0203442535828637</v>
      </c>
      <c r="E5" s="4" t="s">
        <v>59</v>
      </c>
      <c r="F5" s="2">
        <v>175057</v>
      </c>
      <c r="G5" s="2">
        <v>220266</v>
      </c>
      <c r="H5" s="14">
        <f>SUM(G5/F5)</f>
        <v>1.2582530261571945</v>
      </c>
    </row>
    <row r="6" spans="1:8" ht="16.5" customHeight="1">
      <c r="A6" s="4" t="s">
        <v>10</v>
      </c>
      <c r="B6" s="27">
        <v>71604</v>
      </c>
      <c r="C6" s="2">
        <v>77972</v>
      </c>
      <c r="D6" s="13">
        <f aca="true" t="shared" si="0" ref="D6:D30">SUM(C6/B6)</f>
        <v>1.0889335791296575</v>
      </c>
      <c r="E6" s="4" t="s">
        <v>60</v>
      </c>
      <c r="F6" s="2">
        <v>0</v>
      </c>
      <c r="G6" s="2">
        <v>0</v>
      </c>
      <c r="H6" s="14"/>
    </row>
    <row r="7" spans="1:8" ht="16.5" customHeight="1">
      <c r="A7" s="4" t="s">
        <v>7</v>
      </c>
      <c r="B7" s="2">
        <v>70</v>
      </c>
      <c r="C7" s="2">
        <v>71</v>
      </c>
      <c r="D7" s="13">
        <f t="shared" si="0"/>
        <v>1.0142857142857142</v>
      </c>
      <c r="E7" s="4" t="s">
        <v>61</v>
      </c>
      <c r="F7" s="2">
        <v>0</v>
      </c>
      <c r="G7" s="2">
        <v>292</v>
      </c>
      <c r="H7" s="14"/>
    </row>
    <row r="8" spans="1:8" ht="16.5" customHeight="1">
      <c r="A8" s="4" t="s">
        <v>49</v>
      </c>
      <c r="B8" s="2">
        <v>24679</v>
      </c>
      <c r="C8" s="2">
        <v>23914</v>
      </c>
      <c r="D8" s="13">
        <f t="shared" si="0"/>
        <v>0.9690019854937396</v>
      </c>
      <c r="E8" s="4" t="s">
        <v>62</v>
      </c>
      <c r="F8" s="2">
        <v>83116</v>
      </c>
      <c r="G8" s="2">
        <v>117345</v>
      </c>
      <c r="H8" s="14">
        <f aca="true" t="shared" si="1" ref="H8:H28">SUM(G8/F8)</f>
        <v>1.4118220318590886</v>
      </c>
    </row>
    <row r="9" spans="1:8" ht="16.5" customHeight="1">
      <c r="A9" s="4" t="s">
        <v>23</v>
      </c>
      <c r="B9" s="2">
        <v>0</v>
      </c>
      <c r="C9" s="2"/>
      <c r="D9" s="13"/>
      <c r="E9" s="4" t="s">
        <v>63</v>
      </c>
      <c r="F9" s="2">
        <v>357728</v>
      </c>
      <c r="G9" s="2">
        <v>408397</v>
      </c>
      <c r="H9" s="14">
        <f t="shared" si="1"/>
        <v>1.1416411351641471</v>
      </c>
    </row>
    <row r="10" spans="1:8" ht="16.5" customHeight="1">
      <c r="A10" s="4" t="s">
        <v>45</v>
      </c>
      <c r="B10" s="2">
        <v>6961</v>
      </c>
      <c r="C10" s="2">
        <v>7665</v>
      </c>
      <c r="D10" s="13">
        <f t="shared" si="0"/>
        <v>1.1011348944117225</v>
      </c>
      <c r="E10" s="4" t="s">
        <v>64</v>
      </c>
      <c r="F10" s="2">
        <v>9940</v>
      </c>
      <c r="G10" s="2">
        <v>45660</v>
      </c>
      <c r="H10" s="14">
        <f t="shared" si="1"/>
        <v>4.593561368209255</v>
      </c>
    </row>
    <row r="11" spans="1:8" ht="16.5" customHeight="1">
      <c r="A11" s="4" t="s">
        <v>40</v>
      </c>
      <c r="B11" s="2">
        <v>586</v>
      </c>
      <c r="C11" s="2">
        <v>185</v>
      </c>
      <c r="D11" s="13">
        <f t="shared" si="0"/>
        <v>0.31569965870307165</v>
      </c>
      <c r="E11" s="4" t="s">
        <v>65</v>
      </c>
      <c r="F11" s="2">
        <v>30994</v>
      </c>
      <c r="G11" s="2">
        <v>54151</v>
      </c>
      <c r="H11" s="14">
        <f t="shared" si="1"/>
        <v>1.747144608633929</v>
      </c>
    </row>
    <row r="12" spans="1:8" ht="16.5" customHeight="1">
      <c r="A12" s="5" t="s">
        <v>48</v>
      </c>
      <c r="B12" s="2">
        <v>22771</v>
      </c>
      <c r="C12" s="2">
        <v>20412</v>
      </c>
      <c r="D12" s="13">
        <f t="shared" si="0"/>
        <v>0.8964033200122964</v>
      </c>
      <c r="E12" s="4" t="s">
        <v>66</v>
      </c>
      <c r="F12" s="2">
        <v>228168</v>
      </c>
      <c r="G12" s="2">
        <v>293546</v>
      </c>
      <c r="H12" s="14">
        <f t="shared" si="1"/>
        <v>1.286534483363136</v>
      </c>
    </row>
    <row r="13" spans="1:8" ht="16.5" customHeight="1">
      <c r="A13" s="4" t="s">
        <v>25</v>
      </c>
      <c r="B13" s="2">
        <v>6954</v>
      </c>
      <c r="C13" s="2">
        <v>10189</v>
      </c>
      <c r="D13" s="13">
        <f t="shared" si="0"/>
        <v>1.4651998849582974</v>
      </c>
      <c r="E13" s="4" t="s">
        <v>67</v>
      </c>
      <c r="F13" s="2">
        <v>157274</v>
      </c>
      <c r="G13" s="2">
        <v>280363</v>
      </c>
      <c r="H13" s="14">
        <f t="shared" si="1"/>
        <v>1.7826404873024149</v>
      </c>
    </row>
    <row r="14" spans="1:8" ht="16.5" customHeight="1">
      <c r="A14" s="4" t="s">
        <v>3</v>
      </c>
      <c r="B14" s="2">
        <v>5303</v>
      </c>
      <c r="C14" s="2">
        <v>5376</v>
      </c>
      <c r="D14" s="13">
        <f t="shared" si="0"/>
        <v>1.0137657929473882</v>
      </c>
      <c r="E14" s="4" t="s">
        <v>68</v>
      </c>
      <c r="F14" s="2">
        <v>23700</v>
      </c>
      <c r="G14" s="2">
        <v>37655</v>
      </c>
      <c r="H14" s="14">
        <f t="shared" si="1"/>
        <v>1.588818565400844</v>
      </c>
    </row>
    <row r="15" spans="1:8" ht="16.5" customHeight="1">
      <c r="A15" s="4" t="s">
        <v>5</v>
      </c>
      <c r="B15" s="2">
        <v>13035</v>
      </c>
      <c r="C15" s="2">
        <v>8892</v>
      </c>
      <c r="D15" s="13">
        <f t="shared" si="0"/>
        <v>0.6821634062140391</v>
      </c>
      <c r="E15" s="4" t="s">
        <v>69</v>
      </c>
      <c r="F15" s="2">
        <v>65090</v>
      </c>
      <c r="G15" s="2">
        <v>412500</v>
      </c>
      <c r="H15" s="14">
        <f t="shared" si="1"/>
        <v>6.337379013673376</v>
      </c>
    </row>
    <row r="16" spans="1:8" ht="16.5" customHeight="1">
      <c r="A16" s="4" t="s">
        <v>17</v>
      </c>
      <c r="B16" s="2">
        <v>19795</v>
      </c>
      <c r="C16" s="2">
        <v>19062</v>
      </c>
      <c r="D16" s="13">
        <f t="shared" si="0"/>
        <v>0.9629704470825966</v>
      </c>
      <c r="E16" s="4" t="s">
        <v>70</v>
      </c>
      <c r="F16" s="2">
        <v>188983</v>
      </c>
      <c r="G16" s="2">
        <v>194093</v>
      </c>
      <c r="H16" s="14">
        <f t="shared" si="1"/>
        <v>1.0270394691586016</v>
      </c>
    </row>
    <row r="17" spans="1:8" ht="16.5" customHeight="1">
      <c r="A17" s="4" t="s">
        <v>36</v>
      </c>
      <c r="B17" s="2">
        <v>4741</v>
      </c>
      <c r="C17" s="2">
        <v>5187</v>
      </c>
      <c r="D17" s="13">
        <f t="shared" si="0"/>
        <v>1.0940729803838853</v>
      </c>
      <c r="E17" s="4" t="s">
        <v>71</v>
      </c>
      <c r="F17" s="2">
        <v>32950</v>
      </c>
      <c r="G17" s="2">
        <v>35459</v>
      </c>
      <c r="H17" s="14">
        <f t="shared" si="1"/>
        <v>1.0761456752655538</v>
      </c>
    </row>
    <row r="18" spans="1:8" ht="16.5" customHeight="1">
      <c r="A18" s="4" t="s">
        <v>32</v>
      </c>
      <c r="B18" s="2">
        <v>12960</v>
      </c>
      <c r="C18" s="2">
        <v>17174</v>
      </c>
      <c r="D18" s="13">
        <f t="shared" si="0"/>
        <v>1.3251543209876544</v>
      </c>
      <c r="E18" s="4" t="s">
        <v>72</v>
      </c>
      <c r="F18" s="2">
        <v>4293</v>
      </c>
      <c r="G18" s="2">
        <v>19612</v>
      </c>
      <c r="H18" s="14">
        <f t="shared" si="1"/>
        <v>4.568367109247612</v>
      </c>
    </row>
    <row r="19" spans="1:8" ht="16.5" customHeight="1">
      <c r="A19" s="4" t="s">
        <v>15</v>
      </c>
      <c r="B19" s="2">
        <v>38222</v>
      </c>
      <c r="C19" s="2">
        <v>36214</v>
      </c>
      <c r="D19" s="13">
        <f t="shared" si="0"/>
        <v>0.9474648108419235</v>
      </c>
      <c r="E19" s="6" t="s">
        <v>73</v>
      </c>
      <c r="F19" s="2">
        <v>5166</v>
      </c>
      <c r="G19" s="2">
        <v>7077</v>
      </c>
      <c r="H19" s="14">
        <f t="shared" si="1"/>
        <v>1.3699186991869918</v>
      </c>
    </row>
    <row r="20" spans="1:8" ht="16.5" customHeight="1">
      <c r="A20" s="4" t="s">
        <v>8</v>
      </c>
      <c r="B20" s="2">
        <v>0</v>
      </c>
      <c r="C20" s="2"/>
      <c r="D20" s="13"/>
      <c r="E20" s="6" t="s">
        <v>74</v>
      </c>
      <c r="F20" s="2">
        <v>0</v>
      </c>
      <c r="G20" s="2">
        <v>40</v>
      </c>
      <c r="H20" s="14"/>
    </row>
    <row r="21" spans="1:8" ht="16.5" customHeight="1">
      <c r="A21" s="4" t="s">
        <v>9</v>
      </c>
      <c r="B21" s="2">
        <v>0</v>
      </c>
      <c r="C21" s="2"/>
      <c r="D21" s="13"/>
      <c r="E21" s="7" t="s">
        <v>75</v>
      </c>
      <c r="F21" s="2">
        <v>0</v>
      </c>
      <c r="G21" s="2">
        <v>0</v>
      </c>
      <c r="H21" s="14"/>
    </row>
    <row r="22" spans="1:8" ht="16.5" customHeight="1">
      <c r="A22" s="4" t="s">
        <v>14</v>
      </c>
      <c r="B22" s="2">
        <f>SUM(B23:B30)</f>
        <v>111318</v>
      </c>
      <c r="C22" s="2">
        <f>SUM(C23:C30)</f>
        <v>135418</v>
      </c>
      <c r="D22" s="13">
        <f t="shared" si="0"/>
        <v>1.2164968828042186</v>
      </c>
      <c r="E22" s="8" t="s">
        <v>76</v>
      </c>
      <c r="F22" s="2">
        <v>14406</v>
      </c>
      <c r="G22" s="2">
        <v>17287</v>
      </c>
      <c r="H22" s="14">
        <f t="shared" si="1"/>
        <v>1.199986116895738</v>
      </c>
    </row>
    <row r="23" spans="1:8" ht="16.5" customHeight="1">
      <c r="A23" s="4" t="s">
        <v>47</v>
      </c>
      <c r="B23" s="1">
        <v>26603</v>
      </c>
      <c r="C23" s="1">
        <v>47618</v>
      </c>
      <c r="D23" s="13">
        <f t="shared" si="0"/>
        <v>1.7899485020486412</v>
      </c>
      <c r="E23" s="9" t="s">
        <v>77</v>
      </c>
      <c r="F23" s="2">
        <v>28954</v>
      </c>
      <c r="G23" s="2">
        <v>18379</v>
      </c>
      <c r="H23" s="14">
        <f t="shared" si="1"/>
        <v>0.6347654900877253</v>
      </c>
    </row>
    <row r="24" spans="1:8" ht="16.5" customHeight="1">
      <c r="A24" s="4" t="s">
        <v>26</v>
      </c>
      <c r="B24" s="2">
        <v>33529</v>
      </c>
      <c r="C24" s="2">
        <v>26740</v>
      </c>
      <c r="D24" s="13">
        <f t="shared" si="0"/>
        <v>0.7975185660174774</v>
      </c>
      <c r="E24" s="4" t="s">
        <v>78</v>
      </c>
      <c r="F24" s="2">
        <v>13249</v>
      </c>
      <c r="G24" s="2">
        <v>14490</v>
      </c>
      <c r="H24" s="14">
        <f t="shared" si="1"/>
        <v>1.0936674465997434</v>
      </c>
    </row>
    <row r="25" spans="1:8" ht="16.5" customHeight="1">
      <c r="A25" s="4" t="s">
        <v>34</v>
      </c>
      <c r="B25" s="2">
        <v>15800</v>
      </c>
      <c r="C25" s="2">
        <v>16162</v>
      </c>
      <c r="D25" s="13">
        <f t="shared" si="0"/>
        <v>1.0229113924050632</v>
      </c>
      <c r="E25" s="4" t="s">
        <v>79</v>
      </c>
      <c r="F25" s="2">
        <v>8947</v>
      </c>
      <c r="G25" s="2">
        <v>0</v>
      </c>
      <c r="H25" s="14">
        <f t="shared" si="1"/>
        <v>0</v>
      </c>
    </row>
    <row r="26" spans="1:8" ht="16.5" customHeight="1">
      <c r="A26" s="4" t="s">
        <v>1</v>
      </c>
      <c r="B26" s="2">
        <v>1650</v>
      </c>
      <c r="C26" s="2">
        <v>-165</v>
      </c>
      <c r="D26" s="13">
        <f t="shared" si="0"/>
        <v>-0.1</v>
      </c>
      <c r="E26" s="4" t="s">
        <v>169</v>
      </c>
      <c r="F26" s="2">
        <v>111364</v>
      </c>
      <c r="G26" s="2">
        <v>36591</v>
      </c>
      <c r="H26" s="14">
        <f t="shared" si="1"/>
        <v>0.3285711720124995</v>
      </c>
    </row>
    <row r="27" spans="1:8" ht="16.5" customHeight="1">
      <c r="A27" s="4" t="s">
        <v>38</v>
      </c>
      <c r="B27" s="2">
        <v>13384</v>
      </c>
      <c r="C27" s="2">
        <v>15622</v>
      </c>
      <c r="D27" s="13">
        <f t="shared" si="0"/>
        <v>1.1672145845786013</v>
      </c>
      <c r="E27" s="7" t="s">
        <v>170</v>
      </c>
      <c r="F27" s="2">
        <v>2780</v>
      </c>
      <c r="G27" s="2">
        <v>12613</v>
      </c>
      <c r="H27" s="14">
        <f t="shared" si="1"/>
        <v>4.5370503597122305</v>
      </c>
    </row>
    <row r="28" spans="1:8" ht="16.5" customHeight="1">
      <c r="A28" s="4" t="s">
        <v>177</v>
      </c>
      <c r="B28" s="2">
        <v>300</v>
      </c>
      <c r="C28" s="2">
        <v>2831</v>
      </c>
      <c r="D28" s="13">
        <f t="shared" si="0"/>
        <v>9.436666666666667</v>
      </c>
      <c r="E28" s="4" t="s">
        <v>171</v>
      </c>
      <c r="F28" s="2">
        <v>150</v>
      </c>
      <c r="G28" s="2">
        <v>176</v>
      </c>
      <c r="H28" s="14">
        <f t="shared" si="1"/>
        <v>1.1733333333333333</v>
      </c>
    </row>
    <row r="29" spans="1:8" ht="17.25" customHeight="1">
      <c r="A29" s="4" t="s">
        <v>178</v>
      </c>
      <c r="B29" s="2">
        <v>1125</v>
      </c>
      <c r="C29" s="2">
        <v>789</v>
      </c>
      <c r="D29" s="13">
        <f t="shared" si="0"/>
        <v>0.7013333333333334</v>
      </c>
      <c r="E29" s="10"/>
      <c r="F29" s="1"/>
      <c r="G29" s="1"/>
      <c r="H29" s="14"/>
    </row>
    <row r="30" spans="1:8" ht="17.25" customHeight="1">
      <c r="A30" s="4" t="s">
        <v>12</v>
      </c>
      <c r="B30" s="1">
        <v>18927</v>
      </c>
      <c r="C30" s="1">
        <v>25821</v>
      </c>
      <c r="D30" s="13">
        <f t="shared" si="0"/>
        <v>1.3642415596766524</v>
      </c>
      <c r="E30" s="10"/>
      <c r="F30" s="1"/>
      <c r="G30" s="1"/>
      <c r="H30" s="14"/>
    </row>
    <row r="31" spans="1:8" ht="17.25" customHeight="1">
      <c r="A31" s="4"/>
      <c r="B31" s="1"/>
      <c r="C31" s="1"/>
      <c r="D31" s="13"/>
      <c r="E31" s="10"/>
      <c r="F31" s="1"/>
      <c r="G31" s="1"/>
      <c r="H31" s="14"/>
    </row>
    <row r="32" spans="1:8" ht="17.25" customHeight="1">
      <c r="A32" s="4"/>
      <c r="B32" s="1"/>
      <c r="C32" s="1"/>
      <c r="D32" s="13"/>
      <c r="E32" s="10"/>
      <c r="F32" s="1"/>
      <c r="G32" s="1"/>
      <c r="H32" s="14"/>
    </row>
    <row r="33" spans="1:8" ht="16.5" customHeight="1">
      <c r="A33" s="3" t="s">
        <v>28</v>
      </c>
      <c r="B33" s="1">
        <f>B5+B22</f>
        <v>338999</v>
      </c>
      <c r="C33" s="1">
        <f>C5+C22</f>
        <v>367731</v>
      </c>
      <c r="D33" s="13">
        <f>SUM(C33/B33)</f>
        <v>1.0847554122578533</v>
      </c>
      <c r="E33" s="11" t="s">
        <v>13</v>
      </c>
      <c r="F33" s="1">
        <f>SUM(F5:F28)</f>
        <v>1542309</v>
      </c>
      <c r="G33" s="1">
        <f>SUM(G5:G28)</f>
        <v>2225992</v>
      </c>
      <c r="H33" s="14">
        <f>SUM(G33/F33)</f>
        <v>1.4432853598079243</v>
      </c>
    </row>
  </sheetData>
  <mergeCells count="2">
    <mergeCell ref="A2:H2"/>
    <mergeCell ref="A3:H3"/>
  </mergeCells>
  <printOptions gridLines="1" horizontalCentered="1" verticalCentered="1"/>
  <pageMargins left="0.59" right="0.43" top="0.18" bottom="0.16" header="0.18" footer="0.16"/>
  <pageSetup blackAndWhite="1" horizontalDpi="600" verticalDpi="6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showZeros="0" tabSelected="1" workbookViewId="0" topLeftCell="E1">
      <selection activeCell="E4" sqref="A4:IV4"/>
    </sheetView>
  </sheetViews>
  <sheetFormatPr defaultColWidth="9.125" defaultRowHeight="14.25"/>
  <cols>
    <col min="1" max="4" width="0" style="0" hidden="1" customWidth="1"/>
    <col min="5" max="5" width="49.50390625" style="0" customWidth="1"/>
    <col min="6" max="6" width="16.125" style="0" customWidth="1"/>
    <col min="7" max="7" width="45.875" style="0" customWidth="1"/>
    <col min="8" max="8" width="16.375" style="0" customWidth="1"/>
    <col min="9" max="248" width="9.125" style="0" customWidth="1"/>
  </cols>
  <sheetData>
    <row r="1" ht="14.25">
      <c r="E1" t="s">
        <v>173</v>
      </c>
    </row>
    <row r="2" spans="1:8" ht="33.75" customHeight="1">
      <c r="A2" s="15"/>
      <c r="E2" s="28" t="s">
        <v>175</v>
      </c>
      <c r="F2" s="28"/>
      <c r="G2" s="28"/>
      <c r="H2" s="28"/>
    </row>
    <row r="3" spans="1:8" ht="16.5" customHeight="1">
      <c r="A3" s="16"/>
      <c r="F3" s="17"/>
      <c r="G3" s="17"/>
      <c r="H3" s="17" t="s">
        <v>16</v>
      </c>
    </row>
    <row r="4" spans="5:8" ht="16.5" customHeight="1">
      <c r="E4" s="18" t="s">
        <v>179</v>
      </c>
      <c r="F4" s="18" t="s">
        <v>20</v>
      </c>
      <c r="G4" s="18" t="s">
        <v>179</v>
      </c>
      <c r="H4" s="18" t="s">
        <v>20</v>
      </c>
    </row>
    <row r="5" spans="5:8" ht="16.5" customHeight="1">
      <c r="E5" s="19" t="s">
        <v>82</v>
      </c>
      <c r="F5" s="20">
        <v>367731</v>
      </c>
      <c r="G5" s="19" t="s">
        <v>83</v>
      </c>
      <c r="H5" s="20">
        <v>2225992</v>
      </c>
    </row>
    <row r="6" spans="5:8" ht="16.5" customHeight="1">
      <c r="E6" s="19" t="s">
        <v>24</v>
      </c>
      <c r="F6" s="20">
        <f>SUM(F7,F14,F35)</f>
        <v>1459369</v>
      </c>
      <c r="G6" s="19" t="s">
        <v>84</v>
      </c>
      <c r="H6" s="20">
        <f>SUM(H7,H14,H35)</f>
        <v>0</v>
      </c>
    </row>
    <row r="7" spans="5:8" ht="16.5" customHeight="1">
      <c r="E7" s="19" t="s">
        <v>44</v>
      </c>
      <c r="F7" s="20">
        <f>SUM(F8:F13)</f>
        <v>53645</v>
      </c>
      <c r="G7" s="19" t="s">
        <v>85</v>
      </c>
      <c r="H7" s="20">
        <f>SUM(H8:H13)</f>
        <v>0</v>
      </c>
    </row>
    <row r="8" spans="5:8" ht="16.5" customHeight="1">
      <c r="E8" s="21" t="s">
        <v>86</v>
      </c>
      <c r="F8" s="22">
        <v>2768</v>
      </c>
      <c r="G8" s="21" t="s">
        <v>87</v>
      </c>
      <c r="H8" s="22">
        <v>0</v>
      </c>
    </row>
    <row r="9" spans="5:8" ht="16.5" customHeight="1">
      <c r="E9" s="21" t="s">
        <v>180</v>
      </c>
      <c r="F9" s="22">
        <v>6524</v>
      </c>
      <c r="G9" s="21" t="s">
        <v>181</v>
      </c>
      <c r="H9" s="22">
        <v>0</v>
      </c>
    </row>
    <row r="10" spans="5:8" ht="16.5" customHeight="1">
      <c r="E10" s="21" t="s">
        <v>182</v>
      </c>
      <c r="F10" s="22">
        <v>8051</v>
      </c>
      <c r="G10" s="21" t="s">
        <v>183</v>
      </c>
      <c r="H10" s="22">
        <v>0</v>
      </c>
    </row>
    <row r="11" spans="5:8" ht="16.5" customHeight="1">
      <c r="E11" s="21" t="s">
        <v>184</v>
      </c>
      <c r="F11" s="22">
        <v>13</v>
      </c>
      <c r="G11" s="21" t="s">
        <v>185</v>
      </c>
      <c r="H11" s="22">
        <v>0</v>
      </c>
    </row>
    <row r="12" spans="5:8" ht="16.5" customHeight="1">
      <c r="E12" s="21" t="s">
        <v>186</v>
      </c>
      <c r="F12" s="22">
        <v>18081</v>
      </c>
      <c r="G12" s="21" t="s">
        <v>187</v>
      </c>
      <c r="H12" s="22">
        <v>0</v>
      </c>
    </row>
    <row r="13" spans="5:8" ht="16.5" customHeight="1">
      <c r="E13" s="21" t="s">
        <v>6</v>
      </c>
      <c r="F13" s="22">
        <v>18208</v>
      </c>
      <c r="G13" s="21" t="s">
        <v>88</v>
      </c>
      <c r="H13" s="22">
        <v>0</v>
      </c>
    </row>
    <row r="14" spans="5:8" ht="16.5" customHeight="1">
      <c r="E14" s="19" t="s">
        <v>31</v>
      </c>
      <c r="F14" s="20">
        <f>SUM(F15:F34)</f>
        <v>834389</v>
      </c>
      <c r="G14" s="19" t="s">
        <v>89</v>
      </c>
      <c r="H14" s="20">
        <f>SUM(H15:H34)</f>
        <v>0</v>
      </c>
    </row>
    <row r="15" spans="5:8" ht="16.5" customHeight="1">
      <c r="E15" s="21" t="s">
        <v>46</v>
      </c>
      <c r="F15" s="22">
        <v>0</v>
      </c>
      <c r="G15" s="21" t="s">
        <v>90</v>
      </c>
      <c r="H15" s="22">
        <v>0</v>
      </c>
    </row>
    <row r="16" spans="5:8" ht="16.5" customHeight="1">
      <c r="E16" s="21" t="s">
        <v>50</v>
      </c>
      <c r="F16" s="22">
        <v>130015</v>
      </c>
      <c r="G16" s="21" t="s">
        <v>91</v>
      </c>
      <c r="H16" s="22">
        <v>0</v>
      </c>
    </row>
    <row r="17" spans="5:8" ht="16.5" customHeight="1">
      <c r="E17" s="21" t="s">
        <v>51</v>
      </c>
      <c r="F17" s="22">
        <v>98238</v>
      </c>
      <c r="G17" s="21" t="s">
        <v>92</v>
      </c>
      <c r="H17" s="22">
        <v>0</v>
      </c>
    </row>
    <row r="18" spans="5:8" ht="16.5" customHeight="1">
      <c r="E18" s="21" t="s">
        <v>42</v>
      </c>
      <c r="F18" s="22">
        <v>119169</v>
      </c>
      <c r="G18" s="21" t="s">
        <v>93</v>
      </c>
      <c r="H18" s="22">
        <v>0</v>
      </c>
    </row>
    <row r="19" spans="5:8" ht="16.5" customHeight="1">
      <c r="E19" s="21" t="s">
        <v>52</v>
      </c>
      <c r="F19" s="22">
        <v>0</v>
      </c>
      <c r="G19" s="21" t="s">
        <v>94</v>
      </c>
      <c r="H19" s="22">
        <v>0</v>
      </c>
    </row>
    <row r="20" spans="5:8" ht="16.5" customHeight="1">
      <c r="E20" s="21" t="s">
        <v>53</v>
      </c>
      <c r="F20" s="22">
        <v>13828</v>
      </c>
      <c r="G20" s="21" t="s">
        <v>95</v>
      </c>
      <c r="H20" s="22">
        <v>0</v>
      </c>
    </row>
    <row r="21" spans="5:8" ht="16.5" customHeight="1">
      <c r="E21" s="21" t="s">
        <v>188</v>
      </c>
      <c r="F21" s="22">
        <v>0</v>
      </c>
      <c r="G21" s="21" t="s">
        <v>189</v>
      </c>
      <c r="H21" s="22">
        <v>0</v>
      </c>
    </row>
    <row r="22" spans="5:8" ht="16.5" customHeight="1">
      <c r="E22" s="21" t="s">
        <v>54</v>
      </c>
      <c r="F22" s="22">
        <v>7994</v>
      </c>
      <c r="G22" s="21" t="s">
        <v>96</v>
      </c>
      <c r="H22" s="22">
        <v>0</v>
      </c>
    </row>
    <row r="23" spans="5:8" ht="16.5" customHeight="1">
      <c r="E23" s="21" t="s">
        <v>190</v>
      </c>
      <c r="F23" s="22">
        <v>30729</v>
      </c>
      <c r="G23" s="21" t="s">
        <v>191</v>
      </c>
      <c r="H23" s="22">
        <v>0</v>
      </c>
    </row>
    <row r="24" spans="5:8" ht="16.5" customHeight="1">
      <c r="E24" s="21" t="s">
        <v>192</v>
      </c>
      <c r="F24" s="22">
        <v>30392</v>
      </c>
      <c r="G24" s="21" t="s">
        <v>193</v>
      </c>
      <c r="H24" s="22">
        <v>0</v>
      </c>
    </row>
    <row r="25" spans="5:8" ht="16.5" customHeight="1">
      <c r="E25" s="21" t="s">
        <v>194</v>
      </c>
      <c r="F25" s="22">
        <v>90848</v>
      </c>
      <c r="G25" s="21" t="s">
        <v>195</v>
      </c>
      <c r="H25" s="22">
        <v>0</v>
      </c>
    </row>
    <row r="26" spans="5:8" ht="16.5" customHeight="1">
      <c r="E26" s="21" t="s">
        <v>55</v>
      </c>
      <c r="F26" s="22">
        <v>7004</v>
      </c>
      <c r="G26" s="21" t="s">
        <v>97</v>
      </c>
      <c r="H26" s="22">
        <v>0</v>
      </c>
    </row>
    <row r="27" spans="5:8" ht="16.5" customHeight="1">
      <c r="E27" s="21" t="s">
        <v>56</v>
      </c>
      <c r="F27" s="22">
        <v>0</v>
      </c>
      <c r="G27" s="21" t="s">
        <v>98</v>
      </c>
      <c r="H27" s="22">
        <v>0</v>
      </c>
    </row>
    <row r="28" spans="5:8" ht="16.5" customHeight="1">
      <c r="E28" s="21" t="s">
        <v>57</v>
      </c>
      <c r="F28" s="22">
        <v>9553</v>
      </c>
      <c r="G28" s="21" t="s">
        <v>99</v>
      </c>
      <c r="H28" s="22">
        <v>0</v>
      </c>
    </row>
    <row r="29" spans="5:8" ht="16.5" customHeight="1">
      <c r="E29" s="21" t="s">
        <v>58</v>
      </c>
      <c r="F29" s="22">
        <v>86180</v>
      </c>
      <c r="G29" s="21" t="s">
        <v>100</v>
      </c>
      <c r="H29" s="22">
        <v>0</v>
      </c>
    </row>
    <row r="30" spans="5:8" ht="16.5" customHeight="1">
      <c r="E30" s="21" t="s">
        <v>196</v>
      </c>
      <c r="F30" s="22">
        <v>9981</v>
      </c>
      <c r="G30" s="21" t="s">
        <v>197</v>
      </c>
      <c r="H30" s="22">
        <v>0</v>
      </c>
    </row>
    <row r="31" spans="5:8" ht="16.5" customHeight="1">
      <c r="E31" s="21" t="s">
        <v>198</v>
      </c>
      <c r="F31" s="22">
        <v>0</v>
      </c>
      <c r="G31" s="21" t="s">
        <v>199</v>
      </c>
      <c r="H31" s="22">
        <v>0</v>
      </c>
    </row>
    <row r="32" spans="5:8" ht="17.25" customHeight="1">
      <c r="E32" s="21" t="s">
        <v>200</v>
      </c>
      <c r="F32" s="22">
        <v>858</v>
      </c>
      <c r="G32" s="21" t="s">
        <v>201</v>
      </c>
      <c r="H32" s="22">
        <v>0</v>
      </c>
    </row>
    <row r="33" spans="5:8" ht="17.25" customHeight="1">
      <c r="E33" s="21" t="s">
        <v>202</v>
      </c>
      <c r="F33" s="22">
        <v>53604</v>
      </c>
      <c r="G33" s="21" t="s">
        <v>203</v>
      </c>
      <c r="H33" s="22">
        <v>0</v>
      </c>
    </row>
    <row r="34" spans="5:8" ht="17.25" customHeight="1">
      <c r="E34" s="21" t="s">
        <v>80</v>
      </c>
      <c r="F34" s="22">
        <v>145996</v>
      </c>
      <c r="G34" s="21" t="s">
        <v>101</v>
      </c>
      <c r="H34" s="22">
        <v>0</v>
      </c>
    </row>
    <row r="35" spans="5:8" ht="16.5" customHeight="1">
      <c r="E35" s="19" t="s">
        <v>21</v>
      </c>
      <c r="F35" s="20">
        <v>571335</v>
      </c>
      <c r="G35" s="19" t="s">
        <v>102</v>
      </c>
      <c r="H35" s="20">
        <f>SUM(H36:H55)</f>
        <v>0</v>
      </c>
    </row>
    <row r="36" spans="5:8" ht="16.5" customHeight="1" hidden="1">
      <c r="E36" s="21" t="s">
        <v>103</v>
      </c>
      <c r="F36" s="22">
        <v>2122</v>
      </c>
      <c r="G36" s="21" t="s">
        <v>103</v>
      </c>
      <c r="H36" s="22">
        <v>0</v>
      </c>
    </row>
    <row r="37" spans="5:8" ht="16.5" customHeight="1" hidden="1">
      <c r="E37" s="21" t="s">
        <v>104</v>
      </c>
      <c r="F37" s="22">
        <v>0</v>
      </c>
      <c r="G37" s="21" t="s">
        <v>104</v>
      </c>
      <c r="H37" s="22">
        <v>0</v>
      </c>
    </row>
    <row r="38" spans="5:8" ht="16.5" customHeight="1" hidden="1">
      <c r="E38" s="21" t="s">
        <v>105</v>
      </c>
      <c r="F38" s="22">
        <v>168</v>
      </c>
      <c r="G38" s="21" t="s">
        <v>105</v>
      </c>
      <c r="H38" s="22">
        <v>0</v>
      </c>
    </row>
    <row r="39" spans="5:8" ht="16.5" customHeight="1" hidden="1">
      <c r="E39" s="21" t="s">
        <v>106</v>
      </c>
      <c r="F39" s="22">
        <v>9013</v>
      </c>
      <c r="G39" s="21" t="s">
        <v>106</v>
      </c>
      <c r="H39" s="22">
        <v>0</v>
      </c>
    </row>
    <row r="40" spans="5:8" ht="16.5" customHeight="1" hidden="1">
      <c r="E40" s="21" t="s">
        <v>107</v>
      </c>
      <c r="F40" s="22">
        <v>41320</v>
      </c>
      <c r="G40" s="21" t="s">
        <v>107</v>
      </c>
      <c r="H40" s="22">
        <v>0</v>
      </c>
    </row>
    <row r="41" spans="5:8" ht="16.5" customHeight="1" hidden="1">
      <c r="E41" s="21" t="s">
        <v>108</v>
      </c>
      <c r="F41" s="22">
        <v>26319</v>
      </c>
      <c r="G41" s="21" t="s">
        <v>108</v>
      </c>
      <c r="H41" s="22">
        <v>0</v>
      </c>
    </row>
    <row r="42" spans="5:8" ht="16.5" customHeight="1" hidden="1">
      <c r="E42" s="21" t="s">
        <v>109</v>
      </c>
      <c r="F42" s="22">
        <v>9004</v>
      </c>
      <c r="G42" s="21" t="s">
        <v>109</v>
      </c>
      <c r="H42" s="22">
        <v>0</v>
      </c>
    </row>
    <row r="43" spans="5:8" ht="16.5" customHeight="1" hidden="1">
      <c r="E43" s="21" t="s">
        <v>110</v>
      </c>
      <c r="F43" s="22">
        <v>62746</v>
      </c>
      <c r="G43" s="21" t="s">
        <v>110</v>
      </c>
      <c r="H43" s="22">
        <v>0</v>
      </c>
    </row>
    <row r="44" spans="5:8" ht="16.5" customHeight="1" hidden="1">
      <c r="E44" s="21" t="s">
        <v>111</v>
      </c>
      <c r="F44" s="22">
        <v>88229</v>
      </c>
      <c r="G44" s="21" t="s">
        <v>111</v>
      </c>
      <c r="H44" s="22">
        <v>0</v>
      </c>
    </row>
    <row r="45" spans="5:8" ht="16.5" customHeight="1" hidden="1">
      <c r="E45" s="21" t="s">
        <v>112</v>
      </c>
      <c r="F45" s="22">
        <v>8271</v>
      </c>
      <c r="G45" s="21" t="s">
        <v>112</v>
      </c>
      <c r="H45" s="22">
        <v>0</v>
      </c>
    </row>
    <row r="46" spans="5:8" ht="16.5" customHeight="1" hidden="1">
      <c r="E46" s="21" t="s">
        <v>113</v>
      </c>
      <c r="F46" s="22">
        <v>568</v>
      </c>
      <c r="G46" s="21" t="s">
        <v>113</v>
      </c>
      <c r="H46" s="22">
        <v>0</v>
      </c>
    </row>
    <row r="47" spans="5:8" ht="16.5" customHeight="1" hidden="1">
      <c r="E47" s="21" t="s">
        <v>114</v>
      </c>
      <c r="F47" s="22">
        <v>110219</v>
      </c>
      <c r="G47" s="21" t="s">
        <v>114</v>
      </c>
      <c r="H47" s="22">
        <v>0</v>
      </c>
    </row>
    <row r="48" spans="5:8" ht="16.5" customHeight="1" hidden="1">
      <c r="E48" s="21" t="s">
        <v>115</v>
      </c>
      <c r="F48" s="22">
        <v>34686</v>
      </c>
      <c r="G48" s="21" t="s">
        <v>115</v>
      </c>
      <c r="H48" s="22">
        <v>0</v>
      </c>
    </row>
    <row r="49" spans="5:8" ht="16.5" customHeight="1" hidden="1">
      <c r="E49" s="21" t="s">
        <v>116</v>
      </c>
      <c r="F49" s="22">
        <v>16853</v>
      </c>
      <c r="G49" s="21" t="s">
        <v>116</v>
      </c>
      <c r="H49" s="22">
        <v>0</v>
      </c>
    </row>
    <row r="50" spans="5:8" ht="16.5" customHeight="1" hidden="1">
      <c r="E50" s="21" t="s">
        <v>117</v>
      </c>
      <c r="F50" s="22">
        <v>2282</v>
      </c>
      <c r="G50" s="21" t="s">
        <v>117</v>
      </c>
      <c r="H50" s="22">
        <v>0</v>
      </c>
    </row>
    <row r="51" spans="5:8" ht="16.5" customHeight="1" hidden="1">
      <c r="E51" s="21" t="s">
        <v>118</v>
      </c>
      <c r="F51" s="22">
        <v>0</v>
      </c>
      <c r="G51" s="21" t="s">
        <v>118</v>
      </c>
      <c r="H51" s="22">
        <v>0</v>
      </c>
    </row>
    <row r="52" spans="5:8" ht="16.5" customHeight="1" hidden="1">
      <c r="E52" s="21" t="s">
        <v>119</v>
      </c>
      <c r="F52" s="22">
        <v>1441</v>
      </c>
      <c r="G52" s="21" t="s">
        <v>119</v>
      </c>
      <c r="H52" s="22">
        <v>0</v>
      </c>
    </row>
    <row r="53" spans="5:8" ht="16.5" customHeight="1" hidden="1">
      <c r="E53" s="21" t="s">
        <v>120</v>
      </c>
      <c r="F53" s="22">
        <v>2772</v>
      </c>
      <c r="G53" s="21" t="s">
        <v>120</v>
      </c>
      <c r="H53" s="22">
        <v>0</v>
      </c>
    </row>
    <row r="54" spans="5:8" ht="16.5" customHeight="1" hidden="1">
      <c r="E54" s="21" t="s">
        <v>121</v>
      </c>
      <c r="F54" s="22">
        <v>326</v>
      </c>
      <c r="G54" s="21" t="s">
        <v>121</v>
      </c>
      <c r="H54" s="22">
        <v>0</v>
      </c>
    </row>
    <row r="55" spans="5:8" ht="16.5" customHeight="1" hidden="1">
      <c r="E55" s="21" t="s">
        <v>122</v>
      </c>
      <c r="F55" s="22">
        <v>154972</v>
      </c>
      <c r="G55" s="21" t="s">
        <v>123</v>
      </c>
      <c r="H55" s="22">
        <v>0</v>
      </c>
    </row>
    <row r="56" spans="5:8" ht="16.5" customHeight="1">
      <c r="E56" s="19" t="s">
        <v>124</v>
      </c>
      <c r="F56" s="20">
        <f>SUM(F57:F58)</f>
        <v>0</v>
      </c>
      <c r="G56" s="19" t="s">
        <v>30</v>
      </c>
      <c r="H56" s="20">
        <f>SUM(H57:H58)</f>
        <v>330725</v>
      </c>
    </row>
    <row r="57" spans="5:8" ht="16.5" customHeight="1">
      <c r="E57" s="21" t="s">
        <v>125</v>
      </c>
      <c r="F57" s="22">
        <v>0</v>
      </c>
      <c r="G57" s="21" t="s">
        <v>126</v>
      </c>
      <c r="H57" s="22">
        <v>92779</v>
      </c>
    </row>
    <row r="58" spans="5:8" ht="16.5" customHeight="1">
      <c r="E58" s="21" t="s">
        <v>127</v>
      </c>
      <c r="F58" s="22">
        <v>0</v>
      </c>
      <c r="G58" s="21" t="s">
        <v>128</v>
      </c>
      <c r="H58" s="22">
        <v>237946</v>
      </c>
    </row>
    <row r="59" spans="5:8" ht="16.5" customHeight="1">
      <c r="E59" s="19" t="s">
        <v>129</v>
      </c>
      <c r="F59" s="23">
        <v>2981</v>
      </c>
      <c r="G59" s="21"/>
      <c r="H59" s="24"/>
    </row>
    <row r="60" spans="5:8" ht="16.5" customHeight="1">
      <c r="E60" s="19" t="s">
        <v>2</v>
      </c>
      <c r="F60" s="23">
        <v>151291</v>
      </c>
      <c r="G60" s="21"/>
      <c r="H60" s="24"/>
    </row>
    <row r="61" spans="5:8" ht="16.5" customHeight="1">
      <c r="E61" s="19" t="s">
        <v>130</v>
      </c>
      <c r="F61" s="20">
        <f>SUM(F62:F64)</f>
        <v>634202</v>
      </c>
      <c r="G61" s="19" t="s">
        <v>27</v>
      </c>
      <c r="H61" s="25">
        <v>0</v>
      </c>
    </row>
    <row r="62" spans="5:8" ht="16.5" customHeight="1">
      <c r="E62" s="21" t="s">
        <v>204</v>
      </c>
      <c r="F62" s="25">
        <v>415166</v>
      </c>
      <c r="G62" s="21"/>
      <c r="H62" s="24"/>
    </row>
    <row r="63" spans="5:8" ht="16.5" customHeight="1">
      <c r="E63" s="21" t="s">
        <v>205</v>
      </c>
      <c r="F63" s="25">
        <v>5214</v>
      </c>
      <c r="G63" s="21"/>
      <c r="H63" s="24"/>
    </row>
    <row r="64" spans="5:8" ht="16.5" customHeight="1">
      <c r="E64" s="21" t="s">
        <v>206</v>
      </c>
      <c r="F64" s="25">
        <v>213822</v>
      </c>
      <c r="G64" s="21"/>
      <c r="H64" s="24"/>
    </row>
    <row r="65" spans="5:8" ht="16.5" customHeight="1">
      <c r="E65" s="19" t="s">
        <v>131</v>
      </c>
      <c r="F65" s="20">
        <f>F66</f>
        <v>0</v>
      </c>
      <c r="G65" s="19" t="s">
        <v>132</v>
      </c>
      <c r="H65" s="20">
        <f>H66</f>
        <v>6673</v>
      </c>
    </row>
    <row r="66" spans="5:8" ht="16.5" customHeight="1">
      <c r="E66" s="19" t="s">
        <v>133</v>
      </c>
      <c r="F66" s="20">
        <f>F67</f>
        <v>0</v>
      </c>
      <c r="G66" s="19" t="s">
        <v>134</v>
      </c>
      <c r="H66" s="20">
        <f>SUM(H67:H70)</f>
        <v>6673</v>
      </c>
    </row>
    <row r="67" spans="5:8" ht="16.5" customHeight="1">
      <c r="E67" s="19" t="s">
        <v>135</v>
      </c>
      <c r="F67" s="20">
        <f>SUM(F68:F71)</f>
        <v>0</v>
      </c>
      <c r="G67" s="21" t="s">
        <v>136</v>
      </c>
      <c r="H67" s="25">
        <v>5597</v>
      </c>
    </row>
    <row r="68" spans="5:8" ht="16.5" customHeight="1">
      <c r="E68" s="21" t="s">
        <v>137</v>
      </c>
      <c r="F68" s="25">
        <v>0</v>
      </c>
      <c r="G68" s="21" t="s">
        <v>138</v>
      </c>
      <c r="H68" s="25">
        <v>0</v>
      </c>
    </row>
    <row r="69" spans="5:8" ht="16.5" customHeight="1">
      <c r="E69" s="21" t="s">
        <v>139</v>
      </c>
      <c r="F69" s="25">
        <v>0</v>
      </c>
      <c r="G69" s="21" t="s">
        <v>140</v>
      </c>
      <c r="H69" s="25">
        <v>0</v>
      </c>
    </row>
    <row r="70" spans="5:8" ht="16.5" customHeight="1">
      <c r="E70" s="21" t="s">
        <v>141</v>
      </c>
      <c r="F70" s="25">
        <v>0</v>
      </c>
      <c r="G70" s="21" t="s">
        <v>142</v>
      </c>
      <c r="H70" s="25">
        <v>1076</v>
      </c>
    </row>
    <row r="71" spans="5:8" ht="17.25" customHeight="1">
      <c r="E71" s="21" t="s">
        <v>143</v>
      </c>
      <c r="F71" s="25">
        <v>0</v>
      </c>
      <c r="G71" s="21"/>
      <c r="H71" s="24"/>
    </row>
    <row r="72" spans="5:8" ht="17.25" customHeight="1">
      <c r="E72" s="19" t="s">
        <v>144</v>
      </c>
      <c r="F72" s="20">
        <f>F73</f>
        <v>166939</v>
      </c>
      <c r="G72" s="19" t="s">
        <v>145</v>
      </c>
      <c r="H72" s="20">
        <f>SUM(H73:H76)</f>
        <v>0</v>
      </c>
    </row>
    <row r="73" spans="5:8" ht="17.25" customHeight="1">
      <c r="E73" s="19" t="s">
        <v>146</v>
      </c>
      <c r="F73" s="20">
        <f>SUM(F74:F77)</f>
        <v>166939</v>
      </c>
      <c r="G73" s="21" t="s">
        <v>147</v>
      </c>
      <c r="H73" s="22">
        <v>0</v>
      </c>
    </row>
    <row r="74" spans="5:8" ht="17.25" customHeight="1">
      <c r="E74" s="21" t="s">
        <v>148</v>
      </c>
      <c r="F74" s="22">
        <v>166939</v>
      </c>
      <c r="G74" s="21" t="s">
        <v>149</v>
      </c>
      <c r="H74" s="22">
        <v>0</v>
      </c>
    </row>
    <row r="75" spans="5:8" ht="17.25" customHeight="1">
      <c r="E75" s="21" t="s">
        <v>150</v>
      </c>
      <c r="F75" s="22">
        <v>0</v>
      </c>
      <c r="G75" s="21" t="s">
        <v>151</v>
      </c>
      <c r="H75" s="22">
        <v>0</v>
      </c>
    </row>
    <row r="76" spans="5:8" ht="16.5" customHeight="1">
      <c r="E76" s="21" t="s">
        <v>152</v>
      </c>
      <c r="F76" s="22">
        <v>0</v>
      </c>
      <c r="G76" s="21" t="s">
        <v>153</v>
      </c>
      <c r="H76" s="22">
        <v>0</v>
      </c>
    </row>
    <row r="77" spans="5:8" ht="16.5" customHeight="1">
      <c r="E77" s="21" t="s">
        <v>154</v>
      </c>
      <c r="F77" s="22">
        <v>0</v>
      </c>
      <c r="G77" s="21"/>
      <c r="H77" s="24"/>
    </row>
    <row r="78" spans="5:8" ht="16.5" customHeight="1">
      <c r="E78" s="19" t="s">
        <v>11</v>
      </c>
      <c r="F78" s="22">
        <v>0</v>
      </c>
      <c r="G78" s="19" t="s">
        <v>41</v>
      </c>
      <c r="H78" s="25">
        <v>760</v>
      </c>
    </row>
    <row r="79" spans="5:8" ht="17.25" customHeight="1">
      <c r="E79" s="19" t="s">
        <v>39</v>
      </c>
      <c r="F79" s="23">
        <v>11</v>
      </c>
      <c r="G79" s="19" t="s">
        <v>18</v>
      </c>
      <c r="H79" s="25">
        <v>0</v>
      </c>
    </row>
    <row r="80" spans="5:8" ht="16.5" customHeight="1">
      <c r="E80" s="19" t="s">
        <v>155</v>
      </c>
      <c r="F80" s="22">
        <v>0</v>
      </c>
      <c r="G80" s="19" t="s">
        <v>0</v>
      </c>
      <c r="H80" s="25">
        <v>11</v>
      </c>
    </row>
    <row r="81" spans="5:8" ht="16.5" customHeight="1">
      <c r="E81" s="19" t="s">
        <v>4</v>
      </c>
      <c r="F81" s="25">
        <v>32377</v>
      </c>
      <c r="G81" s="19" t="s">
        <v>207</v>
      </c>
      <c r="H81" s="25">
        <v>70680</v>
      </c>
    </row>
    <row r="82" spans="5:8" ht="16.5" customHeight="1">
      <c r="E82" s="19" t="s">
        <v>156</v>
      </c>
      <c r="F82" s="20">
        <f>SUM(F83:F85)</f>
        <v>0</v>
      </c>
      <c r="G82" s="19" t="s">
        <v>157</v>
      </c>
      <c r="H82" s="20">
        <f>SUM(H83:H85)</f>
        <v>0</v>
      </c>
    </row>
    <row r="83" spans="5:8" ht="16.5" customHeight="1">
      <c r="E83" s="21" t="s">
        <v>158</v>
      </c>
      <c r="F83" s="23">
        <v>0</v>
      </c>
      <c r="G83" s="21" t="s">
        <v>159</v>
      </c>
      <c r="H83" s="23">
        <v>0</v>
      </c>
    </row>
    <row r="84" spans="5:8" ht="16.5" customHeight="1">
      <c r="E84" s="21" t="s">
        <v>160</v>
      </c>
      <c r="F84" s="22">
        <v>0</v>
      </c>
      <c r="G84" s="21" t="s">
        <v>161</v>
      </c>
      <c r="H84" s="22">
        <v>0</v>
      </c>
    </row>
    <row r="85" spans="5:8" ht="16.5" customHeight="1">
      <c r="E85" s="21" t="s">
        <v>162</v>
      </c>
      <c r="F85" s="22">
        <v>0</v>
      </c>
      <c r="G85" s="21" t="s">
        <v>163</v>
      </c>
      <c r="H85" s="22">
        <v>0</v>
      </c>
    </row>
    <row r="86" spans="5:8" ht="16.5" customHeight="1">
      <c r="E86" s="19" t="s">
        <v>35</v>
      </c>
      <c r="F86" s="22">
        <v>0</v>
      </c>
      <c r="G86" s="19" t="s">
        <v>164</v>
      </c>
      <c r="H86" s="22">
        <v>0</v>
      </c>
    </row>
    <row r="87" spans="5:8" ht="16.5" customHeight="1">
      <c r="E87" s="19" t="s">
        <v>165</v>
      </c>
      <c r="F87" s="22">
        <v>0</v>
      </c>
      <c r="G87" s="19" t="s">
        <v>166</v>
      </c>
      <c r="H87" s="22">
        <v>0</v>
      </c>
    </row>
    <row r="88" spans="5:8" ht="16.5" customHeight="1">
      <c r="E88" s="21"/>
      <c r="F88" s="24"/>
      <c r="G88" s="19" t="s">
        <v>167</v>
      </c>
      <c r="H88" s="25">
        <v>1496</v>
      </c>
    </row>
    <row r="89" spans="5:8" ht="16.5" customHeight="1">
      <c r="E89" s="21"/>
      <c r="F89" s="24"/>
      <c r="G89" s="19" t="s">
        <v>33</v>
      </c>
      <c r="H89" s="20">
        <f>F92-H5-H6-H56-H61-H65-H72-H78-H79-H80-H81-H82-H86-H87-H88</f>
        <v>178564</v>
      </c>
    </row>
    <row r="90" spans="5:8" ht="16.5" customHeight="1">
      <c r="E90" s="21"/>
      <c r="F90" s="24"/>
      <c r="G90" s="19" t="s">
        <v>168</v>
      </c>
      <c r="H90" s="25">
        <v>178564</v>
      </c>
    </row>
    <row r="91" spans="5:8" ht="14.25">
      <c r="E91" s="21"/>
      <c r="F91" s="24"/>
      <c r="G91" s="19" t="s">
        <v>22</v>
      </c>
      <c r="H91" s="20">
        <f>H89-H90</f>
        <v>0</v>
      </c>
    </row>
    <row r="92" spans="5:8" ht="14.25">
      <c r="E92" s="18" t="s">
        <v>19</v>
      </c>
      <c r="F92" s="20">
        <f>SUM(F5:F6,F56,F59:F61,F65,F72,F78:F82,F86:F87)</f>
        <v>2814901</v>
      </c>
      <c r="G92" s="18" t="s">
        <v>29</v>
      </c>
      <c r="H92" s="20">
        <f>SUM(H5:H6,H56,H61,H65,H72,H78:H82,H86:H89)</f>
        <v>2814901</v>
      </c>
    </row>
  </sheetData>
  <mergeCells count="1">
    <mergeCell ref="E2:H2"/>
  </mergeCells>
  <printOptions gridLines="1" horizontalCentered="1" verticalCentered="1"/>
  <pageMargins left="0.22" right="0.22" top="0.17" bottom="0.2" header="0.5" footer="0.22"/>
  <pageSetup blackAndWhite="1" fitToHeight="1" fitToWidth="1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2018-06-20T01:42:09Z</cp:lastPrinted>
  <dcterms:modified xsi:type="dcterms:W3CDTF">2018-08-28T07:21:00Z</dcterms:modified>
  <cp:category/>
  <cp:version/>
  <cp:contentType/>
  <cp:contentStatus/>
</cp:coreProperties>
</file>