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2"/>
  </bookViews>
  <sheets>
    <sheet name="(1)" sheetId="1" r:id="rId1"/>
    <sheet name="(2)" sheetId="2" r:id="rId2"/>
    <sheet name="(3)" sheetId="3" r:id="rId3"/>
  </sheets>
  <externalReferences>
    <externalReference r:id="rId6"/>
  </externalReferences>
  <definedNames>
    <definedName name="DATABASE" localSheetId="0" hidden="1">'(1)'!$A$6:$O$34</definedName>
    <definedName name="DATABASE" localSheetId="1" hidden="1">'(2)'!$A$4:$L$27</definedName>
    <definedName name="DATABASE" localSheetId="2" hidden="1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F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<sst xmlns="http://schemas.openxmlformats.org/spreadsheetml/2006/main" count="168" uniqueCount="88">
  <si>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1-12</t>
    </r>
    <r>
      <rPr>
        <b/>
        <sz val="20"/>
        <rFont val="宋体"/>
        <family val="0"/>
      </rPr>
      <t>月份财政收入完成情况表</t>
    </r>
  </si>
  <si>
    <t>(内部资料)</t>
  </si>
  <si>
    <t xml:space="preserve"> 制表单位：汕尾市财政局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</si>
  <si>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</si>
  <si>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</si>
  <si>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</si>
  <si>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</si>
  <si>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</si>
  <si>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</si>
  <si>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</si>
  <si>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</si>
  <si>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</si>
  <si>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</si>
  <si>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</si>
  <si>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</si>
  <si>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</si>
  <si>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</si>
  <si>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</si>
  <si>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</si>
  <si>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</si>
  <si>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</si>
  <si>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3、营业税                    </t>
  </si>
  <si>
    <t xml:space="preserve">4、企业所得税                 </t>
  </si>
  <si>
    <t>5、个人所得税</t>
  </si>
  <si>
    <t>6、资源税</t>
  </si>
  <si>
    <t>7、城市维护建设税</t>
  </si>
  <si>
    <t>8、房产税</t>
  </si>
  <si>
    <t>9、印花税</t>
  </si>
  <si>
    <r>
      <t>1</t>
    </r>
    <r>
      <rPr>
        <sz val="12"/>
        <rFont val="宋体"/>
        <family val="0"/>
      </rPr>
      <t>0、</t>
    </r>
    <r>
      <rPr>
        <sz val="12"/>
        <rFont val="宋体"/>
        <family val="0"/>
      </rPr>
      <t>城镇土地使用税</t>
    </r>
  </si>
  <si>
    <t>11、土地增值税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</si>
  <si>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</si>
  <si>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3、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</si>
  <si>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4、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</si>
  <si>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5、环保税</t>
    </r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</si>
  <si>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</si>
  <si>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</si>
  <si>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</si>
  <si>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</si>
  <si>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</si>
  <si>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</si>
  <si>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</si>
  <si>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</si>
  <si>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</si>
  <si>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</si>
  <si>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</si>
  <si>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1-12</t>
    </r>
    <r>
      <rPr>
        <b/>
        <sz val="20"/>
        <rFont val="宋体"/>
        <family val="0"/>
      </rPr>
      <t>月份财政支出完成情况表</t>
    </r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</si>
  <si>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</si>
  <si>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</si>
  <si>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</si>
  <si>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</si>
  <si>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</si>
  <si>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</si>
  <si>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</si>
  <si>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</si>
  <si>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</si>
  <si>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</si>
  <si>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</si>
  <si>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</si>
  <si>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</si>
  <si>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</si>
  <si>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</si>
  <si>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 xml:space="preserve"> 十七、 国土海洋气象等支出</t>
  </si>
  <si>
    <t>十八、住房保障支出</t>
  </si>
  <si>
    <t>十九、粮油物资储备支出</t>
  </si>
  <si>
    <t>二十、其他支出</t>
  </si>
  <si>
    <t>二十二、债务付息支出</t>
  </si>
  <si>
    <t>二十三、债务发行费用支出</t>
  </si>
  <si>
    <t>一般公共预算支出小计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</si>
  <si>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一八年</t>
    </r>
    <r>
      <rPr>
        <b/>
        <sz val="20"/>
        <rFont val="Times New Roman"/>
        <family val="1"/>
      </rPr>
      <t>1-12</t>
    </r>
    <r>
      <rPr>
        <b/>
        <sz val="20"/>
        <rFont val="宋体"/>
        <family val="0"/>
      </rPr>
      <t>月份财政收支完成情况表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县区调整预算</t>
    </r>
    <r>
      <rPr>
        <b/>
        <sz val="20"/>
        <rFont val="Times New Roman"/>
        <family val="1"/>
      </rPr>
      <t>)</t>
    </r>
  </si>
  <si>
    <t>预算数</t>
  </si>
  <si>
    <t>占预算数 %</t>
  </si>
  <si>
    <t>调整预算数</t>
  </si>
  <si>
    <t>占年初预算数%</t>
  </si>
  <si>
    <t>占调整预算数%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</si>
  <si>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</si>
  <si>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</si>
  <si>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</si>
  <si>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</si>
  <si>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</si>
  <si>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</si>
  <si>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</si>
  <si>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</si>
  <si>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 xml:space="preserve">            深汕合作区</t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</si>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</sst>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 wrapText="1"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left" vertical="center" wrapText="1"/>
      <protection locked="0"/>
    </xf>
    <xf numFmtId="1" fontId="0" fillId="0" borderId="16" xfId="0" applyNumberFormat="1" applyFont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 quotePrefix="1">
      <alignment horizontal="left"/>
      <protection locked="0"/>
    </xf>
    <xf numFmtId="1" fontId="5" fillId="0" borderId="10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066;&#30452;&#26376;&#25253;&#34920;\2018&#24180;&#20840;&#24066;&#39044;&#31639;&#25191;&#34892;&#25253;&#34920;(&#20844;&#20849;&#39044;&#31639;)%20(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(收入支出含合作区)"/>
      <sheetName val="全市(2)"/>
      <sheetName val="1(1)"/>
      <sheetName val="1(2)"/>
      <sheetName val="1(3)"/>
      <sheetName val="2(1)"/>
      <sheetName val="2(2)"/>
      <sheetName val="2(3)"/>
      <sheetName val="3(1)"/>
      <sheetName val="3(2)"/>
      <sheetName val="3(3)"/>
      <sheetName val="4(1)"/>
      <sheetName val="4(2)"/>
      <sheetName val="4(3)"/>
      <sheetName val="5(1)"/>
      <sheetName val="5(2)"/>
      <sheetName val="5(3)"/>
      <sheetName val="6(1)"/>
      <sheetName val="6(2)"/>
      <sheetName val="6(3)"/>
      <sheetName val="7(1)"/>
      <sheetName val="7(2)"/>
      <sheetName val="7(3)"/>
      <sheetName val="8(1)"/>
      <sheetName val="8(2)"/>
      <sheetName val="8(3)"/>
      <sheetName val="9(1)"/>
      <sheetName val="9(2)"/>
      <sheetName val="9(3)"/>
      <sheetName val="10(1)"/>
      <sheetName val="10(2)"/>
      <sheetName val="10(3)"/>
      <sheetName val="11(1)"/>
      <sheetName val="11(2)"/>
      <sheetName val="11(3)"/>
      <sheetName val="12(1)"/>
      <sheetName val="12(2)"/>
      <sheetName val="12(3)"/>
      <sheetName val="12(县区调整预算)"/>
    </sheetNames>
    <sheetDataSet>
      <sheetData sheetId="32">
        <row r="6">
          <cell r="F6">
            <v>210303</v>
          </cell>
        </row>
        <row r="7">
          <cell r="F7">
            <v>69500</v>
          </cell>
        </row>
        <row r="8">
          <cell r="F8">
            <v>31845</v>
          </cell>
        </row>
        <row r="9">
          <cell r="F9">
            <v>71</v>
          </cell>
        </row>
        <row r="10">
          <cell r="F10">
            <v>22976</v>
          </cell>
        </row>
        <row r="11">
          <cell r="F11">
            <v>7045</v>
          </cell>
        </row>
        <row r="12">
          <cell r="F12">
            <v>164</v>
          </cell>
        </row>
        <row r="13">
          <cell r="F13">
            <v>18612</v>
          </cell>
        </row>
        <row r="14">
          <cell r="F14">
            <v>5897</v>
          </cell>
        </row>
        <row r="15">
          <cell r="F15">
            <v>4777</v>
          </cell>
        </row>
        <row r="16">
          <cell r="F16">
            <v>8261</v>
          </cell>
        </row>
        <row r="17">
          <cell r="F17">
            <v>17082</v>
          </cell>
        </row>
        <row r="18">
          <cell r="F18">
            <v>4698</v>
          </cell>
        </row>
        <row r="19">
          <cell r="F19">
            <v>16564</v>
          </cell>
        </row>
        <row r="20">
          <cell r="F20">
            <v>34656</v>
          </cell>
        </row>
        <row r="22">
          <cell r="F22">
            <v>99338</v>
          </cell>
        </row>
        <row r="23">
          <cell r="F23">
            <v>22878</v>
          </cell>
        </row>
        <row r="24">
          <cell r="F24">
            <v>9096</v>
          </cell>
        </row>
        <row r="25">
          <cell r="F25">
            <v>21527</v>
          </cell>
        </row>
        <row r="26">
          <cell r="F26">
            <v>13195</v>
          </cell>
        </row>
        <row r="27">
          <cell r="F27">
            <v>785</v>
          </cell>
        </row>
        <row r="28">
          <cell r="F28">
            <v>11882</v>
          </cell>
        </row>
        <row r="29">
          <cell r="F29">
            <v>26300</v>
          </cell>
        </row>
        <row r="30">
          <cell r="F30">
            <v>2112</v>
          </cell>
        </row>
        <row r="31">
          <cell r="F31">
            <v>659</v>
          </cell>
        </row>
        <row r="32">
          <cell r="F32">
            <v>309641</v>
          </cell>
        </row>
      </sheetData>
      <sheetData sheetId="33">
        <row r="6">
          <cell r="F6">
            <v>179840</v>
          </cell>
        </row>
        <row r="7">
          <cell r="F7">
            <v>257</v>
          </cell>
        </row>
        <row r="8">
          <cell r="F8">
            <v>89534</v>
          </cell>
        </row>
        <row r="9">
          <cell r="F9">
            <v>381441</v>
          </cell>
        </row>
        <row r="10">
          <cell r="F10">
            <v>26369</v>
          </cell>
        </row>
        <row r="11">
          <cell r="F11">
            <v>43904</v>
          </cell>
        </row>
        <row r="12">
          <cell r="F12">
            <v>268643</v>
          </cell>
        </row>
        <row r="13">
          <cell r="F13">
            <v>258140</v>
          </cell>
        </row>
        <row r="14">
          <cell r="F14">
            <v>48112</v>
          </cell>
        </row>
        <row r="15">
          <cell r="F15">
            <v>284218</v>
          </cell>
        </row>
        <row r="16">
          <cell r="F16">
            <v>200327</v>
          </cell>
        </row>
        <row r="17">
          <cell r="F17">
            <v>35325</v>
          </cell>
        </row>
        <row r="18">
          <cell r="F18">
            <v>18200</v>
          </cell>
        </row>
        <row r="19">
          <cell r="F19">
            <v>5626</v>
          </cell>
        </row>
        <row r="20">
          <cell r="F20">
            <v>40</v>
          </cell>
        </row>
        <row r="21">
          <cell r="F21">
            <v>12420</v>
          </cell>
        </row>
        <row r="22">
          <cell r="F22">
            <v>19912</v>
          </cell>
        </row>
        <row r="23">
          <cell r="F23">
            <v>12741</v>
          </cell>
        </row>
        <row r="24">
          <cell r="F24">
            <v>9172</v>
          </cell>
        </row>
        <row r="25">
          <cell r="F25">
            <v>14636</v>
          </cell>
        </row>
        <row r="26">
          <cell r="F26">
            <v>170</v>
          </cell>
        </row>
        <row r="27">
          <cell r="F27">
            <v>1909027</v>
          </cell>
        </row>
      </sheetData>
      <sheetData sheetId="34">
        <row r="6">
          <cell r="F6">
            <v>309641</v>
          </cell>
        </row>
        <row r="7">
          <cell r="F7">
            <v>93258</v>
          </cell>
        </row>
        <row r="8">
          <cell r="F8">
            <v>34486</v>
          </cell>
        </row>
        <row r="9">
          <cell r="F9">
            <v>4396</v>
          </cell>
        </row>
        <row r="10">
          <cell r="F10">
            <v>1275</v>
          </cell>
        </row>
        <row r="11">
          <cell r="F11">
            <v>75796</v>
          </cell>
        </row>
        <row r="12">
          <cell r="F12">
            <v>24166</v>
          </cell>
        </row>
        <row r="13">
          <cell r="F13">
            <v>56324</v>
          </cell>
        </row>
        <row r="14">
          <cell r="F14">
            <v>19940</v>
          </cell>
        </row>
        <row r="15">
          <cell r="F15">
            <v>210303</v>
          </cell>
        </row>
        <row r="16">
          <cell r="F16">
            <v>54332</v>
          </cell>
        </row>
        <row r="17">
          <cell r="F17">
            <v>27768</v>
          </cell>
        </row>
        <row r="18">
          <cell r="F18">
            <v>3095</v>
          </cell>
        </row>
        <row r="19">
          <cell r="F19">
            <v>300</v>
          </cell>
        </row>
        <row r="20">
          <cell r="F20">
            <v>56348</v>
          </cell>
        </row>
        <row r="21">
          <cell r="F21">
            <v>14945</v>
          </cell>
        </row>
        <row r="22">
          <cell r="F22">
            <v>36306</v>
          </cell>
        </row>
        <row r="23">
          <cell r="F23">
            <v>17209</v>
          </cell>
        </row>
        <row r="24">
          <cell r="F24">
            <v>99338</v>
          </cell>
        </row>
        <row r="25">
          <cell r="F25">
            <v>38926</v>
          </cell>
        </row>
        <row r="26">
          <cell r="F26">
            <v>6718</v>
          </cell>
        </row>
        <row r="27">
          <cell r="F27">
            <v>1301</v>
          </cell>
        </row>
        <row r="28">
          <cell r="F28">
            <v>975</v>
          </cell>
        </row>
        <row r="29">
          <cell r="F29">
            <v>19448</v>
          </cell>
        </row>
        <row r="30">
          <cell r="F30">
            <v>9221</v>
          </cell>
        </row>
        <row r="31">
          <cell r="F31">
            <v>20018</v>
          </cell>
        </row>
        <row r="32">
          <cell r="F32">
            <v>2731</v>
          </cell>
        </row>
        <row r="33">
          <cell r="F33">
            <v>1909027</v>
          </cell>
        </row>
        <row r="34">
          <cell r="F34">
            <v>386493</v>
          </cell>
        </row>
        <row r="35">
          <cell r="F35">
            <v>145176</v>
          </cell>
        </row>
        <row r="36">
          <cell r="F36">
            <v>41356</v>
          </cell>
        </row>
        <row r="37">
          <cell r="F37">
            <v>13315</v>
          </cell>
        </row>
        <row r="38">
          <cell r="F38">
            <v>423542</v>
          </cell>
        </row>
        <row r="39">
          <cell r="F39">
            <v>228037</v>
          </cell>
        </row>
        <row r="40">
          <cell r="F40">
            <v>661304</v>
          </cell>
        </row>
        <row r="41">
          <cell r="F41">
            <v>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O9" sqref="O9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0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1" t="s">
        <v>1</v>
      </c>
      <c r="L2" s="31"/>
      <c r="M2" s="31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9" t="s">
        <v>4</v>
      </c>
      <c r="L3" s="59"/>
      <c r="M3" s="34" t="s">
        <v>3</v>
      </c>
    </row>
    <row r="4" spans="1:13" ht="24.75" customHeight="1">
      <c r="A4" s="41" t="s">
        <v>5</v>
      </c>
      <c r="B4" s="42" t="s">
        <v>6</v>
      </c>
      <c r="C4" s="42" t="s">
        <v>7</v>
      </c>
      <c r="D4" s="42" t="s">
        <v>8</v>
      </c>
      <c r="E4" s="44" t="s">
        <v>9</v>
      </c>
      <c r="F4" s="42" t="s">
        <v>10</v>
      </c>
      <c r="G4" s="42" t="s">
        <v>11</v>
      </c>
      <c r="H4" s="44" t="s">
        <v>12</v>
      </c>
      <c r="I4" s="42" t="s">
        <v>13</v>
      </c>
      <c r="J4" s="42" t="s">
        <v>14</v>
      </c>
      <c r="K4" s="42" t="s">
        <v>15</v>
      </c>
      <c r="L4" s="44" t="s">
        <v>16</v>
      </c>
      <c r="M4" s="74" t="s">
        <v>17</v>
      </c>
    </row>
    <row r="5" spans="1:13" ht="23.25" customHeight="1">
      <c r="A5" s="45"/>
      <c r="B5" s="46"/>
      <c r="C5" s="46"/>
      <c r="D5" s="46"/>
      <c r="E5" s="48"/>
      <c r="F5" s="46"/>
      <c r="G5" s="46"/>
      <c r="H5" s="48"/>
      <c r="I5" s="46"/>
      <c r="J5" s="46"/>
      <c r="K5" s="46"/>
      <c r="L5" s="48"/>
      <c r="M5" s="75"/>
    </row>
    <row r="6" spans="1:13" ht="16.5" customHeight="1">
      <c r="A6" s="20" t="s">
        <v>18</v>
      </c>
      <c r="B6" s="21">
        <f>SUM(B7:B21)</f>
        <v>263600</v>
      </c>
      <c r="C6" s="21">
        <v>251135</v>
      </c>
      <c r="D6" s="21">
        <v>278138</v>
      </c>
      <c r="E6" s="23">
        <f>D6/B6*100</f>
        <v>105.51517450682853</v>
      </c>
      <c r="F6" s="21">
        <v>232289</v>
      </c>
      <c r="G6" s="21">
        <f aca="true" t="shared" si="0" ref="G6:G32">D6-F6</f>
        <v>45849</v>
      </c>
      <c r="H6" s="63">
        <f aca="true" t="shared" si="1" ref="H6:H20">G6/F6*100</f>
        <v>19.737912686351915</v>
      </c>
      <c r="I6" s="21">
        <f aca="true" t="shared" si="2" ref="I6:I32">D6-C6</f>
        <v>27003</v>
      </c>
      <c r="J6" s="21">
        <f>F6-'[1]11(1)'!F6</f>
        <v>21986</v>
      </c>
      <c r="K6" s="21">
        <f aca="true" t="shared" si="3" ref="K6:K32">I6-J6</f>
        <v>5017</v>
      </c>
      <c r="L6" s="23">
        <f aca="true" t="shared" si="4" ref="L6:L18">K6/J6*100</f>
        <v>22.819066678795597</v>
      </c>
      <c r="M6" s="61"/>
    </row>
    <row r="7" spans="1:13" ht="16.5" customHeight="1">
      <c r="A7" s="21" t="s">
        <v>19</v>
      </c>
      <c r="B7" s="21">
        <v>84000</v>
      </c>
      <c r="C7" s="21">
        <v>69693</v>
      </c>
      <c r="D7" s="21">
        <v>75147</v>
      </c>
      <c r="E7" s="23">
        <f aca="true" t="shared" si="5" ref="E7:E32">D7/B7*100</f>
        <v>89.46071428571429</v>
      </c>
      <c r="F7" s="21">
        <v>77971</v>
      </c>
      <c r="G7" s="21">
        <f t="shared" si="0"/>
        <v>-2824</v>
      </c>
      <c r="H7" s="63">
        <f t="shared" si="1"/>
        <v>-3.6218594092675485</v>
      </c>
      <c r="I7" s="21">
        <f t="shared" si="2"/>
        <v>5454</v>
      </c>
      <c r="J7" s="21">
        <f>F7-'[1]11(1)'!F7</f>
        <v>8471</v>
      </c>
      <c r="K7" s="21">
        <f t="shared" si="3"/>
        <v>-3017</v>
      </c>
      <c r="L7" s="23">
        <f t="shared" si="4"/>
        <v>-35.61562979577382</v>
      </c>
      <c r="M7" s="61"/>
    </row>
    <row r="8" spans="1:13" ht="16.5" customHeight="1">
      <c r="A8" s="21" t="s">
        <v>20</v>
      </c>
      <c r="B8" s="21"/>
      <c r="C8" s="21">
        <v>41891</v>
      </c>
      <c r="D8" s="21">
        <v>45654</v>
      </c>
      <c r="E8" s="23" t="s">
        <v>3</v>
      </c>
      <c r="F8" s="21">
        <v>35624</v>
      </c>
      <c r="G8" s="21">
        <f t="shared" si="0"/>
        <v>10030</v>
      </c>
      <c r="H8" s="63">
        <f t="shared" si="1"/>
        <v>28.155176285650125</v>
      </c>
      <c r="I8" s="21">
        <f t="shared" si="2"/>
        <v>3763</v>
      </c>
      <c r="J8" s="21">
        <f>F8-'[1]11(1)'!F8</f>
        <v>3779</v>
      </c>
      <c r="K8" s="21">
        <f t="shared" si="3"/>
        <v>-16</v>
      </c>
      <c r="L8" s="23">
        <f t="shared" si="4"/>
        <v>-0.42339243186028047</v>
      </c>
      <c r="M8" s="61"/>
    </row>
    <row r="9" spans="1:13" ht="16.5" customHeight="1">
      <c r="A9" s="64" t="s">
        <v>21</v>
      </c>
      <c r="B9" s="21"/>
      <c r="C9" s="21">
        <v>110</v>
      </c>
      <c r="D9" s="21">
        <v>113</v>
      </c>
      <c r="E9" s="23" t="s">
        <v>3</v>
      </c>
      <c r="F9" s="21">
        <v>71</v>
      </c>
      <c r="G9" s="21">
        <f t="shared" si="0"/>
        <v>42</v>
      </c>
      <c r="H9" s="63">
        <f t="shared" si="1"/>
        <v>59.154929577464785</v>
      </c>
      <c r="I9" s="21">
        <f t="shared" si="2"/>
        <v>3</v>
      </c>
      <c r="J9" s="21">
        <f>F9-'[1]11(1)'!F9</f>
        <v>0</v>
      </c>
      <c r="K9" s="21">
        <f t="shared" si="3"/>
        <v>3</v>
      </c>
      <c r="L9" s="62" t="s">
        <v>3</v>
      </c>
      <c r="M9" s="61"/>
    </row>
    <row r="10" spans="1:13" ht="16.5" customHeight="1">
      <c r="A10" s="64" t="s">
        <v>22</v>
      </c>
      <c r="B10" s="21">
        <v>27200</v>
      </c>
      <c r="C10" s="21">
        <v>29871</v>
      </c>
      <c r="D10" s="21">
        <v>30369</v>
      </c>
      <c r="E10" s="23">
        <f t="shared" si="5"/>
        <v>111.65073529411764</v>
      </c>
      <c r="F10" s="21">
        <v>23891</v>
      </c>
      <c r="G10" s="21">
        <f t="shared" si="0"/>
        <v>6478</v>
      </c>
      <c r="H10" s="63">
        <f t="shared" si="1"/>
        <v>27.114813109539153</v>
      </c>
      <c r="I10" s="21">
        <f t="shared" si="2"/>
        <v>498</v>
      </c>
      <c r="J10" s="21">
        <f>F10-'[1]11(1)'!F10</f>
        <v>915</v>
      </c>
      <c r="K10" s="21">
        <f t="shared" si="3"/>
        <v>-417</v>
      </c>
      <c r="L10" s="23">
        <f t="shared" si="4"/>
        <v>-45.57377049180328</v>
      </c>
      <c r="M10" s="61"/>
    </row>
    <row r="11" spans="1:13" ht="16.5" customHeight="1">
      <c r="A11" s="64" t="s">
        <v>23</v>
      </c>
      <c r="B11" s="21">
        <v>8000</v>
      </c>
      <c r="C11" s="21">
        <v>8066</v>
      </c>
      <c r="D11" s="21">
        <v>8627</v>
      </c>
      <c r="E11" s="23">
        <f t="shared" si="5"/>
        <v>107.8375</v>
      </c>
      <c r="F11" s="21">
        <v>7665</v>
      </c>
      <c r="G11" s="21">
        <f t="shared" si="0"/>
        <v>962</v>
      </c>
      <c r="H11" s="63">
        <f t="shared" si="1"/>
        <v>12.550554468362687</v>
      </c>
      <c r="I11" s="21">
        <f t="shared" si="2"/>
        <v>561</v>
      </c>
      <c r="J11" s="21">
        <f>F11-'[1]11(1)'!F11</f>
        <v>620</v>
      </c>
      <c r="K11" s="21">
        <f t="shared" si="3"/>
        <v>-59</v>
      </c>
      <c r="L11" s="23">
        <f t="shared" si="4"/>
        <v>-9.516129032258064</v>
      </c>
      <c r="M11" s="61"/>
    </row>
    <row r="12" spans="1:13" ht="16.5" customHeight="1">
      <c r="A12" s="21" t="s">
        <v>24</v>
      </c>
      <c r="B12" s="21">
        <v>200</v>
      </c>
      <c r="C12" s="21">
        <v>207</v>
      </c>
      <c r="D12" s="21">
        <v>225</v>
      </c>
      <c r="E12" s="23">
        <f t="shared" si="5"/>
        <v>112.5</v>
      </c>
      <c r="F12" s="21">
        <v>186</v>
      </c>
      <c r="G12" s="21">
        <f t="shared" si="0"/>
        <v>39</v>
      </c>
      <c r="H12" s="63">
        <f t="shared" si="1"/>
        <v>20.967741935483872</v>
      </c>
      <c r="I12" s="21">
        <f t="shared" si="2"/>
        <v>18</v>
      </c>
      <c r="J12" s="21">
        <f>F12-'[1]11(1)'!F12</f>
        <v>22</v>
      </c>
      <c r="K12" s="21">
        <f t="shared" si="3"/>
        <v>-4</v>
      </c>
      <c r="L12" s="23">
        <f t="shared" si="4"/>
        <v>-18.181818181818183</v>
      </c>
      <c r="M12" s="61"/>
    </row>
    <row r="13" spans="1:13" ht="16.5" customHeight="1">
      <c r="A13" s="21" t="s">
        <v>25</v>
      </c>
      <c r="B13" s="21">
        <v>21800</v>
      </c>
      <c r="C13" s="21">
        <v>18430</v>
      </c>
      <c r="D13" s="21">
        <v>20244</v>
      </c>
      <c r="E13" s="23">
        <f t="shared" si="5"/>
        <v>92.86238532110092</v>
      </c>
      <c r="F13" s="21">
        <v>20412</v>
      </c>
      <c r="G13" s="21">
        <f t="shared" si="0"/>
        <v>-168</v>
      </c>
      <c r="H13" s="63">
        <f t="shared" si="1"/>
        <v>-0.823045267489712</v>
      </c>
      <c r="I13" s="21">
        <f t="shared" si="2"/>
        <v>1814</v>
      </c>
      <c r="J13" s="21">
        <f>F13-'[1]11(1)'!F13</f>
        <v>1800</v>
      </c>
      <c r="K13" s="21">
        <f t="shared" si="3"/>
        <v>14</v>
      </c>
      <c r="L13" s="23">
        <f t="shared" si="4"/>
        <v>0.7777777777777778</v>
      </c>
      <c r="M13" s="61"/>
    </row>
    <row r="14" spans="1:13" ht="16.5" customHeight="1">
      <c r="A14" s="21" t="s">
        <v>26</v>
      </c>
      <c r="B14" s="21">
        <v>11000</v>
      </c>
      <c r="C14" s="21">
        <v>6933</v>
      </c>
      <c r="D14" s="21">
        <v>12517</v>
      </c>
      <c r="E14" s="23">
        <f t="shared" si="5"/>
        <v>113.7909090909091</v>
      </c>
      <c r="F14" s="21">
        <v>10189</v>
      </c>
      <c r="G14" s="21">
        <f t="shared" si="0"/>
        <v>2328</v>
      </c>
      <c r="H14" s="63">
        <f t="shared" si="1"/>
        <v>22.84816959466091</v>
      </c>
      <c r="I14" s="21">
        <f t="shared" si="2"/>
        <v>5584</v>
      </c>
      <c r="J14" s="21">
        <f>F14-'[1]11(1)'!F14</f>
        <v>4292</v>
      </c>
      <c r="K14" s="21">
        <f t="shared" si="3"/>
        <v>1292</v>
      </c>
      <c r="L14" s="23">
        <f t="shared" si="4"/>
        <v>30.102516309412863</v>
      </c>
      <c r="M14" s="61"/>
    </row>
    <row r="15" spans="1:13" ht="16.5" customHeight="1">
      <c r="A15" s="21" t="s">
        <v>27</v>
      </c>
      <c r="B15" s="21">
        <v>6000</v>
      </c>
      <c r="C15" s="21">
        <v>6139</v>
      </c>
      <c r="D15" s="21">
        <v>6713</v>
      </c>
      <c r="E15" s="23">
        <f t="shared" si="5"/>
        <v>111.88333333333334</v>
      </c>
      <c r="F15" s="21">
        <v>5376</v>
      </c>
      <c r="G15" s="21">
        <f t="shared" si="0"/>
        <v>1337</v>
      </c>
      <c r="H15" s="63">
        <f t="shared" si="1"/>
        <v>24.869791666666664</v>
      </c>
      <c r="I15" s="21">
        <f t="shared" si="2"/>
        <v>574</v>
      </c>
      <c r="J15" s="21">
        <f>F15-'[1]11(1)'!F15</f>
        <v>599</v>
      </c>
      <c r="K15" s="21">
        <f t="shared" si="3"/>
        <v>-25</v>
      </c>
      <c r="L15" s="23">
        <f t="shared" si="4"/>
        <v>-4.173622704507513</v>
      </c>
      <c r="M15" s="61"/>
    </row>
    <row r="16" spans="1:13" ht="16.5" customHeight="1">
      <c r="A16" s="21" t="s">
        <v>28</v>
      </c>
      <c r="B16" s="21">
        <v>6500</v>
      </c>
      <c r="C16" s="21">
        <v>11073</v>
      </c>
      <c r="D16" s="21">
        <v>15245</v>
      </c>
      <c r="E16" s="23">
        <f t="shared" si="5"/>
        <v>234.53846153846155</v>
      </c>
      <c r="F16" s="21">
        <v>8892</v>
      </c>
      <c r="G16" s="21">
        <f t="shared" si="0"/>
        <v>6353</v>
      </c>
      <c r="H16" s="63">
        <f t="shared" si="1"/>
        <v>71.44624381466487</v>
      </c>
      <c r="I16" s="21">
        <f t="shared" si="2"/>
        <v>4172</v>
      </c>
      <c r="J16" s="21">
        <f>F16-'[1]11(1)'!F16</f>
        <v>631</v>
      </c>
      <c r="K16" s="21">
        <f t="shared" si="3"/>
        <v>3541</v>
      </c>
      <c r="L16" s="23">
        <f t="shared" si="4"/>
        <v>561.1727416798733</v>
      </c>
      <c r="M16" s="61"/>
    </row>
    <row r="17" spans="1:13" ht="16.5" customHeight="1">
      <c r="A17" s="64" t="s">
        <v>29</v>
      </c>
      <c r="B17" s="21">
        <v>26500</v>
      </c>
      <c r="C17" s="21">
        <v>24543</v>
      </c>
      <c r="D17" s="21">
        <v>29009</v>
      </c>
      <c r="E17" s="23">
        <f t="shared" si="5"/>
        <v>109.4679245283019</v>
      </c>
      <c r="F17" s="21">
        <v>19061</v>
      </c>
      <c r="G17" s="21">
        <f t="shared" si="0"/>
        <v>9948</v>
      </c>
      <c r="H17" s="63">
        <f t="shared" si="1"/>
        <v>52.190336288757145</v>
      </c>
      <c r="I17" s="21">
        <f t="shared" si="2"/>
        <v>4466</v>
      </c>
      <c r="J17" s="21">
        <f>F17-'[1]11(1)'!F17</f>
        <v>1979</v>
      </c>
      <c r="K17" s="21">
        <f t="shared" si="3"/>
        <v>2487</v>
      </c>
      <c r="L17" s="23">
        <f t="shared" si="4"/>
        <v>125.66953006568976</v>
      </c>
      <c r="M17" s="61"/>
    </row>
    <row r="18" spans="1:13" ht="16.5" customHeight="1">
      <c r="A18" s="21" t="s">
        <v>30</v>
      </c>
      <c r="B18" s="21">
        <v>4500</v>
      </c>
      <c r="C18" s="21">
        <v>4863</v>
      </c>
      <c r="D18" s="21">
        <v>5314</v>
      </c>
      <c r="E18" s="23">
        <f t="shared" si="5"/>
        <v>118.08888888888889</v>
      </c>
      <c r="F18" s="21">
        <v>5187</v>
      </c>
      <c r="G18" s="21">
        <f t="shared" si="0"/>
        <v>127</v>
      </c>
      <c r="H18" s="63">
        <f t="shared" si="1"/>
        <v>2.448428764218238</v>
      </c>
      <c r="I18" s="21">
        <f t="shared" si="2"/>
        <v>451</v>
      </c>
      <c r="J18" s="21">
        <f>F18-'[1]11(1)'!F18</f>
        <v>489</v>
      </c>
      <c r="K18" s="21">
        <f t="shared" si="3"/>
        <v>-38</v>
      </c>
      <c r="L18" s="23">
        <f t="shared" si="4"/>
        <v>-7.770961145194274</v>
      </c>
      <c r="M18" s="61"/>
    </row>
    <row r="19" spans="1:13" ht="16.5" customHeight="1">
      <c r="A19" s="21" t="s">
        <v>31</v>
      </c>
      <c r="B19" s="21">
        <v>9000</v>
      </c>
      <c r="C19" s="21">
        <v>20520</v>
      </c>
      <c r="D19" s="21">
        <v>22327</v>
      </c>
      <c r="E19" s="23">
        <f t="shared" si="5"/>
        <v>248.07777777777778</v>
      </c>
      <c r="F19" s="21">
        <v>17174</v>
      </c>
      <c r="G19" s="21">
        <f t="shared" si="0"/>
        <v>5153</v>
      </c>
      <c r="H19" s="63">
        <f t="shared" si="1"/>
        <v>30.004658204262256</v>
      </c>
      <c r="I19" s="21">
        <f t="shared" si="2"/>
        <v>1807</v>
      </c>
      <c r="J19" s="21">
        <f>F19-'[1]11(1)'!F19</f>
        <v>610</v>
      </c>
      <c r="K19" s="21">
        <f t="shared" si="3"/>
        <v>1197</v>
      </c>
      <c r="L19" s="62" t="s">
        <v>3</v>
      </c>
      <c r="M19" s="61"/>
    </row>
    <row r="20" spans="1:13" ht="16.5" customHeight="1">
      <c r="A20" s="21" t="s">
        <v>32</v>
      </c>
      <c r="B20" s="21">
        <v>58214</v>
      </c>
      <c r="C20" s="21">
        <v>50254</v>
      </c>
      <c r="D20" s="21">
        <v>51855</v>
      </c>
      <c r="E20" s="23">
        <f t="shared" si="5"/>
        <v>89.076510804961</v>
      </c>
      <c r="F20" s="21">
        <v>36214</v>
      </c>
      <c r="G20" s="21">
        <f t="shared" si="0"/>
        <v>15641</v>
      </c>
      <c r="H20" s="63">
        <f t="shared" si="1"/>
        <v>43.190478820345724</v>
      </c>
      <c r="I20" s="21">
        <f t="shared" si="2"/>
        <v>1601</v>
      </c>
      <c r="J20" s="21">
        <f>F20-'[1]11(1)'!F20</f>
        <v>1558</v>
      </c>
      <c r="K20" s="21">
        <f t="shared" si="3"/>
        <v>43</v>
      </c>
      <c r="L20" s="23">
        <f>K20/J20*100</f>
        <v>2.7599486521181</v>
      </c>
      <c r="M20" s="61"/>
    </row>
    <row r="21" spans="1:13" ht="16.5" customHeight="1">
      <c r="A21" s="21" t="s">
        <v>33</v>
      </c>
      <c r="B21" s="21">
        <v>686</v>
      </c>
      <c r="C21" s="21">
        <v>433</v>
      </c>
      <c r="D21" s="21">
        <v>433</v>
      </c>
      <c r="E21" s="23">
        <f t="shared" si="5"/>
        <v>63.11953352769679</v>
      </c>
      <c r="F21" s="21" t="s">
        <v>3</v>
      </c>
      <c r="G21" s="65" t="s">
        <v>3</v>
      </c>
      <c r="H21" s="66" t="s">
        <v>3</v>
      </c>
      <c r="I21" s="21">
        <f t="shared" si="2"/>
        <v>0</v>
      </c>
      <c r="J21" s="65" t="s">
        <v>3</v>
      </c>
      <c r="K21" s="65" t="s">
        <v>3</v>
      </c>
      <c r="L21" s="23" t="s">
        <v>3</v>
      </c>
      <c r="M21" s="61"/>
    </row>
    <row r="22" spans="1:13" ht="16.5" customHeight="1">
      <c r="A22" s="20" t="s">
        <v>34</v>
      </c>
      <c r="B22" s="21">
        <f>SUM(B23:B31)</f>
        <v>140845</v>
      </c>
      <c r="C22" s="21">
        <v>112330</v>
      </c>
      <c r="D22" s="21">
        <v>144587</v>
      </c>
      <c r="E22" s="23">
        <f t="shared" si="5"/>
        <v>102.65682132841067</v>
      </c>
      <c r="F22" s="21">
        <v>135388</v>
      </c>
      <c r="G22" s="21">
        <f t="shared" si="0"/>
        <v>9199</v>
      </c>
      <c r="H22" s="63">
        <f aca="true" t="shared" si="6" ref="H22:H32">G22/F22*100</f>
        <v>6.794546045439772</v>
      </c>
      <c r="I22" s="21">
        <f t="shared" si="2"/>
        <v>32257</v>
      </c>
      <c r="J22" s="21">
        <f>F22-'[1]11(1)'!F22</f>
        <v>36050</v>
      </c>
      <c r="K22" s="21">
        <f t="shared" si="3"/>
        <v>-3793</v>
      </c>
      <c r="L22" s="23">
        <f aca="true" t="shared" si="7" ref="L22:L32">K22/J22*100</f>
        <v>-10.521497919556172</v>
      </c>
      <c r="M22" s="61"/>
    </row>
    <row r="23" spans="1:13" ht="16.5" customHeight="1">
      <c r="A23" s="21" t="s">
        <v>35</v>
      </c>
      <c r="B23" s="21">
        <v>56636</v>
      </c>
      <c r="C23" s="21">
        <v>31208</v>
      </c>
      <c r="D23" s="21">
        <v>48006</v>
      </c>
      <c r="E23" s="23">
        <f t="shared" si="5"/>
        <v>84.76234197330321</v>
      </c>
      <c r="F23" s="21">
        <v>47618</v>
      </c>
      <c r="G23" s="21">
        <f t="shared" si="0"/>
        <v>388</v>
      </c>
      <c r="H23" s="63">
        <f t="shared" si="6"/>
        <v>0.814817925994372</v>
      </c>
      <c r="I23" s="21">
        <f t="shared" si="2"/>
        <v>16798</v>
      </c>
      <c r="J23" s="21">
        <f>F23-'[1]11(1)'!F23</f>
        <v>24740</v>
      </c>
      <c r="K23" s="21">
        <f t="shared" si="3"/>
        <v>-7942</v>
      </c>
      <c r="L23" s="23">
        <f t="shared" si="7"/>
        <v>-32.10185933710591</v>
      </c>
      <c r="M23" s="61"/>
    </row>
    <row r="24" spans="1:13" ht="14.25" customHeight="1">
      <c r="A24" s="67" t="s">
        <v>36</v>
      </c>
      <c r="B24" s="21">
        <v>0</v>
      </c>
      <c r="C24" s="21">
        <v>9079</v>
      </c>
      <c r="D24" s="21">
        <v>9962</v>
      </c>
      <c r="E24" s="23" t="s">
        <v>3</v>
      </c>
      <c r="F24" s="21">
        <v>10016</v>
      </c>
      <c r="G24" s="21">
        <f t="shared" si="0"/>
        <v>-54</v>
      </c>
      <c r="H24" s="63">
        <f t="shared" si="6"/>
        <v>-0.5391373801916932</v>
      </c>
      <c r="I24" s="21">
        <f t="shared" si="2"/>
        <v>883</v>
      </c>
      <c r="J24" s="21">
        <f>F24-'[1]11(1)'!F24</f>
        <v>920</v>
      </c>
      <c r="K24" s="21">
        <f t="shared" si="3"/>
        <v>-37</v>
      </c>
      <c r="L24" s="23">
        <f t="shared" si="7"/>
        <v>-4.021739130434782</v>
      </c>
      <c r="M24" s="61"/>
    </row>
    <row r="25" spans="1:13" ht="16.5" customHeight="1">
      <c r="A25" s="21" t="s">
        <v>37</v>
      </c>
      <c r="B25" s="21">
        <v>23000</v>
      </c>
      <c r="C25" s="21">
        <v>20555</v>
      </c>
      <c r="D25" s="21">
        <v>22133</v>
      </c>
      <c r="E25" s="23">
        <f t="shared" si="5"/>
        <v>96.2304347826087</v>
      </c>
      <c r="F25" s="21">
        <v>26740</v>
      </c>
      <c r="G25" s="21">
        <f t="shared" si="0"/>
        <v>-4607</v>
      </c>
      <c r="H25" s="63">
        <f t="shared" si="6"/>
        <v>-17.228870605833958</v>
      </c>
      <c r="I25" s="21">
        <f t="shared" si="2"/>
        <v>1578</v>
      </c>
      <c r="J25" s="21">
        <f>F25-'[1]11(1)'!F25</f>
        <v>5213</v>
      </c>
      <c r="K25" s="21">
        <f t="shared" si="3"/>
        <v>-3635</v>
      </c>
      <c r="L25" s="23">
        <f t="shared" si="7"/>
        <v>-69.72952234797621</v>
      </c>
      <c r="M25" s="61"/>
    </row>
    <row r="26" spans="1:13" ht="16.5" customHeight="1">
      <c r="A26" s="21" t="s">
        <v>38</v>
      </c>
      <c r="B26" s="21">
        <v>14000</v>
      </c>
      <c r="C26" s="21">
        <v>13325</v>
      </c>
      <c r="D26" s="21">
        <v>16534</v>
      </c>
      <c r="E26" s="23">
        <f t="shared" si="5"/>
        <v>118.10000000000001</v>
      </c>
      <c r="F26" s="21">
        <v>16163</v>
      </c>
      <c r="G26" s="21">
        <f t="shared" si="0"/>
        <v>371</v>
      </c>
      <c r="H26" s="63">
        <f t="shared" si="6"/>
        <v>2.295365959289736</v>
      </c>
      <c r="I26" s="21">
        <f t="shared" si="2"/>
        <v>3209</v>
      </c>
      <c r="J26" s="21">
        <f>F26-'[1]11(1)'!F26</f>
        <v>2968</v>
      </c>
      <c r="K26" s="21">
        <f t="shared" si="3"/>
        <v>241</v>
      </c>
      <c r="L26" s="23">
        <f t="shared" si="7"/>
        <v>8.119946091644206</v>
      </c>
      <c r="M26" s="61"/>
    </row>
    <row r="27" spans="1:13" ht="16.5" customHeight="1">
      <c r="A27" s="21" t="s">
        <v>39</v>
      </c>
      <c r="B27" s="21"/>
      <c r="C27" s="21">
        <v>1380</v>
      </c>
      <c r="D27" s="21">
        <v>1380</v>
      </c>
      <c r="E27" s="23" t="s">
        <v>3</v>
      </c>
      <c r="F27" s="21">
        <v>-165</v>
      </c>
      <c r="G27" s="21">
        <f t="shared" si="0"/>
        <v>1545</v>
      </c>
      <c r="H27" s="63">
        <v>936.36</v>
      </c>
      <c r="I27" s="21">
        <f t="shared" si="2"/>
        <v>0</v>
      </c>
      <c r="J27" s="21">
        <f>F27-'[1]11(1)'!F27</f>
        <v>-950</v>
      </c>
      <c r="K27" s="21">
        <f t="shared" si="3"/>
        <v>950</v>
      </c>
      <c r="L27" s="23">
        <f t="shared" si="7"/>
        <v>-100</v>
      </c>
      <c r="M27" s="61"/>
    </row>
    <row r="28" spans="1:13" ht="16.5" customHeight="1">
      <c r="A28" s="24" t="s">
        <v>40</v>
      </c>
      <c r="B28" s="21">
        <v>8209</v>
      </c>
      <c r="C28" s="21">
        <v>19147</v>
      </c>
      <c r="D28" s="21">
        <v>21570</v>
      </c>
      <c r="E28" s="23">
        <f t="shared" si="5"/>
        <v>262.76038494335484</v>
      </c>
      <c r="F28" s="21">
        <v>15622</v>
      </c>
      <c r="G28" s="21">
        <f t="shared" si="0"/>
        <v>5948</v>
      </c>
      <c r="H28" s="63">
        <f t="shared" si="6"/>
        <v>38.07451030597875</v>
      </c>
      <c r="I28" s="21">
        <f t="shared" si="2"/>
        <v>2423</v>
      </c>
      <c r="J28" s="21">
        <f>F28-'[1]11(1)'!F28</f>
        <v>3740</v>
      </c>
      <c r="K28" s="21">
        <f t="shared" si="3"/>
        <v>-1317</v>
      </c>
      <c r="L28" s="23">
        <f t="shared" si="7"/>
        <v>-35.213903743315505</v>
      </c>
      <c r="M28" s="61"/>
    </row>
    <row r="29" spans="1:13" ht="16.5" customHeight="1">
      <c r="A29" s="21" t="s">
        <v>41</v>
      </c>
      <c r="B29" s="21">
        <v>28000</v>
      </c>
      <c r="C29" s="21">
        <v>21152</v>
      </c>
      <c r="D29" s="21">
        <v>27142</v>
      </c>
      <c r="E29" s="23">
        <f t="shared" si="5"/>
        <v>96.93571428571428</v>
      </c>
      <c r="F29" s="21">
        <v>25790</v>
      </c>
      <c r="G29" s="21">
        <f t="shared" si="0"/>
        <v>1352</v>
      </c>
      <c r="H29" s="63">
        <f t="shared" si="6"/>
        <v>5.242341993020551</v>
      </c>
      <c r="I29" s="21">
        <f t="shared" si="2"/>
        <v>5990</v>
      </c>
      <c r="J29" s="21">
        <f>F29-'[1]11(1)'!F29</f>
        <v>-510</v>
      </c>
      <c r="K29" s="21">
        <f t="shared" si="3"/>
        <v>6500</v>
      </c>
      <c r="L29" s="23">
        <f t="shared" si="7"/>
        <v>-1274.5098039215686</v>
      </c>
      <c r="M29" s="61"/>
    </row>
    <row r="30" spans="1:13" ht="16.5" customHeight="1">
      <c r="A30" s="21" t="s">
        <v>42</v>
      </c>
      <c r="B30" s="21">
        <v>3000</v>
      </c>
      <c r="C30" s="21">
        <v>5038</v>
      </c>
      <c r="D30" s="21">
        <v>7297</v>
      </c>
      <c r="E30" s="23">
        <f t="shared" si="5"/>
        <v>243.23333333333332</v>
      </c>
      <c r="F30" s="21">
        <v>2831</v>
      </c>
      <c r="G30" s="21">
        <f t="shared" si="0"/>
        <v>4466</v>
      </c>
      <c r="H30" s="63">
        <f t="shared" si="6"/>
        <v>157.75344401271636</v>
      </c>
      <c r="I30" s="21">
        <f t="shared" si="2"/>
        <v>2259</v>
      </c>
      <c r="J30" s="21">
        <f>F30-'[1]11(1)'!F30</f>
        <v>719</v>
      </c>
      <c r="K30" s="21">
        <f t="shared" si="3"/>
        <v>1540</v>
      </c>
      <c r="L30" s="23">
        <f t="shared" si="7"/>
        <v>214.18636995827538</v>
      </c>
      <c r="M30" s="61"/>
    </row>
    <row r="31" spans="1:13" ht="16.5" customHeight="1">
      <c r="A31" s="21" t="s">
        <v>43</v>
      </c>
      <c r="B31" s="21">
        <v>8000</v>
      </c>
      <c r="C31" s="21">
        <v>525</v>
      </c>
      <c r="D31" s="21">
        <v>525</v>
      </c>
      <c r="E31" s="23">
        <f t="shared" si="5"/>
        <v>6.5625</v>
      </c>
      <c r="F31" s="21">
        <v>789</v>
      </c>
      <c r="G31" s="21">
        <f t="shared" si="0"/>
        <v>-264</v>
      </c>
      <c r="H31" s="63">
        <f t="shared" si="6"/>
        <v>-33.460076045627375</v>
      </c>
      <c r="I31" s="21">
        <f t="shared" si="2"/>
        <v>0</v>
      </c>
      <c r="J31" s="21">
        <f>F31-'[1]11(1)'!F31</f>
        <v>130</v>
      </c>
      <c r="K31" s="21">
        <f t="shared" si="3"/>
        <v>-130</v>
      </c>
      <c r="L31" s="23">
        <f t="shared" si="7"/>
        <v>-100</v>
      </c>
      <c r="M31" s="61"/>
    </row>
    <row r="32" spans="1:13" ht="16.5" customHeight="1">
      <c r="A32" s="68" t="s">
        <v>44</v>
      </c>
      <c r="B32" s="22">
        <f>B6+B22</f>
        <v>404445</v>
      </c>
      <c r="C32" s="21">
        <v>363465</v>
      </c>
      <c r="D32" s="21">
        <v>422725</v>
      </c>
      <c r="E32" s="23">
        <f t="shared" si="5"/>
        <v>104.51977401129943</v>
      </c>
      <c r="F32" s="21">
        <v>367677</v>
      </c>
      <c r="G32" s="21">
        <f t="shared" si="0"/>
        <v>55048</v>
      </c>
      <c r="H32" s="63">
        <f t="shared" si="6"/>
        <v>14.971836693619672</v>
      </c>
      <c r="I32" s="21">
        <f t="shared" si="2"/>
        <v>59260</v>
      </c>
      <c r="J32" s="21">
        <f>F32-'[1]11(1)'!F32</f>
        <v>58036</v>
      </c>
      <c r="K32" s="21">
        <f t="shared" si="3"/>
        <v>1224</v>
      </c>
      <c r="L32" s="23">
        <f t="shared" si="7"/>
        <v>2.1090357709008205</v>
      </c>
      <c r="M32" s="61"/>
    </row>
    <row r="33" spans="1:13" ht="37.5" customHeight="1">
      <c r="A33" s="69" t="s">
        <v>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37.5" customHeight="1">
      <c r="A34" s="71"/>
      <c r="B34" s="72"/>
      <c r="C34" s="72"/>
      <c r="D34" s="73"/>
      <c r="E34" s="72"/>
      <c r="F34" s="73"/>
      <c r="G34" s="72"/>
      <c r="H34" s="72"/>
      <c r="I34" s="72"/>
      <c r="J34" s="72"/>
      <c r="K34" s="72"/>
      <c r="L34" s="72"/>
      <c r="M34" s="72"/>
    </row>
    <row r="36" ht="14.25">
      <c r="D36" s="3" t="s">
        <v>3</v>
      </c>
    </row>
  </sheetData>
  <sheetProtection/>
  <mergeCells count="16">
    <mergeCell ref="K2:M2"/>
    <mergeCell ref="D3:G3"/>
    <mergeCell ref="K3:L3"/>
    <mergeCell ref="A33:M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O9" sqref="O9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45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0"/>
    </row>
    <row r="2" spans="1:13" s="1" customFormat="1" ht="18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1" t="s">
        <v>1</v>
      </c>
      <c r="L2" s="31"/>
      <c r="M2" s="31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9" t="s">
        <v>4</v>
      </c>
      <c r="L3" s="59"/>
      <c r="M3" s="34" t="s">
        <v>3</v>
      </c>
    </row>
    <row r="4" spans="1:13" ht="30" customHeight="1">
      <c r="A4" s="41" t="s">
        <v>5</v>
      </c>
      <c r="B4" s="42" t="s">
        <v>6</v>
      </c>
      <c r="C4" s="42" t="s">
        <v>7</v>
      </c>
      <c r="D4" s="43" t="s">
        <v>8</v>
      </c>
      <c r="E4" s="44" t="s">
        <v>9</v>
      </c>
      <c r="F4" s="42" t="s">
        <v>10</v>
      </c>
      <c r="G4" s="42" t="s">
        <v>11</v>
      </c>
      <c r="H4" s="44" t="s">
        <v>12</v>
      </c>
      <c r="I4" s="42" t="s">
        <v>13</v>
      </c>
      <c r="J4" s="42" t="s">
        <v>14</v>
      </c>
      <c r="K4" s="42" t="s">
        <v>15</v>
      </c>
      <c r="L4" s="44" t="s">
        <v>16</v>
      </c>
      <c r="M4" s="60" t="s">
        <v>17</v>
      </c>
    </row>
    <row r="5" spans="1:13" ht="21.75" customHeight="1">
      <c r="A5" s="45"/>
      <c r="B5" s="46"/>
      <c r="C5" s="46"/>
      <c r="D5" s="47"/>
      <c r="E5" s="48"/>
      <c r="F5" s="46"/>
      <c r="G5" s="46"/>
      <c r="H5" s="48"/>
      <c r="I5" s="46"/>
      <c r="J5" s="46"/>
      <c r="K5" s="46"/>
      <c r="L5" s="48"/>
      <c r="M5" s="60"/>
    </row>
    <row r="6" spans="1:13" ht="24.75" customHeight="1">
      <c r="A6" s="49" t="s">
        <v>46</v>
      </c>
      <c r="B6" s="21">
        <v>190000</v>
      </c>
      <c r="C6" s="22">
        <v>217872</v>
      </c>
      <c r="D6" s="50">
        <v>265704</v>
      </c>
      <c r="E6" s="23">
        <f>D6/B6*100</f>
        <v>139.8442105263158</v>
      </c>
      <c r="F6" s="51">
        <v>220265</v>
      </c>
      <c r="G6" s="52">
        <f aca="true" t="shared" si="0" ref="G6:G27">D6-F6</f>
        <v>45439</v>
      </c>
      <c r="H6" s="53">
        <f aca="true" t="shared" si="1" ref="H6:H27">G6/F6*100</f>
        <v>20.629242049349646</v>
      </c>
      <c r="I6" s="21">
        <f aca="true" t="shared" si="2" ref="I6:I27">D6-C6</f>
        <v>47832</v>
      </c>
      <c r="J6" s="21">
        <f>F6-'[1]11(2)'!F6</f>
        <v>40425</v>
      </c>
      <c r="K6" s="21">
        <f aca="true" t="shared" si="3" ref="K6:K27">I6-J6</f>
        <v>7407</v>
      </c>
      <c r="L6" s="23">
        <f aca="true" t="shared" si="4" ref="L6:L27">K6/J6*100</f>
        <v>18.322820037105753</v>
      </c>
      <c r="M6" s="61"/>
    </row>
    <row r="7" spans="1:13" ht="24.75" customHeight="1">
      <c r="A7" s="54" t="s">
        <v>47</v>
      </c>
      <c r="B7" s="21"/>
      <c r="C7" s="22">
        <v>496</v>
      </c>
      <c r="D7" s="50">
        <v>560</v>
      </c>
      <c r="E7" s="23"/>
      <c r="F7" s="51">
        <v>292</v>
      </c>
      <c r="G7" s="52">
        <f t="shared" si="0"/>
        <v>268</v>
      </c>
      <c r="H7" s="53">
        <f t="shared" si="1"/>
        <v>91.78082191780823</v>
      </c>
      <c r="I7" s="21">
        <f t="shared" si="2"/>
        <v>64</v>
      </c>
      <c r="J7" s="21">
        <f>F7-'[1]11(2)'!F7</f>
        <v>35</v>
      </c>
      <c r="K7" s="21">
        <f t="shared" si="3"/>
        <v>29</v>
      </c>
      <c r="L7" s="23">
        <f t="shared" si="4"/>
        <v>82.85714285714286</v>
      </c>
      <c r="M7" s="61"/>
    </row>
    <row r="8" spans="1:13" ht="24.75" customHeight="1">
      <c r="A8" s="54" t="s">
        <v>48</v>
      </c>
      <c r="B8" s="21">
        <v>100000</v>
      </c>
      <c r="C8" s="55">
        <v>106224</v>
      </c>
      <c r="D8" s="56">
        <v>129304</v>
      </c>
      <c r="E8" s="23">
        <f aca="true" t="shared" si="5" ref="E8:E19">D8/B8*100</f>
        <v>129.304</v>
      </c>
      <c r="F8" s="51">
        <v>117346</v>
      </c>
      <c r="G8" s="52">
        <f t="shared" si="0"/>
        <v>11958</v>
      </c>
      <c r="H8" s="53">
        <f t="shared" si="1"/>
        <v>10.190377175191315</v>
      </c>
      <c r="I8" s="21">
        <f t="shared" si="2"/>
        <v>23080</v>
      </c>
      <c r="J8" s="21">
        <f>F8-'[1]11(2)'!F8</f>
        <v>27812</v>
      </c>
      <c r="K8" s="21">
        <f t="shared" si="3"/>
        <v>-4732</v>
      </c>
      <c r="L8" s="23">
        <f t="shared" si="4"/>
        <v>-17.014238458219474</v>
      </c>
      <c r="M8" s="61"/>
    </row>
    <row r="9" spans="1:13" ht="24.75" customHeight="1">
      <c r="A9" s="54" t="s">
        <v>49</v>
      </c>
      <c r="B9" s="21">
        <v>400000</v>
      </c>
      <c r="C9" s="55">
        <v>416937</v>
      </c>
      <c r="D9" s="56">
        <v>498080</v>
      </c>
      <c r="E9" s="23">
        <f t="shared" si="5"/>
        <v>124.52000000000001</v>
      </c>
      <c r="F9" s="51">
        <v>408398</v>
      </c>
      <c r="G9" s="52">
        <f t="shared" si="0"/>
        <v>89682</v>
      </c>
      <c r="H9" s="53">
        <f t="shared" si="1"/>
        <v>21.959461113913388</v>
      </c>
      <c r="I9" s="21">
        <f t="shared" si="2"/>
        <v>81143</v>
      </c>
      <c r="J9" s="21">
        <f>F9-'[1]11(2)'!F9</f>
        <v>26957</v>
      </c>
      <c r="K9" s="21">
        <f t="shared" si="3"/>
        <v>54186</v>
      </c>
      <c r="L9" s="23">
        <f t="shared" si="4"/>
        <v>201.0090143561969</v>
      </c>
      <c r="M9" s="61"/>
    </row>
    <row r="10" spans="1:13" ht="24.75" customHeight="1">
      <c r="A10" s="54" t="s">
        <v>50</v>
      </c>
      <c r="B10" s="21">
        <v>40000</v>
      </c>
      <c r="C10" s="55">
        <v>48509</v>
      </c>
      <c r="D10" s="56">
        <v>53124</v>
      </c>
      <c r="E10" s="23">
        <f t="shared" si="5"/>
        <v>132.81</v>
      </c>
      <c r="F10" s="51">
        <v>45660</v>
      </c>
      <c r="G10" s="52">
        <f t="shared" si="0"/>
        <v>7464</v>
      </c>
      <c r="H10" s="53">
        <f t="shared" si="1"/>
        <v>16.346911957950066</v>
      </c>
      <c r="I10" s="21">
        <f t="shared" si="2"/>
        <v>4615</v>
      </c>
      <c r="J10" s="21">
        <f>F10-'[1]11(2)'!F10</f>
        <v>19291</v>
      </c>
      <c r="K10" s="21">
        <f t="shared" si="3"/>
        <v>-14676</v>
      </c>
      <c r="L10" s="23">
        <f t="shared" si="4"/>
        <v>-76.0769270644342</v>
      </c>
      <c r="M10" s="61"/>
    </row>
    <row r="11" spans="1:13" ht="24.75" customHeight="1">
      <c r="A11" s="54" t="s">
        <v>51</v>
      </c>
      <c r="B11" s="21">
        <v>45000</v>
      </c>
      <c r="C11" s="55">
        <v>54297</v>
      </c>
      <c r="D11" s="56">
        <v>65748</v>
      </c>
      <c r="E11" s="23">
        <f t="shared" si="5"/>
        <v>146.10666666666668</v>
      </c>
      <c r="F11" s="51">
        <v>54153</v>
      </c>
      <c r="G11" s="52">
        <f t="shared" si="0"/>
        <v>11595</v>
      </c>
      <c r="H11" s="53">
        <f t="shared" si="1"/>
        <v>21.411556146473878</v>
      </c>
      <c r="I11" s="21">
        <f t="shared" si="2"/>
        <v>11451</v>
      </c>
      <c r="J11" s="21">
        <f>F11-'[1]11(2)'!F11</f>
        <v>10249</v>
      </c>
      <c r="K11" s="21">
        <f t="shared" si="3"/>
        <v>1202</v>
      </c>
      <c r="L11" s="23">
        <f t="shared" si="4"/>
        <v>11.727973460825446</v>
      </c>
      <c r="M11" s="61"/>
    </row>
    <row r="12" spans="1:13" ht="24.75" customHeight="1">
      <c r="A12" s="54" t="s">
        <v>52</v>
      </c>
      <c r="B12" s="21">
        <v>290000</v>
      </c>
      <c r="C12" s="55">
        <v>273106</v>
      </c>
      <c r="D12" s="56">
        <v>313101</v>
      </c>
      <c r="E12" s="23">
        <f t="shared" si="5"/>
        <v>107.96586206896552</v>
      </c>
      <c r="F12" s="51">
        <v>293548</v>
      </c>
      <c r="G12" s="52">
        <f t="shared" si="0"/>
        <v>19553</v>
      </c>
      <c r="H12" s="53">
        <f t="shared" si="1"/>
        <v>6.660920871544006</v>
      </c>
      <c r="I12" s="21">
        <f t="shared" si="2"/>
        <v>39995</v>
      </c>
      <c r="J12" s="21">
        <f>F12-'[1]11(2)'!F12</f>
        <v>24905</v>
      </c>
      <c r="K12" s="21">
        <f t="shared" si="3"/>
        <v>15090</v>
      </c>
      <c r="L12" s="23">
        <f t="shared" si="4"/>
        <v>60.59024292310781</v>
      </c>
      <c r="M12" s="61"/>
    </row>
    <row r="13" spans="1:13" ht="24.75" customHeight="1">
      <c r="A13" s="54" t="s">
        <v>53</v>
      </c>
      <c r="B13" s="21">
        <v>300000</v>
      </c>
      <c r="C13" s="55">
        <v>268046</v>
      </c>
      <c r="D13" s="56">
        <v>305945</v>
      </c>
      <c r="E13" s="23">
        <f t="shared" si="5"/>
        <v>101.98166666666665</v>
      </c>
      <c r="F13" s="51">
        <v>302363</v>
      </c>
      <c r="G13" s="52">
        <f t="shared" si="0"/>
        <v>3582</v>
      </c>
      <c r="H13" s="53">
        <f t="shared" si="1"/>
        <v>1.1846687590743576</v>
      </c>
      <c r="I13" s="21">
        <f t="shared" si="2"/>
        <v>37899</v>
      </c>
      <c r="J13" s="21">
        <f>F13-'[1]11(2)'!F13</f>
        <v>44223</v>
      </c>
      <c r="K13" s="21">
        <f t="shared" si="3"/>
        <v>-6324</v>
      </c>
      <c r="L13" s="23">
        <f t="shared" si="4"/>
        <v>-14.300251000610542</v>
      </c>
      <c r="M13" s="61"/>
    </row>
    <row r="14" spans="1:13" ht="24.75" customHeight="1">
      <c r="A14" s="54" t="s">
        <v>54</v>
      </c>
      <c r="B14" s="21">
        <v>33000</v>
      </c>
      <c r="C14" s="55">
        <v>30908</v>
      </c>
      <c r="D14" s="56">
        <v>58114</v>
      </c>
      <c r="E14" s="23">
        <f t="shared" si="5"/>
        <v>176.1030303030303</v>
      </c>
      <c r="F14" s="51">
        <v>37656</v>
      </c>
      <c r="G14" s="52">
        <f t="shared" si="0"/>
        <v>20458</v>
      </c>
      <c r="H14" s="53">
        <f t="shared" si="1"/>
        <v>54.3286594433822</v>
      </c>
      <c r="I14" s="21">
        <f t="shared" si="2"/>
        <v>27206</v>
      </c>
      <c r="J14" s="21">
        <f>F14-'[1]11(2)'!F14</f>
        <v>-10456</v>
      </c>
      <c r="K14" s="21">
        <f t="shared" si="3"/>
        <v>37662</v>
      </c>
      <c r="L14" s="23">
        <v>360.2</v>
      </c>
      <c r="M14" s="61"/>
    </row>
    <row r="15" spans="1:13" ht="24.75" customHeight="1">
      <c r="A15" s="76" t="s">
        <v>55</v>
      </c>
      <c r="B15" s="21">
        <v>60000</v>
      </c>
      <c r="C15" s="55">
        <v>269230</v>
      </c>
      <c r="D15" s="56">
        <v>313099</v>
      </c>
      <c r="E15" s="23">
        <f t="shared" si="5"/>
        <v>521.8316666666667</v>
      </c>
      <c r="F15" s="51">
        <v>390500</v>
      </c>
      <c r="G15" s="52">
        <f t="shared" si="0"/>
        <v>-77401</v>
      </c>
      <c r="H15" s="53">
        <f t="shared" si="1"/>
        <v>-19.820998719590268</v>
      </c>
      <c r="I15" s="21">
        <f t="shared" si="2"/>
        <v>43869</v>
      </c>
      <c r="J15" s="21">
        <f>F15-'[1]11(2)'!F15</f>
        <v>106282</v>
      </c>
      <c r="K15" s="21">
        <f t="shared" si="3"/>
        <v>-62413</v>
      </c>
      <c r="L15" s="23">
        <f t="shared" si="4"/>
        <v>-58.72396078357577</v>
      </c>
      <c r="M15" s="61"/>
    </row>
    <row r="16" spans="1:13" ht="24.75" customHeight="1">
      <c r="A16" s="76" t="s">
        <v>56</v>
      </c>
      <c r="B16" s="21">
        <v>192000</v>
      </c>
      <c r="C16" s="55">
        <v>290596</v>
      </c>
      <c r="D16" s="56">
        <v>322956</v>
      </c>
      <c r="E16" s="23">
        <f t="shared" si="5"/>
        <v>168.20625</v>
      </c>
      <c r="F16" s="51">
        <v>194092</v>
      </c>
      <c r="G16" s="52">
        <f t="shared" si="0"/>
        <v>128864</v>
      </c>
      <c r="H16" s="53">
        <f t="shared" si="1"/>
        <v>66.39325680605074</v>
      </c>
      <c r="I16" s="21">
        <f t="shared" si="2"/>
        <v>32360</v>
      </c>
      <c r="J16" s="21">
        <f>F16-'[1]11(2)'!F16</f>
        <v>-6235</v>
      </c>
      <c r="K16" s="21">
        <f t="shared" si="3"/>
        <v>38595</v>
      </c>
      <c r="L16" s="23">
        <v>619.01</v>
      </c>
      <c r="M16" s="61"/>
    </row>
    <row r="17" spans="1:13" ht="24.75" customHeight="1">
      <c r="A17" s="76" t="s">
        <v>57</v>
      </c>
      <c r="B17" s="21">
        <v>33000</v>
      </c>
      <c r="C17" s="55">
        <v>65699</v>
      </c>
      <c r="D17" s="56">
        <v>67647</v>
      </c>
      <c r="E17" s="23">
        <f t="shared" si="5"/>
        <v>204.9909090909091</v>
      </c>
      <c r="F17" s="51">
        <v>35457</v>
      </c>
      <c r="G17" s="52">
        <f t="shared" si="0"/>
        <v>32190</v>
      </c>
      <c r="H17" s="53">
        <f t="shared" si="1"/>
        <v>90.78602250613419</v>
      </c>
      <c r="I17" s="21">
        <f t="shared" si="2"/>
        <v>1948</v>
      </c>
      <c r="J17" s="21">
        <f>F17-'[1]11(2)'!F17</f>
        <v>132</v>
      </c>
      <c r="K17" s="21">
        <f t="shared" si="3"/>
        <v>1816</v>
      </c>
      <c r="L17" s="23">
        <f t="shared" si="4"/>
        <v>1375.7575757575758</v>
      </c>
      <c r="M17" s="61"/>
    </row>
    <row r="18" spans="1:13" ht="24.75" customHeight="1">
      <c r="A18" s="54" t="s">
        <v>58</v>
      </c>
      <c r="B18" s="21">
        <v>35000</v>
      </c>
      <c r="C18" s="55">
        <v>15887</v>
      </c>
      <c r="D18" s="56">
        <v>20448</v>
      </c>
      <c r="E18" s="23">
        <f t="shared" si="5"/>
        <v>58.42285714285714</v>
      </c>
      <c r="F18" s="51">
        <v>19614</v>
      </c>
      <c r="G18" s="52">
        <f t="shared" si="0"/>
        <v>834</v>
      </c>
      <c r="H18" s="53">
        <f t="shared" si="1"/>
        <v>4.252064851636586</v>
      </c>
      <c r="I18" s="21">
        <f t="shared" si="2"/>
        <v>4561</v>
      </c>
      <c r="J18" s="21">
        <f>F18-'[1]11(2)'!F18</f>
        <v>1414</v>
      </c>
      <c r="K18" s="21">
        <f t="shared" si="3"/>
        <v>3147</v>
      </c>
      <c r="L18" s="23">
        <f t="shared" si="4"/>
        <v>222.56011315417257</v>
      </c>
      <c r="M18" s="61"/>
    </row>
    <row r="19" spans="1:13" ht="24.75" customHeight="1">
      <c r="A19" s="54" t="s">
        <v>59</v>
      </c>
      <c r="B19" s="21">
        <v>6000</v>
      </c>
      <c r="C19" s="55">
        <v>7393</v>
      </c>
      <c r="D19" s="56">
        <v>8547</v>
      </c>
      <c r="E19" s="23">
        <f t="shared" si="5"/>
        <v>142.45000000000002</v>
      </c>
      <c r="F19" s="51">
        <v>7076</v>
      </c>
      <c r="G19" s="52">
        <f t="shared" si="0"/>
        <v>1471</v>
      </c>
      <c r="H19" s="53">
        <f t="shared" si="1"/>
        <v>20.78858111927643</v>
      </c>
      <c r="I19" s="21">
        <f t="shared" si="2"/>
        <v>1154</v>
      </c>
      <c r="J19" s="21">
        <f>F19-'[1]11(2)'!F19</f>
        <v>1450</v>
      </c>
      <c r="K19" s="21">
        <f t="shared" si="3"/>
        <v>-296</v>
      </c>
      <c r="L19" s="23">
        <f t="shared" si="4"/>
        <v>-20.413793103448278</v>
      </c>
      <c r="M19" s="61"/>
    </row>
    <row r="20" spans="1:13" ht="24.75" customHeight="1">
      <c r="A20" s="54" t="s">
        <v>60</v>
      </c>
      <c r="B20" s="21"/>
      <c r="C20" s="55">
        <v>40</v>
      </c>
      <c r="D20" s="56">
        <v>40</v>
      </c>
      <c r="E20" s="23" t="s">
        <v>3</v>
      </c>
      <c r="F20" s="51">
        <v>40</v>
      </c>
      <c r="G20" s="52">
        <f t="shared" si="0"/>
        <v>0</v>
      </c>
      <c r="H20" s="53">
        <f t="shared" si="1"/>
        <v>0</v>
      </c>
      <c r="I20" s="21">
        <f t="shared" si="2"/>
        <v>0</v>
      </c>
      <c r="J20" s="21">
        <f>F20-'[1]11(2)'!F20</f>
        <v>0</v>
      </c>
      <c r="K20" s="21">
        <f t="shared" si="3"/>
        <v>0</v>
      </c>
      <c r="L20" s="23" t="s">
        <v>3</v>
      </c>
      <c r="M20" s="61"/>
    </row>
    <row r="21" spans="1:13" ht="24.75" customHeight="1">
      <c r="A21" s="57" t="s">
        <v>61</v>
      </c>
      <c r="B21" s="21">
        <v>26000</v>
      </c>
      <c r="C21" s="55">
        <v>19052</v>
      </c>
      <c r="D21" s="56">
        <v>22653</v>
      </c>
      <c r="E21" s="23">
        <f>D21/B21*100</f>
        <v>87.12692307692308</v>
      </c>
      <c r="F21" s="51">
        <v>17285</v>
      </c>
      <c r="G21" s="52">
        <f t="shared" si="0"/>
        <v>5368</v>
      </c>
      <c r="H21" s="53">
        <f t="shared" si="1"/>
        <v>31.055828753254268</v>
      </c>
      <c r="I21" s="21">
        <f t="shared" si="2"/>
        <v>3601</v>
      </c>
      <c r="J21" s="21">
        <f>F21-'[1]11(2)'!F21</f>
        <v>4865</v>
      </c>
      <c r="K21" s="21">
        <f t="shared" si="3"/>
        <v>-1264</v>
      </c>
      <c r="L21" s="23">
        <f t="shared" si="4"/>
        <v>-25.981500513874618</v>
      </c>
      <c r="M21" s="61"/>
    </row>
    <row r="22" spans="1:13" ht="24.75" customHeight="1">
      <c r="A22" s="76" t="s">
        <v>62</v>
      </c>
      <c r="B22" s="21">
        <v>25000</v>
      </c>
      <c r="C22" s="55">
        <v>28081</v>
      </c>
      <c r="D22" s="56">
        <v>27599</v>
      </c>
      <c r="E22" s="23">
        <f>D22/B22*100</f>
        <v>110.396</v>
      </c>
      <c r="F22" s="51">
        <v>18378</v>
      </c>
      <c r="G22" s="52">
        <f t="shared" si="0"/>
        <v>9221</v>
      </c>
      <c r="H22" s="53">
        <f t="shared" si="1"/>
        <v>50.17412123190772</v>
      </c>
      <c r="I22" s="21">
        <f t="shared" si="2"/>
        <v>-482</v>
      </c>
      <c r="J22" s="21">
        <f>F22-'[1]11(2)'!F22</f>
        <v>-1534</v>
      </c>
      <c r="K22" s="21">
        <f t="shared" si="3"/>
        <v>1052</v>
      </c>
      <c r="L22" s="23">
        <f t="shared" si="4"/>
        <v>-68.57887874837027</v>
      </c>
      <c r="M22" s="61"/>
    </row>
    <row r="23" spans="1:13" ht="24.75" customHeight="1">
      <c r="A23" s="76" t="s">
        <v>63</v>
      </c>
      <c r="B23" s="21">
        <v>12000</v>
      </c>
      <c r="C23" s="55">
        <v>15691</v>
      </c>
      <c r="D23" s="56">
        <v>18412</v>
      </c>
      <c r="E23" s="23">
        <f>D23/B23*100</f>
        <v>153.43333333333334</v>
      </c>
      <c r="F23" s="51">
        <v>14490</v>
      </c>
      <c r="G23" s="52">
        <f t="shared" si="0"/>
        <v>3922</v>
      </c>
      <c r="H23" s="53">
        <f t="shared" si="1"/>
        <v>27.066942719116632</v>
      </c>
      <c r="I23" s="21">
        <f t="shared" si="2"/>
        <v>2721</v>
      </c>
      <c r="J23" s="21">
        <f>F23-'[1]11(2)'!F23</f>
        <v>1749</v>
      </c>
      <c r="K23" s="21">
        <f t="shared" si="3"/>
        <v>972</v>
      </c>
      <c r="L23" s="23">
        <f t="shared" si="4"/>
        <v>55.57461406518011</v>
      </c>
      <c r="M23" s="61"/>
    </row>
    <row r="24" spans="1:13" ht="24.75" customHeight="1">
      <c r="A24" s="54" t="s">
        <v>64</v>
      </c>
      <c r="B24" s="21">
        <v>63668</v>
      </c>
      <c r="C24" s="55">
        <v>63471</v>
      </c>
      <c r="D24" s="56">
        <v>9610</v>
      </c>
      <c r="E24" s="23">
        <f>D24/B24*100</f>
        <v>15.093924734560533</v>
      </c>
      <c r="F24" s="51">
        <v>36589</v>
      </c>
      <c r="G24" s="52">
        <f t="shared" si="0"/>
        <v>-26979</v>
      </c>
      <c r="H24" s="53">
        <f t="shared" si="1"/>
        <v>-73.73527562928749</v>
      </c>
      <c r="I24" s="21">
        <f t="shared" si="2"/>
        <v>-53861</v>
      </c>
      <c r="J24" s="21">
        <f>F24-'[1]11(2)'!F24</f>
        <v>27417</v>
      </c>
      <c r="K24" s="21">
        <f t="shared" si="3"/>
        <v>-81278</v>
      </c>
      <c r="L24" s="23">
        <f t="shared" si="4"/>
        <v>-296.45110697742274</v>
      </c>
      <c r="M24" s="61"/>
    </row>
    <row r="25" spans="1:13" ht="24.75" customHeight="1">
      <c r="A25" s="54" t="s">
        <v>65</v>
      </c>
      <c r="B25" s="21"/>
      <c r="C25" s="55">
        <v>18304</v>
      </c>
      <c r="D25" s="56">
        <v>18435</v>
      </c>
      <c r="E25" s="23" t="s">
        <v>3</v>
      </c>
      <c r="F25" s="51">
        <v>12584</v>
      </c>
      <c r="G25" s="52">
        <f t="shared" si="0"/>
        <v>5851</v>
      </c>
      <c r="H25" s="53">
        <f t="shared" si="1"/>
        <v>46.49554990464082</v>
      </c>
      <c r="I25" s="21">
        <f t="shared" si="2"/>
        <v>131</v>
      </c>
      <c r="J25" s="21">
        <f>F25-'[1]11(2)'!F25</f>
        <v>-2052</v>
      </c>
      <c r="K25" s="21">
        <f t="shared" si="3"/>
        <v>2183</v>
      </c>
      <c r="L25" s="23">
        <v>106.38</v>
      </c>
      <c r="M25" s="61"/>
    </row>
    <row r="26" spans="1:13" ht="24.75" customHeight="1">
      <c r="A26" s="54" t="s">
        <v>66</v>
      </c>
      <c r="B26" s="21"/>
      <c r="C26" s="55">
        <v>5</v>
      </c>
      <c r="D26" s="56">
        <v>5</v>
      </c>
      <c r="E26" s="23" t="s">
        <v>3</v>
      </c>
      <c r="F26" s="51">
        <v>170</v>
      </c>
      <c r="G26" s="52">
        <f t="shared" si="0"/>
        <v>-165</v>
      </c>
      <c r="H26" s="53">
        <f t="shared" si="1"/>
        <v>-97.05882352941177</v>
      </c>
      <c r="I26" s="21">
        <f t="shared" si="2"/>
        <v>0</v>
      </c>
      <c r="J26" s="21">
        <f>F26-'[1]11(2)'!F26</f>
        <v>0</v>
      </c>
      <c r="K26" s="21">
        <f t="shared" si="3"/>
        <v>0</v>
      </c>
      <c r="L26" s="62" t="s">
        <v>3</v>
      </c>
      <c r="M26" s="61"/>
    </row>
    <row r="27" spans="1:13" ht="24.75" customHeight="1">
      <c r="A27" s="58" t="s">
        <v>67</v>
      </c>
      <c r="B27" s="21">
        <f>SUM(B6:B26)</f>
        <v>1850668</v>
      </c>
      <c r="C27" s="55">
        <v>2209844</v>
      </c>
      <c r="D27" s="56">
        <v>2519131</v>
      </c>
      <c r="E27" s="23">
        <f>D27/B27*100</f>
        <v>136.12009285295903</v>
      </c>
      <c r="F27" s="51">
        <v>2225956</v>
      </c>
      <c r="G27" s="52">
        <f t="shared" si="0"/>
        <v>293175</v>
      </c>
      <c r="H27" s="53">
        <f t="shared" si="1"/>
        <v>13.170745513388404</v>
      </c>
      <c r="I27" s="21">
        <f t="shared" si="2"/>
        <v>309287</v>
      </c>
      <c r="J27" s="21">
        <f>F27-'[1]11(2)'!F27</f>
        <v>316929</v>
      </c>
      <c r="K27" s="21">
        <f t="shared" si="3"/>
        <v>-7642</v>
      </c>
      <c r="L27" s="23">
        <f t="shared" si="4"/>
        <v>-2.411265614696036</v>
      </c>
      <c r="M27" s="61"/>
    </row>
    <row r="29" ht="14.25">
      <c r="D29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33.625" style="2" customWidth="1"/>
    <col min="2" max="3" width="10.875" style="2" customWidth="1"/>
    <col min="4" max="4" width="10.625" style="2" customWidth="1"/>
    <col min="5" max="5" width="10.625" style="3" customWidth="1"/>
    <col min="6" max="6" width="9.75390625" style="4" customWidth="1"/>
    <col min="7" max="7" width="10.125" style="4" customWidth="1"/>
    <col min="8" max="8" width="9.875" style="5" customWidth="1"/>
    <col min="9" max="9" width="9.75390625" style="2" customWidth="1"/>
    <col min="10" max="11" width="9.50390625" style="2" customWidth="1"/>
    <col min="12" max="12" width="9.875" style="3" customWidth="1"/>
    <col min="13" max="13" width="9.00390625" style="2" customWidth="1"/>
    <col min="14" max="14" width="10.875" style="4" customWidth="1"/>
    <col min="15" max="15" width="9.875" style="6" hidden="1" customWidth="1"/>
    <col min="16" max="16384" width="9.00390625" style="6" customWidth="1"/>
  </cols>
  <sheetData>
    <row r="1" spans="1:15" s="1" customFormat="1" ht="38.25" customHeight="1">
      <c r="A1" s="7" t="s">
        <v>68</v>
      </c>
      <c r="B1" s="8"/>
      <c r="C1" s="8"/>
      <c r="D1" s="8"/>
      <c r="E1" s="9"/>
      <c r="F1" s="10"/>
      <c r="G1" s="10"/>
      <c r="H1" s="11"/>
      <c r="I1" s="8"/>
      <c r="J1" s="8"/>
      <c r="K1" s="8"/>
      <c r="L1" s="9"/>
      <c r="M1" s="8"/>
      <c r="N1" s="10"/>
      <c r="O1" s="30"/>
    </row>
    <row r="2" spans="1:15" s="1" customFormat="1" ht="13.5" customHeight="1">
      <c r="A2" s="8"/>
      <c r="B2" s="8"/>
      <c r="C2" s="8"/>
      <c r="D2" s="8"/>
      <c r="E2" s="9"/>
      <c r="F2" s="10"/>
      <c r="G2" s="10"/>
      <c r="H2" s="11"/>
      <c r="I2" s="8"/>
      <c r="J2" s="8"/>
      <c r="K2" s="8"/>
      <c r="L2" s="9"/>
      <c r="M2" s="8"/>
      <c r="N2" s="31" t="s">
        <v>1</v>
      </c>
      <c r="O2" s="31"/>
    </row>
    <row r="3" spans="1:15" ht="15" customHeight="1">
      <c r="A3" s="6" t="s">
        <v>2</v>
      </c>
      <c r="E3" s="12" t="s">
        <v>3</v>
      </c>
      <c r="F3" s="12"/>
      <c r="G3" s="12"/>
      <c r="H3" s="12"/>
      <c r="I3" s="12"/>
      <c r="J3" s="32"/>
      <c r="N3" s="33" t="s">
        <v>4</v>
      </c>
      <c r="O3" s="34" t="s">
        <v>3</v>
      </c>
    </row>
    <row r="4" spans="1:15" ht="27" customHeight="1">
      <c r="A4" s="13" t="s">
        <v>5</v>
      </c>
      <c r="B4" s="14" t="s">
        <v>69</v>
      </c>
      <c r="C4" s="15"/>
      <c r="D4" s="15" t="s">
        <v>7</v>
      </c>
      <c r="E4" s="15" t="s">
        <v>8</v>
      </c>
      <c r="F4" s="16" t="s">
        <v>70</v>
      </c>
      <c r="G4" s="17"/>
      <c r="H4" s="15" t="s">
        <v>10</v>
      </c>
      <c r="I4" s="15" t="s">
        <v>11</v>
      </c>
      <c r="J4" s="17" t="s">
        <v>12</v>
      </c>
      <c r="K4" s="15" t="s">
        <v>13</v>
      </c>
      <c r="L4" s="15" t="s">
        <v>14</v>
      </c>
      <c r="M4" s="15" t="s">
        <v>15</v>
      </c>
      <c r="N4" s="17" t="s">
        <v>16</v>
      </c>
      <c r="O4" s="35" t="s">
        <v>17</v>
      </c>
    </row>
    <row r="5" spans="1:15" ht="28.5" customHeight="1">
      <c r="A5" s="13"/>
      <c r="B5" s="18" t="s">
        <v>6</v>
      </c>
      <c r="C5" s="18" t="s">
        <v>71</v>
      </c>
      <c r="D5" s="15"/>
      <c r="E5" s="15"/>
      <c r="F5" s="19" t="s">
        <v>72</v>
      </c>
      <c r="G5" s="16" t="s">
        <v>73</v>
      </c>
      <c r="H5" s="15"/>
      <c r="I5" s="15"/>
      <c r="J5" s="17"/>
      <c r="K5" s="15"/>
      <c r="L5" s="15"/>
      <c r="M5" s="15"/>
      <c r="N5" s="17"/>
      <c r="O5" s="36"/>
    </row>
    <row r="6" spans="1:15" ht="15.75" customHeight="1">
      <c r="A6" s="20" t="s">
        <v>74</v>
      </c>
      <c r="B6" s="21">
        <f>SUM(B7:B14)</f>
        <v>414899</v>
      </c>
      <c r="C6" s="21">
        <f>C15+C24</f>
        <v>408108</v>
      </c>
      <c r="D6" s="22">
        <v>363465</v>
      </c>
      <c r="E6" s="22">
        <v>422725</v>
      </c>
      <c r="F6" s="23">
        <f>E6/B6*100</f>
        <v>101.88624219388333</v>
      </c>
      <c r="G6" s="23">
        <f>E6/C6*100</f>
        <v>103.58164995540395</v>
      </c>
      <c r="H6" s="22">
        <v>367677</v>
      </c>
      <c r="I6" s="21">
        <f aca="true" t="shared" si="0" ref="I6:I41">E6-H6</f>
        <v>55048</v>
      </c>
      <c r="J6" s="23">
        <f aca="true" t="shared" si="1" ref="J6:J41">I6/H6*100</f>
        <v>14.971836693619672</v>
      </c>
      <c r="K6" s="21">
        <f aca="true" t="shared" si="2" ref="K6:K41">E6-D6</f>
        <v>59260</v>
      </c>
      <c r="L6" s="21">
        <f>H6-'[1]11(3)'!F6</f>
        <v>58036</v>
      </c>
      <c r="M6" s="21">
        <f aca="true" t="shared" si="3" ref="M6:M41">K6-L6</f>
        <v>1224</v>
      </c>
      <c r="N6" s="23">
        <f aca="true" t="shared" si="4" ref="N6:N41">M6/L6*100</f>
        <v>2.1090357709008205</v>
      </c>
      <c r="O6" s="37"/>
    </row>
    <row r="7" spans="1:15" ht="15.75" customHeight="1">
      <c r="A7" s="21" t="s">
        <v>75</v>
      </c>
      <c r="B7" s="21">
        <v>134900</v>
      </c>
      <c r="C7" s="21">
        <f aca="true" t="shared" si="5" ref="C7:C14">C16+C25</f>
        <v>128900</v>
      </c>
      <c r="D7" s="22">
        <v>99541</v>
      </c>
      <c r="E7" s="22">
        <v>129748</v>
      </c>
      <c r="F7" s="23">
        <f aca="true" t="shared" si="6" ref="F7:F41">E7/B7*100</f>
        <v>96.18087472201631</v>
      </c>
      <c r="G7" s="23">
        <f aca="true" t="shared" si="7" ref="G7:G41">E7/C7*100</f>
        <v>100.65787432117921</v>
      </c>
      <c r="H7" s="22">
        <v>117303</v>
      </c>
      <c r="I7" s="21">
        <f t="shared" si="0"/>
        <v>12445</v>
      </c>
      <c r="J7" s="23">
        <f t="shared" si="1"/>
        <v>10.609276830089597</v>
      </c>
      <c r="K7" s="21">
        <f t="shared" si="2"/>
        <v>30207</v>
      </c>
      <c r="L7" s="21">
        <f>H7-'[1]11(3)'!F7</f>
        <v>24045</v>
      </c>
      <c r="M7" s="21">
        <f t="shared" si="3"/>
        <v>6162</v>
      </c>
      <c r="N7" s="23">
        <f t="shared" si="4"/>
        <v>25.626949469744233</v>
      </c>
      <c r="O7" s="38"/>
    </row>
    <row r="8" spans="1:15" ht="15.75" customHeight="1">
      <c r="A8" s="21" t="s">
        <v>76</v>
      </c>
      <c r="B8" s="21">
        <v>57956</v>
      </c>
      <c r="C8" s="21">
        <f t="shared" si="5"/>
        <v>57956</v>
      </c>
      <c r="D8" s="22">
        <v>47515</v>
      </c>
      <c r="E8" s="22">
        <v>58384</v>
      </c>
      <c r="F8" s="23">
        <f t="shared" si="6"/>
        <v>100.73849126923872</v>
      </c>
      <c r="G8" s="23">
        <f t="shared" si="7"/>
        <v>100.73849126923872</v>
      </c>
      <c r="H8" s="22">
        <v>49962</v>
      </c>
      <c r="I8" s="21">
        <f t="shared" si="0"/>
        <v>8422</v>
      </c>
      <c r="J8" s="23">
        <f t="shared" si="1"/>
        <v>16.856811176494134</v>
      </c>
      <c r="K8" s="21">
        <f t="shared" si="2"/>
        <v>10869</v>
      </c>
      <c r="L8" s="21">
        <f>H8-'[1]11(3)'!F8</f>
        <v>15476</v>
      </c>
      <c r="M8" s="21">
        <f t="shared" si="3"/>
        <v>-4607</v>
      </c>
      <c r="N8" s="23">
        <f t="shared" si="4"/>
        <v>-29.768674075988628</v>
      </c>
      <c r="O8" s="38"/>
    </row>
    <row r="9" spans="1:15" ht="15.75" customHeight="1">
      <c r="A9" s="24" t="s">
        <v>77</v>
      </c>
      <c r="B9" s="21">
        <v>6056</v>
      </c>
      <c r="C9" s="21">
        <f t="shared" si="5"/>
        <v>5266</v>
      </c>
      <c r="D9" s="22">
        <v>3813</v>
      </c>
      <c r="E9" s="22">
        <v>5089</v>
      </c>
      <c r="F9" s="23">
        <f t="shared" si="6"/>
        <v>84.03236459709379</v>
      </c>
      <c r="G9" s="23">
        <f t="shared" si="7"/>
        <v>96.63881503987847</v>
      </c>
      <c r="H9" s="22">
        <v>5266</v>
      </c>
      <c r="I9" s="21">
        <f t="shared" si="0"/>
        <v>-177</v>
      </c>
      <c r="J9" s="23">
        <f t="shared" si="1"/>
        <v>-3.361184960121534</v>
      </c>
      <c r="K9" s="21">
        <f t="shared" si="2"/>
        <v>1276</v>
      </c>
      <c r="L9" s="21">
        <f>H9-'[1]11(3)'!F9</f>
        <v>870</v>
      </c>
      <c r="M9" s="21">
        <f t="shared" si="3"/>
        <v>406</v>
      </c>
      <c r="N9" s="23">
        <f t="shared" si="4"/>
        <v>46.666666666666664</v>
      </c>
      <c r="O9" s="38"/>
    </row>
    <row r="10" spans="1:15" ht="15.75" customHeight="1">
      <c r="A10" s="24" t="s">
        <v>78</v>
      </c>
      <c r="B10" s="21">
        <v>1078</v>
      </c>
      <c r="C10" s="21">
        <f t="shared" si="5"/>
        <v>1078</v>
      </c>
      <c r="D10" s="22">
        <v>828</v>
      </c>
      <c r="E10" s="22">
        <v>862</v>
      </c>
      <c r="F10" s="23">
        <f t="shared" si="6"/>
        <v>79.96289424860854</v>
      </c>
      <c r="G10" s="23">
        <f t="shared" si="7"/>
        <v>79.96289424860854</v>
      </c>
      <c r="H10" s="22">
        <v>1285</v>
      </c>
      <c r="I10" s="21">
        <f t="shared" si="0"/>
        <v>-423</v>
      </c>
      <c r="J10" s="23">
        <f t="shared" si="1"/>
        <v>-32.91828793774319</v>
      </c>
      <c r="K10" s="21">
        <f t="shared" si="2"/>
        <v>34</v>
      </c>
      <c r="L10" s="21">
        <f>H10-'[1]11(3)'!F10</f>
        <v>10</v>
      </c>
      <c r="M10" s="21">
        <f t="shared" si="3"/>
        <v>24</v>
      </c>
      <c r="N10" s="23">
        <f t="shared" si="4"/>
        <v>240</v>
      </c>
      <c r="O10" s="38"/>
    </row>
    <row r="11" spans="1:15" ht="15.75" customHeight="1">
      <c r="A11" s="24" t="s">
        <v>79</v>
      </c>
      <c r="B11" s="21">
        <v>85319</v>
      </c>
      <c r="C11" s="21">
        <f t="shared" si="5"/>
        <v>85319</v>
      </c>
      <c r="D11" s="22">
        <v>83953</v>
      </c>
      <c r="E11" s="22">
        <v>85598</v>
      </c>
      <c r="F11" s="23">
        <f t="shared" si="6"/>
        <v>100.32700805213375</v>
      </c>
      <c r="G11" s="23">
        <f t="shared" si="7"/>
        <v>100.32700805213375</v>
      </c>
      <c r="H11" s="22">
        <v>76864</v>
      </c>
      <c r="I11" s="21">
        <f t="shared" si="0"/>
        <v>8734</v>
      </c>
      <c r="J11" s="23">
        <f t="shared" si="1"/>
        <v>11.362926727726894</v>
      </c>
      <c r="K11" s="21">
        <f t="shared" si="2"/>
        <v>1645</v>
      </c>
      <c r="L11" s="21">
        <f>H11-'[1]11(3)'!F11</f>
        <v>1068</v>
      </c>
      <c r="M11" s="21">
        <f t="shared" si="3"/>
        <v>577</v>
      </c>
      <c r="N11" s="23">
        <f t="shared" si="4"/>
        <v>54.026217228464425</v>
      </c>
      <c r="O11" s="38"/>
    </row>
    <row r="12" spans="1:15" ht="15.75" customHeight="1">
      <c r="A12" s="24" t="s">
        <v>80</v>
      </c>
      <c r="B12" s="21">
        <v>33620</v>
      </c>
      <c r="C12" s="21">
        <f t="shared" si="5"/>
        <v>33620</v>
      </c>
      <c r="D12" s="22">
        <v>27562</v>
      </c>
      <c r="E12" s="22">
        <v>34387</v>
      </c>
      <c r="F12" s="23">
        <f t="shared" si="6"/>
        <v>102.28138013087448</v>
      </c>
      <c r="G12" s="23">
        <f t="shared" si="7"/>
        <v>102.28138013087448</v>
      </c>
      <c r="H12" s="22">
        <v>29753</v>
      </c>
      <c r="I12" s="21">
        <f t="shared" si="0"/>
        <v>4634</v>
      </c>
      <c r="J12" s="23">
        <f t="shared" si="1"/>
        <v>15.574900010083018</v>
      </c>
      <c r="K12" s="21">
        <f t="shared" si="2"/>
        <v>6825</v>
      </c>
      <c r="L12" s="21">
        <f>H12-'[1]11(3)'!F12</f>
        <v>5587</v>
      </c>
      <c r="M12" s="21">
        <f t="shared" si="3"/>
        <v>1238</v>
      </c>
      <c r="N12" s="23">
        <f t="shared" si="4"/>
        <v>22.158582423483086</v>
      </c>
      <c r="O12" s="38"/>
    </row>
    <row r="13" spans="1:15" ht="15.75" customHeight="1">
      <c r="A13" s="24" t="s">
        <v>81</v>
      </c>
      <c r="B13" s="21">
        <v>74140</v>
      </c>
      <c r="C13" s="21">
        <f t="shared" si="5"/>
        <v>74140</v>
      </c>
      <c r="D13" s="22">
        <v>68546</v>
      </c>
      <c r="E13" s="22">
        <v>74253</v>
      </c>
      <c r="F13" s="23">
        <f t="shared" si="6"/>
        <v>100.15241435122742</v>
      </c>
      <c r="G13" s="23">
        <f t="shared" si="7"/>
        <v>100.15241435122742</v>
      </c>
      <c r="H13" s="22">
        <v>67398</v>
      </c>
      <c r="I13" s="21">
        <f t="shared" si="0"/>
        <v>6855</v>
      </c>
      <c r="J13" s="23">
        <f t="shared" si="1"/>
        <v>10.170924953262709</v>
      </c>
      <c r="K13" s="21">
        <f t="shared" si="2"/>
        <v>5707</v>
      </c>
      <c r="L13" s="21">
        <f>H13-'[1]11(3)'!F13</f>
        <v>11074</v>
      </c>
      <c r="M13" s="21">
        <f t="shared" si="3"/>
        <v>-5367</v>
      </c>
      <c r="N13" s="23">
        <f t="shared" si="4"/>
        <v>-48.46487267473361</v>
      </c>
      <c r="O13" s="38"/>
    </row>
    <row r="14" spans="1:15" ht="15.75" customHeight="1">
      <c r="A14" s="25" t="s">
        <v>82</v>
      </c>
      <c r="B14" s="21">
        <v>21830</v>
      </c>
      <c r="C14" s="21">
        <f t="shared" si="5"/>
        <v>21829</v>
      </c>
      <c r="D14" s="22">
        <v>31707</v>
      </c>
      <c r="E14" s="22">
        <v>34404</v>
      </c>
      <c r="F14" s="23">
        <f t="shared" si="6"/>
        <v>157.59963353183693</v>
      </c>
      <c r="G14" s="23">
        <f t="shared" si="7"/>
        <v>157.60685326858766</v>
      </c>
      <c r="H14" s="22">
        <v>19846</v>
      </c>
      <c r="I14" s="21">
        <f t="shared" si="0"/>
        <v>14558</v>
      </c>
      <c r="J14" s="23">
        <f t="shared" si="1"/>
        <v>73.35483220800161</v>
      </c>
      <c r="K14" s="21">
        <f t="shared" si="2"/>
        <v>2697</v>
      </c>
      <c r="L14" s="21">
        <f>H14-'[1]11(3)'!F14</f>
        <v>-94</v>
      </c>
      <c r="M14" s="21">
        <f t="shared" si="3"/>
        <v>2791</v>
      </c>
      <c r="N14" s="23">
        <f t="shared" si="4"/>
        <v>-2969.148936170213</v>
      </c>
      <c r="O14" s="38"/>
    </row>
    <row r="15" spans="1:15" ht="15.75" customHeight="1">
      <c r="A15" s="77" t="s">
        <v>83</v>
      </c>
      <c r="B15" s="21">
        <f>SUM(B16:B23)</f>
        <v>281552</v>
      </c>
      <c r="C15" s="21">
        <f>SUM(C16:C23)</f>
        <v>269712</v>
      </c>
      <c r="D15" s="22">
        <v>251135</v>
      </c>
      <c r="E15" s="22">
        <v>278138</v>
      </c>
      <c r="F15" s="23">
        <f t="shared" si="6"/>
        <v>98.78743535829972</v>
      </c>
      <c r="G15" s="23">
        <f t="shared" si="7"/>
        <v>103.12407308536513</v>
      </c>
      <c r="H15" s="22">
        <v>232289</v>
      </c>
      <c r="I15" s="21">
        <f t="shared" si="0"/>
        <v>45849</v>
      </c>
      <c r="J15" s="23">
        <f t="shared" si="1"/>
        <v>19.737912686351915</v>
      </c>
      <c r="K15" s="21">
        <f t="shared" si="2"/>
        <v>27003</v>
      </c>
      <c r="L15" s="21">
        <f>H15-'[1]11(3)'!F15</f>
        <v>21986</v>
      </c>
      <c r="M15" s="21">
        <f t="shared" si="3"/>
        <v>5017</v>
      </c>
      <c r="N15" s="23">
        <f t="shared" si="4"/>
        <v>22.819066678795597</v>
      </c>
      <c r="O15" s="38"/>
    </row>
    <row r="16" spans="1:15" ht="15.75" customHeight="1">
      <c r="A16" s="21" t="s">
        <v>75</v>
      </c>
      <c r="B16" s="21">
        <v>77500</v>
      </c>
      <c r="C16" s="21">
        <v>72500</v>
      </c>
      <c r="D16" s="22">
        <v>65728</v>
      </c>
      <c r="E16" s="22">
        <v>73116</v>
      </c>
      <c r="F16" s="23">
        <f t="shared" si="6"/>
        <v>94.34322580645161</v>
      </c>
      <c r="G16" s="23">
        <f t="shared" si="7"/>
        <v>100.8496551724138</v>
      </c>
      <c r="H16" s="22">
        <v>61544</v>
      </c>
      <c r="I16" s="21">
        <f t="shared" si="0"/>
        <v>11572</v>
      </c>
      <c r="J16" s="23">
        <f t="shared" si="1"/>
        <v>18.802807747302744</v>
      </c>
      <c r="K16" s="21">
        <f t="shared" si="2"/>
        <v>7388</v>
      </c>
      <c r="L16" s="21">
        <f>H16-'[1]11(3)'!F16</f>
        <v>7212</v>
      </c>
      <c r="M16" s="21">
        <f t="shared" si="3"/>
        <v>176</v>
      </c>
      <c r="N16" s="23">
        <f t="shared" si="4"/>
        <v>2.440377149195785</v>
      </c>
      <c r="O16" s="38"/>
    </row>
    <row r="17" spans="1:15" ht="15.75" customHeight="1">
      <c r="A17" s="21" t="s">
        <v>76</v>
      </c>
      <c r="B17" s="21">
        <v>43025</v>
      </c>
      <c r="C17" s="21">
        <v>39702</v>
      </c>
      <c r="D17" s="22">
        <v>37202</v>
      </c>
      <c r="E17" s="22">
        <v>40679</v>
      </c>
      <c r="F17" s="23">
        <f t="shared" si="6"/>
        <v>94.54735618826264</v>
      </c>
      <c r="G17" s="23">
        <f t="shared" si="7"/>
        <v>102.4608332073951</v>
      </c>
      <c r="H17" s="22">
        <v>30391</v>
      </c>
      <c r="I17" s="21">
        <f t="shared" si="0"/>
        <v>10288</v>
      </c>
      <c r="J17" s="23">
        <f t="shared" si="1"/>
        <v>33.85212727452206</v>
      </c>
      <c r="K17" s="21">
        <f t="shared" si="2"/>
        <v>3477</v>
      </c>
      <c r="L17" s="21">
        <f>H17-'[1]11(3)'!F17</f>
        <v>2623</v>
      </c>
      <c r="M17" s="21">
        <f t="shared" si="3"/>
        <v>854</v>
      </c>
      <c r="N17" s="23">
        <f t="shared" si="4"/>
        <v>32.55813953488372</v>
      </c>
      <c r="O17" s="38"/>
    </row>
    <row r="18" spans="1:15" ht="15.75" customHeight="1">
      <c r="A18" s="24" t="s">
        <v>77</v>
      </c>
      <c r="B18" s="21">
        <v>4232</v>
      </c>
      <c r="C18" s="21">
        <v>3680</v>
      </c>
      <c r="D18" s="22">
        <v>2733</v>
      </c>
      <c r="E18" s="22">
        <v>3359</v>
      </c>
      <c r="F18" s="23">
        <f t="shared" si="6"/>
        <v>79.37145557655954</v>
      </c>
      <c r="G18" s="23">
        <f t="shared" si="7"/>
        <v>91.27717391304347</v>
      </c>
      <c r="H18" s="22">
        <v>3680</v>
      </c>
      <c r="I18" s="21">
        <f t="shared" si="0"/>
        <v>-321</v>
      </c>
      <c r="J18" s="23">
        <f t="shared" si="1"/>
        <v>-8.722826086956522</v>
      </c>
      <c r="K18" s="21">
        <f t="shared" si="2"/>
        <v>626</v>
      </c>
      <c r="L18" s="21">
        <f>H18-'[1]11(3)'!F18</f>
        <v>585</v>
      </c>
      <c r="M18" s="21">
        <f t="shared" si="3"/>
        <v>41</v>
      </c>
      <c r="N18" s="23">
        <f t="shared" si="4"/>
        <v>7.0085470085470085</v>
      </c>
      <c r="O18" s="38"/>
    </row>
    <row r="19" spans="1:15" ht="15.75" customHeight="1">
      <c r="A19" s="24" t="s">
        <v>78</v>
      </c>
      <c r="B19" s="21">
        <v>100</v>
      </c>
      <c r="C19" s="21">
        <v>100</v>
      </c>
      <c r="D19" s="22">
        <v>134</v>
      </c>
      <c r="E19" s="22">
        <v>156</v>
      </c>
      <c r="F19" s="23">
        <f t="shared" si="6"/>
        <v>156</v>
      </c>
      <c r="G19" s="23">
        <f t="shared" si="7"/>
        <v>156</v>
      </c>
      <c r="H19" s="22">
        <v>307</v>
      </c>
      <c r="I19" s="21">
        <f t="shared" si="0"/>
        <v>-151</v>
      </c>
      <c r="J19" s="23">
        <f t="shared" si="1"/>
        <v>-49.185667752442995</v>
      </c>
      <c r="K19" s="21">
        <f t="shared" si="2"/>
        <v>22</v>
      </c>
      <c r="L19" s="21">
        <f>H19-'[1]11(3)'!F19</f>
        <v>7</v>
      </c>
      <c r="M19" s="21">
        <f t="shared" si="3"/>
        <v>15</v>
      </c>
      <c r="N19" s="23">
        <f t="shared" si="4"/>
        <v>214.28571428571428</v>
      </c>
      <c r="O19" s="38"/>
    </row>
    <row r="20" spans="1:15" ht="15.75" customHeight="1">
      <c r="A20" s="24" t="s">
        <v>79</v>
      </c>
      <c r="B20" s="21">
        <v>66253</v>
      </c>
      <c r="C20" s="21">
        <v>66253</v>
      </c>
      <c r="D20" s="22">
        <v>57432</v>
      </c>
      <c r="E20" s="22">
        <v>62590</v>
      </c>
      <c r="F20" s="23">
        <f t="shared" si="6"/>
        <v>94.47119375726383</v>
      </c>
      <c r="G20" s="23">
        <f t="shared" si="7"/>
        <v>94.47119375726383</v>
      </c>
      <c r="H20" s="22">
        <v>59687</v>
      </c>
      <c r="I20" s="21">
        <f t="shared" si="0"/>
        <v>2903</v>
      </c>
      <c r="J20" s="23">
        <f t="shared" si="1"/>
        <v>4.86370566455007</v>
      </c>
      <c r="K20" s="21">
        <f t="shared" si="2"/>
        <v>5158</v>
      </c>
      <c r="L20" s="21">
        <f>H20-'[1]11(3)'!F20</f>
        <v>3339</v>
      </c>
      <c r="M20" s="21">
        <f t="shared" si="3"/>
        <v>1819</v>
      </c>
      <c r="N20" s="23">
        <f t="shared" si="4"/>
        <v>54.477388439652586</v>
      </c>
      <c r="O20" s="38"/>
    </row>
    <row r="21" spans="1:15" ht="15.75" customHeight="1">
      <c r="A21" s="24" t="s">
        <v>80</v>
      </c>
      <c r="B21" s="21">
        <v>23534</v>
      </c>
      <c r="C21" s="21">
        <v>23534</v>
      </c>
      <c r="D21" s="22">
        <v>17177</v>
      </c>
      <c r="E21" s="22">
        <v>21526</v>
      </c>
      <c r="F21" s="23">
        <f t="shared" si="6"/>
        <v>91.46766380555792</v>
      </c>
      <c r="G21" s="23">
        <f t="shared" si="7"/>
        <v>91.46766380555792</v>
      </c>
      <c r="H21" s="22">
        <v>18958</v>
      </c>
      <c r="I21" s="21">
        <f t="shared" si="0"/>
        <v>2568</v>
      </c>
      <c r="J21" s="23">
        <f t="shared" si="1"/>
        <v>13.545732672222806</v>
      </c>
      <c r="K21" s="21">
        <f t="shared" si="2"/>
        <v>4349</v>
      </c>
      <c r="L21" s="21">
        <f>H21-'[1]11(3)'!F21</f>
        <v>4013</v>
      </c>
      <c r="M21" s="21">
        <f t="shared" si="3"/>
        <v>336</v>
      </c>
      <c r="N21" s="23">
        <f t="shared" si="4"/>
        <v>8.37278843757787</v>
      </c>
      <c r="O21" s="38"/>
    </row>
    <row r="22" spans="1:15" ht="15.75" customHeight="1">
      <c r="A22" s="24" t="s">
        <v>81</v>
      </c>
      <c r="B22" s="21">
        <v>48190</v>
      </c>
      <c r="C22" s="21">
        <v>45225</v>
      </c>
      <c r="D22" s="22">
        <v>42804</v>
      </c>
      <c r="E22" s="22">
        <v>46283</v>
      </c>
      <c r="F22" s="23">
        <f t="shared" si="6"/>
        <v>96.04274745797883</v>
      </c>
      <c r="G22" s="23">
        <f t="shared" si="7"/>
        <v>102.33941404090659</v>
      </c>
      <c r="H22" s="22">
        <v>40705</v>
      </c>
      <c r="I22" s="21">
        <f t="shared" si="0"/>
        <v>5578</v>
      </c>
      <c r="J22" s="23">
        <f t="shared" si="1"/>
        <v>13.703476231421202</v>
      </c>
      <c r="K22" s="21">
        <f t="shared" si="2"/>
        <v>3479</v>
      </c>
      <c r="L22" s="21">
        <f>H22-'[1]11(3)'!F22</f>
        <v>4399</v>
      </c>
      <c r="M22" s="21">
        <f t="shared" si="3"/>
        <v>-920</v>
      </c>
      <c r="N22" s="23">
        <f t="shared" si="4"/>
        <v>-20.913844055467152</v>
      </c>
      <c r="O22" s="38"/>
    </row>
    <row r="23" spans="1:15" ht="15.75" customHeight="1">
      <c r="A23" s="25" t="s">
        <v>82</v>
      </c>
      <c r="B23" s="21">
        <v>18718</v>
      </c>
      <c r="C23" s="21">
        <v>18718</v>
      </c>
      <c r="D23" s="22">
        <v>27925</v>
      </c>
      <c r="E23" s="22">
        <v>30429</v>
      </c>
      <c r="F23" s="23">
        <f t="shared" si="6"/>
        <v>162.565445026178</v>
      </c>
      <c r="G23" s="23">
        <f t="shared" si="7"/>
        <v>162.565445026178</v>
      </c>
      <c r="H23" s="22">
        <v>17017</v>
      </c>
      <c r="I23" s="21">
        <f t="shared" si="0"/>
        <v>13412</v>
      </c>
      <c r="J23" s="23">
        <f t="shared" si="1"/>
        <v>78.81530234471411</v>
      </c>
      <c r="K23" s="21">
        <f t="shared" si="2"/>
        <v>2504</v>
      </c>
      <c r="L23" s="21">
        <f>H23-'[1]11(3)'!F23</f>
        <v>-192</v>
      </c>
      <c r="M23" s="21">
        <f t="shared" si="3"/>
        <v>2696</v>
      </c>
      <c r="N23" s="23">
        <f t="shared" si="4"/>
        <v>-1404.1666666666665</v>
      </c>
      <c r="O23" s="38"/>
    </row>
    <row r="24" spans="1:15" ht="15.75" customHeight="1">
      <c r="A24" s="77" t="s">
        <v>84</v>
      </c>
      <c r="B24" s="21">
        <f>SUM(B25:B32)</f>
        <v>133346</v>
      </c>
      <c r="C24" s="21">
        <f>SUM(C25:C32)</f>
        <v>138396</v>
      </c>
      <c r="D24" s="22">
        <v>112330</v>
      </c>
      <c r="E24" s="22">
        <v>144587</v>
      </c>
      <c r="F24" s="23">
        <f t="shared" si="6"/>
        <v>108.42994915483028</v>
      </c>
      <c r="G24" s="23">
        <f t="shared" si="7"/>
        <v>104.47339518483194</v>
      </c>
      <c r="H24" s="22">
        <v>135388</v>
      </c>
      <c r="I24" s="21">
        <f t="shared" si="0"/>
        <v>9199</v>
      </c>
      <c r="J24" s="23">
        <f t="shared" si="1"/>
        <v>6.794546045439772</v>
      </c>
      <c r="K24" s="21">
        <f t="shared" si="2"/>
        <v>32257</v>
      </c>
      <c r="L24" s="21">
        <f>H24-'[1]11(3)'!F24</f>
        <v>36050</v>
      </c>
      <c r="M24" s="21">
        <f t="shared" si="3"/>
        <v>-3793</v>
      </c>
      <c r="N24" s="23">
        <f t="shared" si="4"/>
        <v>-10.521497919556172</v>
      </c>
      <c r="O24" s="38"/>
    </row>
    <row r="25" spans="1:15" ht="15.75" customHeight="1">
      <c r="A25" s="21" t="s">
        <v>75</v>
      </c>
      <c r="B25" s="21">
        <v>57400</v>
      </c>
      <c r="C25" s="21">
        <v>56400</v>
      </c>
      <c r="D25" s="22">
        <v>33813</v>
      </c>
      <c r="E25" s="22">
        <v>56632</v>
      </c>
      <c r="F25" s="23">
        <f t="shared" si="6"/>
        <v>98.66202090592334</v>
      </c>
      <c r="G25" s="23">
        <f t="shared" si="7"/>
        <v>100.41134751773049</v>
      </c>
      <c r="H25" s="22">
        <v>55759</v>
      </c>
      <c r="I25" s="21">
        <f t="shared" si="0"/>
        <v>873</v>
      </c>
      <c r="J25" s="23">
        <f t="shared" si="1"/>
        <v>1.5656665291701788</v>
      </c>
      <c r="K25" s="21">
        <f t="shared" si="2"/>
        <v>22819</v>
      </c>
      <c r="L25" s="21">
        <f>H25-'[1]11(3)'!F25</f>
        <v>16833</v>
      </c>
      <c r="M25" s="21">
        <f t="shared" si="3"/>
        <v>5986</v>
      </c>
      <c r="N25" s="23">
        <f t="shared" si="4"/>
        <v>35.561100219806335</v>
      </c>
      <c r="O25" s="38"/>
    </row>
    <row r="26" spans="1:15" ht="15.75" customHeight="1">
      <c r="A26" s="21" t="s">
        <v>76</v>
      </c>
      <c r="B26" s="21">
        <v>14931</v>
      </c>
      <c r="C26" s="21">
        <v>18254</v>
      </c>
      <c r="D26" s="22">
        <v>10313</v>
      </c>
      <c r="E26" s="22">
        <v>17705</v>
      </c>
      <c r="F26" s="23">
        <f t="shared" si="6"/>
        <v>118.57879579398568</v>
      </c>
      <c r="G26" s="23">
        <f t="shared" si="7"/>
        <v>96.99244001314781</v>
      </c>
      <c r="H26" s="22">
        <v>19571</v>
      </c>
      <c r="I26" s="21">
        <f t="shared" si="0"/>
        <v>-1866</v>
      </c>
      <c r="J26" s="23">
        <f t="shared" si="1"/>
        <v>-9.534515354350825</v>
      </c>
      <c r="K26" s="21">
        <f t="shared" si="2"/>
        <v>7392</v>
      </c>
      <c r="L26" s="21">
        <f>H26-'[1]11(3)'!F26</f>
        <v>12853</v>
      </c>
      <c r="M26" s="21">
        <f t="shared" si="3"/>
        <v>-5461</v>
      </c>
      <c r="N26" s="23">
        <f t="shared" si="4"/>
        <v>-42.48813506574341</v>
      </c>
      <c r="O26" s="38"/>
    </row>
    <row r="27" spans="1:15" ht="15.75" customHeight="1">
      <c r="A27" s="24" t="s">
        <v>77</v>
      </c>
      <c r="B27" s="21">
        <v>1824</v>
      </c>
      <c r="C27" s="21">
        <v>1586</v>
      </c>
      <c r="D27" s="22">
        <v>1080</v>
      </c>
      <c r="E27" s="22">
        <v>1730</v>
      </c>
      <c r="F27" s="23">
        <f t="shared" si="6"/>
        <v>94.84649122807018</v>
      </c>
      <c r="G27" s="23">
        <f t="shared" si="7"/>
        <v>109.07944514501891</v>
      </c>
      <c r="H27" s="22">
        <v>1586</v>
      </c>
      <c r="I27" s="21">
        <f t="shared" si="0"/>
        <v>144</v>
      </c>
      <c r="J27" s="23">
        <f t="shared" si="1"/>
        <v>9.079445145018916</v>
      </c>
      <c r="K27" s="21">
        <f t="shared" si="2"/>
        <v>650</v>
      </c>
      <c r="L27" s="21">
        <f>H27-'[1]11(3)'!F27</f>
        <v>285</v>
      </c>
      <c r="M27" s="21">
        <f t="shared" si="3"/>
        <v>365</v>
      </c>
      <c r="N27" s="23">
        <f t="shared" si="4"/>
        <v>128.0701754385965</v>
      </c>
      <c r="O27" s="38"/>
    </row>
    <row r="28" spans="1:15" ht="15.75" customHeight="1">
      <c r="A28" s="24" t="s">
        <v>78</v>
      </c>
      <c r="B28" s="21">
        <v>978</v>
      </c>
      <c r="C28" s="21">
        <v>978</v>
      </c>
      <c r="D28" s="22">
        <v>694</v>
      </c>
      <c r="E28" s="22">
        <v>706</v>
      </c>
      <c r="F28" s="23">
        <f t="shared" si="6"/>
        <v>72.1881390593047</v>
      </c>
      <c r="G28" s="23">
        <f t="shared" si="7"/>
        <v>72.1881390593047</v>
      </c>
      <c r="H28" s="22">
        <v>978</v>
      </c>
      <c r="I28" s="21">
        <f t="shared" si="0"/>
        <v>-272</v>
      </c>
      <c r="J28" s="23">
        <f t="shared" si="1"/>
        <v>-27.811860940695297</v>
      </c>
      <c r="K28" s="21">
        <f t="shared" si="2"/>
        <v>12</v>
      </c>
      <c r="L28" s="21">
        <f>H28-'[1]11(3)'!F28</f>
        <v>3</v>
      </c>
      <c r="M28" s="21">
        <f t="shared" si="3"/>
        <v>9</v>
      </c>
      <c r="N28" s="23">
        <f t="shared" si="4"/>
        <v>300</v>
      </c>
      <c r="O28" s="38"/>
    </row>
    <row r="29" spans="1:15" ht="15.75" customHeight="1">
      <c r="A29" s="24" t="s">
        <v>79</v>
      </c>
      <c r="B29" s="21">
        <v>19066</v>
      </c>
      <c r="C29" s="21">
        <v>19066</v>
      </c>
      <c r="D29" s="22">
        <v>26521</v>
      </c>
      <c r="E29" s="22">
        <v>23008</v>
      </c>
      <c r="F29" s="23">
        <f t="shared" si="6"/>
        <v>120.67554809608727</v>
      </c>
      <c r="G29" s="23">
        <f t="shared" si="7"/>
        <v>120.67554809608727</v>
      </c>
      <c r="H29" s="22">
        <v>17177</v>
      </c>
      <c r="I29" s="21">
        <f t="shared" si="0"/>
        <v>5831</v>
      </c>
      <c r="J29" s="23">
        <f t="shared" si="1"/>
        <v>33.94655644175351</v>
      </c>
      <c r="K29" s="21">
        <f t="shared" si="2"/>
        <v>-3513</v>
      </c>
      <c r="L29" s="21">
        <f>H29-'[1]11(3)'!F29</f>
        <v>-2271</v>
      </c>
      <c r="M29" s="21">
        <f t="shared" si="3"/>
        <v>-1242</v>
      </c>
      <c r="N29" s="23">
        <f t="shared" si="4"/>
        <v>54.689564068692206</v>
      </c>
      <c r="O29" s="38"/>
    </row>
    <row r="30" spans="1:15" ht="15.75" customHeight="1">
      <c r="A30" s="24" t="s">
        <v>80</v>
      </c>
      <c r="B30" s="21">
        <v>10086</v>
      </c>
      <c r="C30" s="21">
        <v>10086</v>
      </c>
      <c r="D30" s="22">
        <v>10385</v>
      </c>
      <c r="E30" s="22">
        <v>12861</v>
      </c>
      <c r="F30" s="23">
        <f t="shared" si="6"/>
        <v>127.51338488994645</v>
      </c>
      <c r="G30" s="23">
        <f t="shared" si="7"/>
        <v>127.51338488994645</v>
      </c>
      <c r="H30" s="22">
        <v>10795</v>
      </c>
      <c r="I30" s="21">
        <f t="shared" si="0"/>
        <v>2066</v>
      </c>
      <c r="J30" s="23">
        <f t="shared" si="1"/>
        <v>19.138490041685966</v>
      </c>
      <c r="K30" s="21">
        <f t="shared" si="2"/>
        <v>2476</v>
      </c>
      <c r="L30" s="21">
        <f>H30-'[1]11(3)'!F30</f>
        <v>1574</v>
      </c>
      <c r="M30" s="21">
        <f t="shared" si="3"/>
        <v>902</v>
      </c>
      <c r="N30" s="23">
        <f t="shared" si="4"/>
        <v>57.30622617534943</v>
      </c>
      <c r="O30" s="38"/>
    </row>
    <row r="31" spans="1:15" ht="15.75" customHeight="1">
      <c r="A31" s="24" t="s">
        <v>81</v>
      </c>
      <c r="B31" s="21">
        <v>25950</v>
      </c>
      <c r="C31" s="21">
        <v>28915</v>
      </c>
      <c r="D31" s="22">
        <v>25742</v>
      </c>
      <c r="E31" s="22">
        <v>27970</v>
      </c>
      <c r="F31" s="23">
        <f t="shared" si="6"/>
        <v>107.78420038535646</v>
      </c>
      <c r="G31" s="23">
        <f t="shared" si="7"/>
        <v>96.73180010375238</v>
      </c>
      <c r="H31" s="22">
        <v>26693</v>
      </c>
      <c r="I31" s="21">
        <f t="shared" si="0"/>
        <v>1277</v>
      </c>
      <c r="J31" s="23">
        <f t="shared" si="1"/>
        <v>4.784025774547635</v>
      </c>
      <c r="K31" s="21">
        <f t="shared" si="2"/>
        <v>2228</v>
      </c>
      <c r="L31" s="21">
        <f>H31-'[1]11(3)'!F31</f>
        <v>6675</v>
      </c>
      <c r="M31" s="21">
        <f t="shared" si="3"/>
        <v>-4447</v>
      </c>
      <c r="N31" s="23">
        <f t="shared" si="4"/>
        <v>-66.62172284644194</v>
      </c>
      <c r="O31" s="38"/>
    </row>
    <row r="32" spans="1:15" ht="15.75" customHeight="1">
      <c r="A32" s="25" t="s">
        <v>82</v>
      </c>
      <c r="B32" s="21">
        <v>3111</v>
      </c>
      <c r="C32" s="21">
        <v>3111</v>
      </c>
      <c r="D32" s="22">
        <v>3782</v>
      </c>
      <c r="E32" s="22">
        <v>3975</v>
      </c>
      <c r="F32" s="23">
        <f t="shared" si="6"/>
        <v>127.77242044358728</v>
      </c>
      <c r="G32" s="23">
        <f t="shared" si="7"/>
        <v>127.77242044358728</v>
      </c>
      <c r="H32" s="22">
        <v>2829</v>
      </c>
      <c r="I32" s="21">
        <f t="shared" si="0"/>
        <v>1146</v>
      </c>
      <c r="J32" s="23">
        <f t="shared" si="1"/>
        <v>40.50901378579003</v>
      </c>
      <c r="K32" s="21">
        <f t="shared" si="2"/>
        <v>193</v>
      </c>
      <c r="L32" s="21">
        <f>H32-'[1]11(3)'!F32</f>
        <v>98</v>
      </c>
      <c r="M32" s="21">
        <f t="shared" si="3"/>
        <v>95</v>
      </c>
      <c r="N32" s="23">
        <f t="shared" si="4"/>
        <v>96.93877551020408</v>
      </c>
      <c r="O32" s="38"/>
    </row>
    <row r="33" spans="1:15" ht="15.75" customHeight="1">
      <c r="A33" s="20" t="s">
        <v>85</v>
      </c>
      <c r="B33" s="21">
        <f>SUM(B34:B41)</f>
        <v>1720479</v>
      </c>
      <c r="C33" s="21">
        <f>SUM(C34:C41)</f>
        <v>1907413</v>
      </c>
      <c r="D33" s="22">
        <v>2209844</v>
      </c>
      <c r="E33" s="22">
        <v>2519131</v>
      </c>
      <c r="F33" s="23">
        <f t="shared" si="6"/>
        <v>146.42032829229535</v>
      </c>
      <c r="G33" s="23">
        <f t="shared" si="7"/>
        <v>132.0705583950618</v>
      </c>
      <c r="H33" s="22">
        <v>2225956</v>
      </c>
      <c r="I33" s="21">
        <f t="shared" si="0"/>
        <v>293175</v>
      </c>
      <c r="J33" s="23">
        <f t="shared" si="1"/>
        <v>13.170745513388404</v>
      </c>
      <c r="K33" s="21">
        <f t="shared" si="2"/>
        <v>309287</v>
      </c>
      <c r="L33" s="21">
        <f>H33-'[1]11(3)'!F33</f>
        <v>316929</v>
      </c>
      <c r="M33" s="21">
        <f t="shared" si="3"/>
        <v>-7642</v>
      </c>
      <c r="N33" s="23">
        <f t="shared" si="4"/>
        <v>-2.411265614696036</v>
      </c>
      <c r="O33" s="38"/>
    </row>
    <row r="34" spans="1:15" ht="15.75" customHeight="1">
      <c r="A34" s="21" t="s">
        <v>75</v>
      </c>
      <c r="B34" s="21">
        <v>451874</v>
      </c>
      <c r="C34" s="21">
        <v>512198</v>
      </c>
      <c r="D34" s="22">
        <v>391121</v>
      </c>
      <c r="E34" s="22">
        <v>480670</v>
      </c>
      <c r="F34" s="23">
        <f t="shared" si="6"/>
        <v>106.37257288536183</v>
      </c>
      <c r="G34" s="23">
        <f t="shared" si="7"/>
        <v>93.8445679209993</v>
      </c>
      <c r="H34" s="22">
        <v>471863</v>
      </c>
      <c r="I34" s="21">
        <f t="shared" si="0"/>
        <v>8807</v>
      </c>
      <c r="J34" s="23">
        <f t="shared" si="1"/>
        <v>1.8664315701803276</v>
      </c>
      <c r="K34" s="21">
        <f t="shared" si="2"/>
        <v>89549</v>
      </c>
      <c r="L34" s="21">
        <f>H34-'[1]11(3)'!F34</f>
        <v>85370</v>
      </c>
      <c r="M34" s="21">
        <f t="shared" si="3"/>
        <v>4179</v>
      </c>
      <c r="N34" s="23">
        <f t="shared" si="4"/>
        <v>4.895162234977158</v>
      </c>
      <c r="O34" s="38"/>
    </row>
    <row r="35" spans="1:15" ht="15.75" customHeight="1">
      <c r="A35" s="21" t="s">
        <v>76</v>
      </c>
      <c r="B35" s="21">
        <v>206863</v>
      </c>
      <c r="C35" s="21">
        <v>250588</v>
      </c>
      <c r="D35" s="22">
        <v>225008</v>
      </c>
      <c r="E35" s="22">
        <v>232131</v>
      </c>
      <c r="F35" s="23">
        <f t="shared" si="6"/>
        <v>112.21484750777084</v>
      </c>
      <c r="G35" s="23">
        <f t="shared" si="7"/>
        <v>92.63452360049165</v>
      </c>
      <c r="H35" s="22">
        <v>188567</v>
      </c>
      <c r="I35" s="21">
        <f t="shared" si="0"/>
        <v>43564</v>
      </c>
      <c r="J35" s="23">
        <f t="shared" si="1"/>
        <v>23.10266377467956</v>
      </c>
      <c r="K35" s="21">
        <f t="shared" si="2"/>
        <v>7123</v>
      </c>
      <c r="L35" s="21">
        <f>H35-'[1]11(3)'!F35</f>
        <v>43391</v>
      </c>
      <c r="M35" s="21">
        <f t="shared" si="3"/>
        <v>-36268</v>
      </c>
      <c r="N35" s="23">
        <f t="shared" si="4"/>
        <v>-83.5841533958655</v>
      </c>
      <c r="O35" s="38"/>
    </row>
    <row r="36" spans="1:15" ht="15.75" customHeight="1">
      <c r="A36" s="24" t="s">
        <v>77</v>
      </c>
      <c r="B36" s="21">
        <v>32948</v>
      </c>
      <c r="C36" s="21">
        <v>32948</v>
      </c>
      <c r="D36" s="22">
        <v>54104</v>
      </c>
      <c r="E36" s="22">
        <v>59160</v>
      </c>
      <c r="F36" s="23">
        <f t="shared" si="6"/>
        <v>179.55566346970983</v>
      </c>
      <c r="G36" s="23">
        <f t="shared" si="7"/>
        <v>179.55566346970983</v>
      </c>
      <c r="H36" s="22">
        <v>49887</v>
      </c>
      <c r="I36" s="21">
        <f t="shared" si="0"/>
        <v>9273</v>
      </c>
      <c r="J36" s="23">
        <f t="shared" si="1"/>
        <v>18.588008900114257</v>
      </c>
      <c r="K36" s="21">
        <f t="shared" si="2"/>
        <v>5056</v>
      </c>
      <c r="L36" s="21">
        <f>H36-'[1]11(3)'!F36</f>
        <v>8531</v>
      </c>
      <c r="M36" s="21">
        <f t="shared" si="3"/>
        <v>-3475</v>
      </c>
      <c r="N36" s="23">
        <f t="shared" si="4"/>
        <v>-40.7337943969054</v>
      </c>
      <c r="O36" s="38"/>
    </row>
    <row r="37" spans="1:15" ht="15.75" customHeight="1">
      <c r="A37" s="24" t="s">
        <v>78</v>
      </c>
      <c r="B37" s="21">
        <v>6347</v>
      </c>
      <c r="C37" s="21">
        <v>6347</v>
      </c>
      <c r="D37" s="22">
        <v>14834</v>
      </c>
      <c r="E37" s="22">
        <v>15957</v>
      </c>
      <c r="F37" s="23">
        <f t="shared" si="6"/>
        <v>251.4101150149677</v>
      </c>
      <c r="G37" s="23">
        <f t="shared" si="7"/>
        <v>251.4101150149677</v>
      </c>
      <c r="H37" s="22">
        <v>14787</v>
      </c>
      <c r="I37" s="21">
        <f t="shared" si="0"/>
        <v>1170</v>
      </c>
      <c r="J37" s="23">
        <f t="shared" si="1"/>
        <v>7.912355447352404</v>
      </c>
      <c r="K37" s="21">
        <f t="shared" si="2"/>
        <v>1123</v>
      </c>
      <c r="L37" s="21">
        <f>H37-'[1]11(3)'!F37</f>
        <v>1472</v>
      </c>
      <c r="M37" s="21">
        <f t="shared" si="3"/>
        <v>-349</v>
      </c>
      <c r="N37" s="23">
        <f t="shared" si="4"/>
        <v>-23.709239130434785</v>
      </c>
      <c r="O37" s="38"/>
    </row>
    <row r="38" spans="1:15" ht="15.75" customHeight="1">
      <c r="A38" s="24" t="s">
        <v>79</v>
      </c>
      <c r="B38" s="21">
        <v>335524</v>
      </c>
      <c r="C38" s="21">
        <v>373567</v>
      </c>
      <c r="D38" s="22">
        <v>543928</v>
      </c>
      <c r="E38" s="22">
        <v>619139</v>
      </c>
      <c r="F38" s="23">
        <f t="shared" si="6"/>
        <v>184.5289755725373</v>
      </c>
      <c r="G38" s="23">
        <f t="shared" si="7"/>
        <v>165.73706992319984</v>
      </c>
      <c r="H38" s="22">
        <v>526133</v>
      </c>
      <c r="I38" s="21">
        <f t="shared" si="0"/>
        <v>93006</v>
      </c>
      <c r="J38" s="23">
        <f t="shared" si="1"/>
        <v>17.677279319107527</v>
      </c>
      <c r="K38" s="21">
        <f t="shared" si="2"/>
        <v>75211</v>
      </c>
      <c r="L38" s="21">
        <f>H38-'[1]11(3)'!F38</f>
        <v>102591</v>
      </c>
      <c r="M38" s="21">
        <f t="shared" si="3"/>
        <v>-27380</v>
      </c>
      <c r="N38" s="23">
        <f t="shared" si="4"/>
        <v>-26.68850094062832</v>
      </c>
      <c r="O38" s="38"/>
    </row>
    <row r="39" spans="1:15" ht="15.75" customHeight="1">
      <c r="A39" s="24" t="s">
        <v>80</v>
      </c>
      <c r="B39" s="21">
        <v>216305</v>
      </c>
      <c r="C39" s="21">
        <v>269468</v>
      </c>
      <c r="D39" s="22">
        <v>231154</v>
      </c>
      <c r="E39" s="22">
        <v>289353</v>
      </c>
      <c r="F39" s="23">
        <f t="shared" si="6"/>
        <v>133.77083285176025</v>
      </c>
      <c r="G39" s="23">
        <f t="shared" si="7"/>
        <v>107.37935487701694</v>
      </c>
      <c r="H39" s="22">
        <v>256561</v>
      </c>
      <c r="I39" s="21">
        <f t="shared" si="0"/>
        <v>32792</v>
      </c>
      <c r="J39" s="23">
        <f t="shared" si="1"/>
        <v>12.781365835025587</v>
      </c>
      <c r="K39" s="21">
        <f t="shared" si="2"/>
        <v>58199</v>
      </c>
      <c r="L39" s="21">
        <f>H39-'[1]11(3)'!F39</f>
        <v>28524</v>
      </c>
      <c r="M39" s="21">
        <f t="shared" si="3"/>
        <v>29675</v>
      </c>
      <c r="N39" s="23">
        <f t="shared" si="4"/>
        <v>104.03519842939279</v>
      </c>
      <c r="O39" s="38"/>
    </row>
    <row r="40" spans="1:15" ht="15.75" customHeight="1">
      <c r="A40" s="24" t="s">
        <v>81</v>
      </c>
      <c r="B40" s="21">
        <v>453088</v>
      </c>
      <c r="C40" s="21">
        <v>444767</v>
      </c>
      <c r="D40" s="22">
        <v>739827</v>
      </c>
      <c r="E40" s="22">
        <v>810092</v>
      </c>
      <c r="F40" s="23">
        <f t="shared" si="6"/>
        <v>178.7935235539233</v>
      </c>
      <c r="G40" s="23">
        <f t="shared" si="7"/>
        <v>182.13851297420896</v>
      </c>
      <c r="H40" s="22">
        <v>702914</v>
      </c>
      <c r="I40" s="21">
        <f t="shared" si="0"/>
        <v>107178</v>
      </c>
      <c r="J40" s="23">
        <f t="shared" si="1"/>
        <v>15.247668989378502</v>
      </c>
      <c r="K40" s="21">
        <f t="shared" si="2"/>
        <v>70265</v>
      </c>
      <c r="L40" s="21">
        <f>H40-'[1]11(3)'!F40</f>
        <v>41610</v>
      </c>
      <c r="M40" s="21">
        <f t="shared" si="3"/>
        <v>28655</v>
      </c>
      <c r="N40" s="23">
        <f t="shared" si="4"/>
        <v>68.86565729391974</v>
      </c>
      <c r="O40" s="38"/>
    </row>
    <row r="41" spans="1:15" ht="16.5" customHeight="1">
      <c r="A41" s="25" t="s">
        <v>82</v>
      </c>
      <c r="B41" s="21">
        <v>17530</v>
      </c>
      <c r="C41" s="21">
        <v>17530</v>
      </c>
      <c r="D41" s="22">
        <v>9868</v>
      </c>
      <c r="E41" s="22">
        <v>12629</v>
      </c>
      <c r="F41" s="23">
        <f t="shared" si="6"/>
        <v>72.04221334854535</v>
      </c>
      <c r="G41" s="23">
        <f t="shared" si="7"/>
        <v>72.04221334854535</v>
      </c>
      <c r="H41" s="22">
        <v>15244</v>
      </c>
      <c r="I41" s="21">
        <f t="shared" si="0"/>
        <v>-2615</v>
      </c>
      <c r="J41" s="23">
        <f t="shared" si="1"/>
        <v>-17.154290212542637</v>
      </c>
      <c r="K41" s="21">
        <f t="shared" si="2"/>
        <v>2761</v>
      </c>
      <c r="L41" s="21">
        <f>H41-'[1]11(3)'!F41</f>
        <v>5438</v>
      </c>
      <c r="M41" s="21">
        <f t="shared" si="3"/>
        <v>-2677</v>
      </c>
      <c r="N41" s="23">
        <f t="shared" si="4"/>
        <v>-49.227657226921664</v>
      </c>
      <c r="O41" s="39"/>
    </row>
    <row r="42" spans="1:10" ht="18" customHeight="1">
      <c r="A42" s="27" t="s">
        <v>86</v>
      </c>
      <c r="J42" s="40"/>
    </row>
    <row r="43" spans="1:15" ht="9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ht="15.75">
      <c r="A44" s="29" t="s">
        <v>87</v>
      </c>
    </row>
  </sheetData>
  <sheetProtection/>
  <mergeCells count="16">
    <mergeCell ref="N2:O2"/>
    <mergeCell ref="E3:I3"/>
    <mergeCell ref="B4:C4"/>
    <mergeCell ref="F4:G4"/>
    <mergeCell ref="A43:O43"/>
    <mergeCell ref="A4:A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59" right="0.39" top="0.59" bottom="0.59" header="0" footer="0.39"/>
  <pageSetup horizontalDpi="180" verticalDpi="180" orientation="landscape" paperSize="9" scale="68"/>
  <headerFooter scaleWithDoc="0"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2017-08-01T08:47:22Z</cp:lastPrinted>
  <dcterms:created xsi:type="dcterms:W3CDTF">2008-01-31T15:26:37Z</dcterms:created>
  <dcterms:modified xsi:type="dcterms:W3CDTF">2019-01-04T06:52:25Z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