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(1)" sheetId="1" r:id="rId1"/>
    <sheet name="(2)" sheetId="2" r:id="rId2"/>
    <sheet name="(3)" sheetId="3" r:id="rId3"/>
  </sheets>
  <externalReferences>
    <externalReference r:id="rId6"/>
  </externalReferences>
  <definedNames>
    <definedName name="DATABASE" localSheetId="0" hidden="1">'(1)'!$A$6:$O$34</definedName>
    <definedName name="DATABASE" localSheetId="1" hidden="1">'(2)'!$A$4:$L$27</definedName>
    <definedName name="DATABASE" localSheetId="2" hidden="1">'(3)'!$A$6:$O$40</definedName>
    <definedName name="_xlnm.Print_Area" localSheetId="1">'(2)'!$A$1:$M$27</definedName>
    <definedName name="_xlnm.Print_Titles" localSheetId="0">'(1)'!$1:$3</definedName>
    <definedName name="_xlnm.Print_Titles" localSheetId="1">'(2)'!$1:$3</definedName>
    <definedName name="_xlnm.Print_Titles" localSheetId="2">'(3)'!$1:$4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微软用户</author>
  </authors>
  <commentList>
    <comment ref="E3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<sst xmlns="http://schemas.openxmlformats.org/spreadsheetml/2006/main" count="164" uniqueCount="83">
  <si>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1-11</t>
    </r>
    <r>
      <rPr>
        <b/>
        <sz val="20"/>
        <rFont val="宋体"/>
        <family val="0"/>
      </rPr>
      <t>月份财政收入完成情况表</t>
    </r>
  </si>
  <si>
    <t>(内部资料)</t>
  </si>
  <si>
    <t xml:space="preserve"> 制表单位：汕尾市财政局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</si>
  <si>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</si>
  <si>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</si>
  <si>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</si>
  <si>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</si>
  <si>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</si>
  <si>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</si>
  <si>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</si>
  <si>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</si>
  <si>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</si>
  <si>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</si>
  <si>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</si>
  <si>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</si>
  <si>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</si>
  <si>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</si>
  <si>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</si>
  <si>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</si>
  <si>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</si>
  <si>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</si>
  <si>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3、营业税                    </t>
  </si>
  <si>
    <t xml:space="preserve">4、企业所得税                 </t>
  </si>
  <si>
    <t>5、个人所得税</t>
  </si>
  <si>
    <t>6、资源税</t>
  </si>
  <si>
    <t>7、城市维护建设税</t>
  </si>
  <si>
    <t>8、房产税</t>
  </si>
  <si>
    <t>9、印花税</t>
  </si>
  <si>
    <r>
      <t>1</t>
    </r>
    <r>
      <rPr>
        <sz val="12"/>
        <rFont val="宋体"/>
        <family val="0"/>
      </rPr>
      <t>0、</t>
    </r>
    <r>
      <rPr>
        <sz val="12"/>
        <rFont val="宋体"/>
        <family val="0"/>
      </rPr>
      <t>城镇土地使用税</t>
    </r>
  </si>
  <si>
    <t>11、土地增值税</t>
  </si>
  <si>
    <r>
      <t>1</t>
    </r>
    <r>
      <rPr>
        <sz val="12"/>
        <rFont val="宋体"/>
        <family val="0"/>
      </rPr>
      <t>2、</t>
    </r>
    <r>
      <rPr>
        <sz val="12"/>
        <rFont val="宋体"/>
        <family val="0"/>
      </rPr>
      <t>车船税</t>
    </r>
  </si>
  <si>
    <r>
      <t>1</t>
    </r>
    <r>
      <rPr>
        <sz val="12"/>
        <rFont val="宋体"/>
        <family val="0"/>
      </rPr>
      <t>3、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</si>
  <si>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4、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</si>
  <si>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5、环保税</t>
    </r>
  </si>
  <si>
    <t>二、非税收入</t>
  </si>
  <si>
    <t>1、专项收入</t>
  </si>
  <si>
    <t xml:space="preserve">    其中：教育费附加收入</t>
  </si>
  <si>
    <t>2、行政性收费收入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</si>
  <si>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</si>
  <si>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</si>
  <si>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</si>
  <si>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6、其他收入  </t>
  </si>
  <si>
    <t>7、捐赠收入</t>
  </si>
  <si>
    <t>8、政府住房基金收入</t>
  </si>
  <si>
    <t>一般公共预算收入小计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</si>
  <si>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1-11</t>
    </r>
    <r>
      <rPr>
        <b/>
        <sz val="20"/>
        <rFont val="宋体"/>
        <family val="0"/>
      </rPr>
      <t>月份财政支出完成情况表</t>
    </r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</si>
  <si>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</si>
  <si>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</si>
  <si>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</si>
  <si>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</si>
  <si>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</si>
  <si>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</si>
  <si>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</si>
  <si>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</si>
  <si>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</si>
  <si>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</si>
  <si>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</si>
  <si>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</si>
  <si>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十四、资源勘探信息等支出</t>
  </si>
  <si>
    <t>十五、商业服务业等支出</t>
  </si>
  <si>
    <t>十六、金融支出</t>
  </si>
  <si>
    <t xml:space="preserve"> 十七、 国土海洋气象等支出</t>
  </si>
  <si>
    <t>十八、住房保障支出</t>
  </si>
  <si>
    <t>十九、粮油物资储备支出</t>
  </si>
  <si>
    <t>二十、其他支出</t>
  </si>
  <si>
    <t>二十二、债务付息支出</t>
  </si>
  <si>
    <t>二十三、债务发行费用支出</t>
  </si>
  <si>
    <t>一般公共预算支出小计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</si>
  <si>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1-11</t>
    </r>
    <r>
      <rPr>
        <b/>
        <sz val="20"/>
        <rFont val="宋体"/>
        <family val="0"/>
      </rPr>
      <t>月份财政收支完成情况表</t>
    </r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</si>
  <si>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</si>
  <si>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</si>
  <si>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</si>
  <si>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</si>
  <si>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</si>
  <si>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</si>
  <si>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</si>
  <si>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</si>
  <si>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 xml:space="preserve">            深汕合作区</t>
  </si>
  <si>
    <t>其中:(1).各项税收收入合计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</si>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</sst>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20"/>
      <name val="黑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4" fillId="0" borderId="0" xfId="0" applyNumberFormat="1" applyFont="1" applyAlignment="1" applyProtection="1">
      <alignment horizontal="centerContinuous"/>
      <protection locked="0"/>
    </xf>
    <xf numFmtId="2" fontId="1" fillId="0" borderId="0" xfId="0" applyNumberFormat="1" applyFont="1" applyAlignment="1" applyProtection="1">
      <alignment horizontal="centerContinuous"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/>
      <protection/>
    </xf>
    <xf numFmtId="1" fontId="2" fillId="0" borderId="11" xfId="0" applyNumberFormat="1" applyFont="1" applyBorder="1" applyAlignment="1" applyProtection="1">
      <alignment/>
      <protection/>
    </xf>
    <xf numFmtId="0" fontId="9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left" vertical="center" wrapText="1"/>
      <protection locked="0"/>
    </xf>
    <xf numFmtId="1" fontId="0" fillId="0" borderId="16" xfId="0" applyNumberFormat="1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9" fontId="5" fillId="0" borderId="12" xfId="0" applyNumberFormat="1" applyFont="1" applyBorder="1" applyAlignment="1" applyProtection="1" quotePrefix="1">
      <alignment horizontal="left"/>
      <protection locked="0"/>
    </xf>
    <xf numFmtId="1" fontId="5" fillId="0" borderId="12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066;&#30452;&#26376;&#25253;&#34920;\2018&#24180;&#20840;&#24066;&#39044;&#31639;&#25191;&#34892;&#25253;&#34920;(&#20844;&#20849;&#39044;&#31639;)%20(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(收入支出含合作区)"/>
      <sheetName val="全市(2)"/>
      <sheetName val="1(1)"/>
      <sheetName val="1(2)"/>
      <sheetName val="1(3)"/>
      <sheetName val="2(1)"/>
      <sheetName val="2(2)"/>
      <sheetName val="2(3)"/>
      <sheetName val="3(1)"/>
      <sheetName val="3(2)"/>
      <sheetName val="3(3)"/>
      <sheetName val="4(1)"/>
      <sheetName val="4(2)"/>
      <sheetName val="4(3)"/>
      <sheetName val="5(1)"/>
      <sheetName val="5(2)"/>
      <sheetName val="5(3)"/>
      <sheetName val="6(1)"/>
      <sheetName val="6(2)"/>
      <sheetName val="6(3)"/>
      <sheetName val="7(1)"/>
      <sheetName val="7(2)"/>
      <sheetName val="7(3)"/>
      <sheetName val="8(1)"/>
      <sheetName val="8(2)"/>
      <sheetName val="8(3)"/>
      <sheetName val="9(1)"/>
      <sheetName val="9(2)"/>
      <sheetName val="9(3)"/>
      <sheetName val="10(1)"/>
      <sheetName val="10(2)"/>
      <sheetName val="10(3)"/>
      <sheetName val="11(1)"/>
      <sheetName val="11(2)"/>
      <sheetName val="11(3)"/>
    </sheetNames>
    <sheetDataSet>
      <sheetData sheetId="29">
        <row r="6">
          <cell r="F6">
            <v>198634</v>
          </cell>
        </row>
        <row r="7">
          <cell r="F7">
            <v>65469</v>
          </cell>
        </row>
        <row r="8">
          <cell r="F8">
            <v>29111</v>
          </cell>
        </row>
        <row r="9">
          <cell r="F9">
            <v>66</v>
          </cell>
        </row>
        <row r="10">
          <cell r="F10">
            <v>22355</v>
          </cell>
        </row>
        <row r="11">
          <cell r="F11">
            <v>6386</v>
          </cell>
        </row>
        <row r="12">
          <cell r="F12">
            <v>157</v>
          </cell>
        </row>
        <row r="13">
          <cell r="F13">
            <v>17348</v>
          </cell>
        </row>
        <row r="14">
          <cell r="F14">
            <v>5189</v>
          </cell>
        </row>
        <row r="15">
          <cell r="F15">
            <v>4324</v>
          </cell>
        </row>
        <row r="16">
          <cell r="F16">
            <v>8134</v>
          </cell>
        </row>
        <row r="17">
          <cell r="F17">
            <v>15849</v>
          </cell>
        </row>
        <row r="18">
          <cell r="F18">
            <v>4289</v>
          </cell>
        </row>
        <row r="19">
          <cell r="F19">
            <v>16564</v>
          </cell>
        </row>
        <row r="20">
          <cell r="F20">
            <v>32504</v>
          </cell>
        </row>
        <row r="22">
          <cell r="F22">
            <v>92603</v>
          </cell>
        </row>
        <row r="23">
          <cell r="F23">
            <v>20969</v>
          </cell>
        </row>
        <row r="24">
          <cell r="F24">
            <v>8459</v>
          </cell>
        </row>
        <row r="25">
          <cell r="F25">
            <v>20093</v>
          </cell>
        </row>
        <row r="26">
          <cell r="F26">
            <v>11649</v>
          </cell>
        </row>
        <row r="27">
          <cell r="F27">
            <v>1000</v>
          </cell>
        </row>
        <row r="28">
          <cell r="F28">
            <v>10798</v>
          </cell>
        </row>
        <row r="29">
          <cell r="F29">
            <v>25740</v>
          </cell>
        </row>
        <row r="30">
          <cell r="F30">
            <v>2109</v>
          </cell>
        </row>
        <row r="31">
          <cell r="F31">
            <v>245</v>
          </cell>
        </row>
        <row r="32">
          <cell r="F32">
            <v>291237</v>
          </cell>
        </row>
      </sheetData>
      <sheetData sheetId="30">
        <row r="6">
          <cell r="F6">
            <v>150642</v>
          </cell>
        </row>
        <row r="7">
          <cell r="F7">
            <v>242</v>
          </cell>
        </row>
        <row r="8">
          <cell r="F8">
            <v>80351</v>
          </cell>
        </row>
        <row r="9">
          <cell r="F9">
            <v>336246</v>
          </cell>
        </row>
        <row r="10">
          <cell r="F10">
            <v>22483</v>
          </cell>
        </row>
        <row r="11">
          <cell r="F11">
            <v>40821</v>
          </cell>
        </row>
        <row r="12">
          <cell r="F12">
            <v>247507</v>
          </cell>
        </row>
        <row r="13">
          <cell r="F13">
            <v>220029</v>
          </cell>
        </row>
        <row r="14">
          <cell r="F14">
            <v>43293</v>
          </cell>
        </row>
        <row r="15">
          <cell r="F15">
            <v>236843</v>
          </cell>
        </row>
        <row r="16">
          <cell r="F16">
            <v>166741</v>
          </cell>
        </row>
        <row r="17">
          <cell r="F17">
            <v>30164</v>
          </cell>
        </row>
        <row r="18">
          <cell r="F18">
            <v>17586</v>
          </cell>
        </row>
        <row r="19">
          <cell r="F19">
            <v>5312</v>
          </cell>
        </row>
        <row r="20">
          <cell r="F20">
            <v>40</v>
          </cell>
        </row>
        <row r="21">
          <cell r="F21">
            <v>9722</v>
          </cell>
        </row>
        <row r="22">
          <cell r="F22">
            <v>18527</v>
          </cell>
        </row>
        <row r="23">
          <cell r="F23">
            <v>11639</v>
          </cell>
        </row>
        <row r="24">
          <cell r="F24">
            <v>7862</v>
          </cell>
        </row>
        <row r="25">
          <cell r="F25">
            <v>14636</v>
          </cell>
        </row>
        <row r="26">
          <cell r="F26">
            <v>170</v>
          </cell>
        </row>
        <row r="27">
          <cell r="F27">
            <v>1660856</v>
          </cell>
        </row>
      </sheetData>
      <sheetData sheetId="31">
        <row r="6">
          <cell r="F6">
            <v>291237</v>
          </cell>
        </row>
        <row r="7">
          <cell r="F7">
            <v>86836</v>
          </cell>
        </row>
        <row r="8">
          <cell r="F8">
            <v>32808</v>
          </cell>
        </row>
        <row r="9">
          <cell r="F9">
            <v>4388</v>
          </cell>
        </row>
        <row r="10">
          <cell r="F10">
            <v>1271</v>
          </cell>
        </row>
        <row r="11">
          <cell r="F11">
            <v>71158</v>
          </cell>
        </row>
        <row r="12">
          <cell r="F12">
            <v>23044</v>
          </cell>
        </row>
        <row r="13">
          <cell r="F13">
            <v>52237</v>
          </cell>
        </row>
        <row r="14">
          <cell r="F14">
            <v>19495</v>
          </cell>
        </row>
        <row r="15">
          <cell r="F15">
            <v>198634</v>
          </cell>
        </row>
        <row r="16">
          <cell r="F16">
            <v>51955</v>
          </cell>
        </row>
        <row r="17">
          <cell r="F17">
            <v>26448</v>
          </cell>
        </row>
        <row r="18">
          <cell r="F18">
            <v>2915</v>
          </cell>
        </row>
        <row r="19">
          <cell r="F19">
            <v>297</v>
          </cell>
        </row>
        <row r="20">
          <cell r="F20">
            <v>52280</v>
          </cell>
        </row>
        <row r="21">
          <cell r="F21">
            <v>13958</v>
          </cell>
        </row>
        <row r="22">
          <cell r="F22">
            <v>33973</v>
          </cell>
        </row>
        <row r="23">
          <cell r="F23">
            <v>16808</v>
          </cell>
        </row>
        <row r="24">
          <cell r="F24">
            <v>92603</v>
          </cell>
        </row>
        <row r="25">
          <cell r="F25">
            <v>34881</v>
          </cell>
        </row>
        <row r="26">
          <cell r="F26">
            <v>6360</v>
          </cell>
        </row>
        <row r="27">
          <cell r="F27">
            <v>1473</v>
          </cell>
        </row>
        <row r="28">
          <cell r="F28">
            <v>974</v>
          </cell>
        </row>
        <row r="29">
          <cell r="F29">
            <v>18878</v>
          </cell>
        </row>
        <row r="30">
          <cell r="F30">
            <v>9086</v>
          </cell>
        </row>
        <row r="31">
          <cell r="F31">
            <v>18264</v>
          </cell>
        </row>
        <row r="32">
          <cell r="F32">
            <v>2687</v>
          </cell>
        </row>
        <row r="33">
          <cell r="F33">
            <v>1660856</v>
          </cell>
        </row>
        <row r="34">
          <cell r="F34">
            <v>325848</v>
          </cell>
        </row>
        <row r="35">
          <cell r="F35">
            <v>119767</v>
          </cell>
        </row>
        <row r="36">
          <cell r="F36">
            <v>39506</v>
          </cell>
        </row>
        <row r="37">
          <cell r="F37">
            <v>12630</v>
          </cell>
        </row>
        <row r="38">
          <cell r="F38">
            <v>369325</v>
          </cell>
        </row>
        <row r="39">
          <cell r="F39">
            <v>195749</v>
          </cell>
        </row>
        <row r="40">
          <cell r="F40">
            <v>589670</v>
          </cell>
        </row>
        <row r="41">
          <cell r="F41">
            <v>8361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A1" sqref="A1:IV16384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1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4" t="s">
        <v>4</v>
      </c>
      <c r="L3" s="54"/>
      <c r="M3" s="34" t="s">
        <v>3</v>
      </c>
    </row>
    <row r="4" spans="1:13" ht="24.75" customHeight="1">
      <c r="A4" s="40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69" t="s">
        <v>17</v>
      </c>
    </row>
    <row r="5" spans="1:13" ht="23.25" customHeight="1">
      <c r="A5" s="42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70"/>
    </row>
    <row r="6" spans="1:13" ht="16.5" customHeight="1">
      <c r="A6" s="20" t="s">
        <v>18</v>
      </c>
      <c r="B6" s="21">
        <f>SUM(B7:B21)</f>
        <v>263600</v>
      </c>
      <c r="C6" s="21">
        <v>238148</v>
      </c>
      <c r="D6" s="21">
        <v>251135</v>
      </c>
      <c r="E6" s="23">
        <f>D6/B6*100</f>
        <v>95.27124430955995</v>
      </c>
      <c r="F6" s="21">
        <v>210303</v>
      </c>
      <c r="G6" s="21">
        <f aca="true" t="shared" si="0" ref="G6:G32">D6-F6</f>
        <v>40832</v>
      </c>
      <c r="H6" s="58">
        <f aca="true" t="shared" si="1" ref="H6:H20">G6/F6*100</f>
        <v>19.41579530486964</v>
      </c>
      <c r="I6" s="21">
        <f aca="true" t="shared" si="2" ref="I6:I32">D6-C6</f>
        <v>12987</v>
      </c>
      <c r="J6" s="21">
        <f>F6-'[1]10(1)'!F6</f>
        <v>11669</v>
      </c>
      <c r="K6" s="21">
        <f aca="true" t="shared" si="3" ref="K6:K32">I6-J6</f>
        <v>1318</v>
      </c>
      <c r="L6" s="23">
        <f aca="true" t="shared" si="4" ref="L6:L18">K6/J6*100</f>
        <v>11.294883880366784</v>
      </c>
      <c r="M6" s="56"/>
    </row>
    <row r="7" spans="1:13" ht="16.5" customHeight="1">
      <c r="A7" s="21" t="s">
        <v>19</v>
      </c>
      <c r="B7" s="21">
        <v>84000</v>
      </c>
      <c r="C7" s="21">
        <v>64441</v>
      </c>
      <c r="D7" s="21">
        <v>69693</v>
      </c>
      <c r="E7" s="23">
        <f aca="true" t="shared" si="5" ref="E7:E32">D7/B7*100</f>
        <v>82.96785714285714</v>
      </c>
      <c r="F7" s="21">
        <v>69500</v>
      </c>
      <c r="G7" s="21">
        <f t="shared" si="0"/>
        <v>193</v>
      </c>
      <c r="H7" s="58">
        <f t="shared" si="1"/>
        <v>0.2776978417266187</v>
      </c>
      <c r="I7" s="21">
        <f t="shared" si="2"/>
        <v>5252</v>
      </c>
      <c r="J7" s="21">
        <f>F7-'[1]10(1)'!F7</f>
        <v>4031</v>
      </c>
      <c r="K7" s="21">
        <f t="shared" si="3"/>
        <v>1221</v>
      </c>
      <c r="L7" s="23">
        <f t="shared" si="4"/>
        <v>30.290250558174147</v>
      </c>
      <c r="M7" s="56"/>
    </row>
    <row r="8" spans="1:13" ht="16.5" customHeight="1">
      <c r="A8" s="21" t="s">
        <v>20</v>
      </c>
      <c r="B8" s="21"/>
      <c r="C8" s="21">
        <v>38340</v>
      </c>
      <c r="D8" s="21">
        <v>41891</v>
      </c>
      <c r="E8" s="23" t="s">
        <v>3</v>
      </c>
      <c r="F8" s="21">
        <v>31845</v>
      </c>
      <c r="G8" s="21">
        <f t="shared" si="0"/>
        <v>10046</v>
      </c>
      <c r="H8" s="58">
        <f t="shared" si="1"/>
        <v>31.546553619092478</v>
      </c>
      <c r="I8" s="21">
        <f t="shared" si="2"/>
        <v>3551</v>
      </c>
      <c r="J8" s="21">
        <f>F8-'[1]10(1)'!F8</f>
        <v>2734</v>
      </c>
      <c r="K8" s="21">
        <f t="shared" si="3"/>
        <v>817</v>
      </c>
      <c r="L8" s="23">
        <f t="shared" si="4"/>
        <v>29.88295537673738</v>
      </c>
      <c r="M8" s="56"/>
    </row>
    <row r="9" spans="1:13" ht="16.5" customHeight="1">
      <c r="A9" s="59" t="s">
        <v>21</v>
      </c>
      <c r="B9" s="21"/>
      <c r="C9" s="21">
        <v>101</v>
      </c>
      <c r="D9" s="21">
        <v>110</v>
      </c>
      <c r="E9" s="23" t="s">
        <v>3</v>
      </c>
      <c r="F9" s="21">
        <v>71</v>
      </c>
      <c r="G9" s="21">
        <f t="shared" si="0"/>
        <v>39</v>
      </c>
      <c r="H9" s="58">
        <f t="shared" si="1"/>
        <v>54.929577464788736</v>
      </c>
      <c r="I9" s="21">
        <f t="shared" si="2"/>
        <v>9</v>
      </c>
      <c r="J9" s="21">
        <f>F9-'[1]10(1)'!F9</f>
        <v>5</v>
      </c>
      <c r="K9" s="21">
        <f t="shared" si="3"/>
        <v>4</v>
      </c>
      <c r="L9" s="23">
        <f t="shared" si="4"/>
        <v>80</v>
      </c>
      <c r="M9" s="56"/>
    </row>
    <row r="10" spans="1:13" ht="16.5" customHeight="1">
      <c r="A10" s="59" t="s">
        <v>22</v>
      </c>
      <c r="B10" s="21">
        <v>27200</v>
      </c>
      <c r="C10" s="21">
        <v>29449</v>
      </c>
      <c r="D10" s="21">
        <v>29871</v>
      </c>
      <c r="E10" s="23">
        <f t="shared" si="5"/>
        <v>109.81985294117646</v>
      </c>
      <c r="F10" s="21">
        <v>22976</v>
      </c>
      <c r="G10" s="21">
        <f t="shared" si="0"/>
        <v>6895</v>
      </c>
      <c r="H10" s="58">
        <f t="shared" si="1"/>
        <v>30.009575208913645</v>
      </c>
      <c r="I10" s="21">
        <f t="shared" si="2"/>
        <v>422</v>
      </c>
      <c r="J10" s="21">
        <f>F10-'[1]10(1)'!F10</f>
        <v>621</v>
      </c>
      <c r="K10" s="21">
        <f t="shared" si="3"/>
        <v>-199</v>
      </c>
      <c r="L10" s="23">
        <f t="shared" si="4"/>
        <v>-32.045088566827694</v>
      </c>
      <c r="M10" s="56"/>
    </row>
    <row r="11" spans="1:13" ht="16.5" customHeight="1">
      <c r="A11" s="59" t="s">
        <v>23</v>
      </c>
      <c r="B11" s="21">
        <v>8000</v>
      </c>
      <c r="C11" s="21">
        <v>7564</v>
      </c>
      <c r="D11" s="21">
        <v>8066</v>
      </c>
      <c r="E11" s="23">
        <f t="shared" si="5"/>
        <v>100.825</v>
      </c>
      <c r="F11" s="21">
        <v>7045</v>
      </c>
      <c r="G11" s="21">
        <f t="shared" si="0"/>
        <v>1021</v>
      </c>
      <c r="H11" s="58">
        <f t="shared" si="1"/>
        <v>14.492547906316537</v>
      </c>
      <c r="I11" s="21">
        <f t="shared" si="2"/>
        <v>502</v>
      </c>
      <c r="J11" s="21">
        <f>F11-'[1]10(1)'!F11</f>
        <v>659</v>
      </c>
      <c r="K11" s="21">
        <f t="shared" si="3"/>
        <v>-157</v>
      </c>
      <c r="L11" s="23">
        <f t="shared" si="4"/>
        <v>-23.823975720789075</v>
      </c>
      <c r="M11" s="56"/>
    </row>
    <row r="12" spans="1:13" ht="16.5" customHeight="1">
      <c r="A12" s="21" t="s">
        <v>24</v>
      </c>
      <c r="B12" s="21">
        <v>200</v>
      </c>
      <c r="C12" s="21">
        <v>186</v>
      </c>
      <c r="D12" s="21">
        <v>207</v>
      </c>
      <c r="E12" s="23">
        <f t="shared" si="5"/>
        <v>103.49999999999999</v>
      </c>
      <c r="F12" s="21">
        <v>164</v>
      </c>
      <c r="G12" s="21">
        <f t="shared" si="0"/>
        <v>43</v>
      </c>
      <c r="H12" s="58">
        <f t="shared" si="1"/>
        <v>26.21951219512195</v>
      </c>
      <c r="I12" s="21">
        <f t="shared" si="2"/>
        <v>21</v>
      </c>
      <c r="J12" s="21">
        <f>F12-'[1]10(1)'!F12</f>
        <v>7</v>
      </c>
      <c r="K12" s="21">
        <f t="shared" si="3"/>
        <v>14</v>
      </c>
      <c r="L12" s="23">
        <f t="shared" si="4"/>
        <v>200</v>
      </c>
      <c r="M12" s="56"/>
    </row>
    <row r="13" spans="1:13" ht="16.5" customHeight="1">
      <c r="A13" s="21" t="s">
        <v>25</v>
      </c>
      <c r="B13" s="21">
        <v>21800</v>
      </c>
      <c r="C13" s="21">
        <v>17243</v>
      </c>
      <c r="D13" s="21">
        <v>18430</v>
      </c>
      <c r="E13" s="23">
        <f t="shared" si="5"/>
        <v>84.54128440366972</v>
      </c>
      <c r="F13" s="21">
        <v>18612</v>
      </c>
      <c r="G13" s="21">
        <f t="shared" si="0"/>
        <v>-182</v>
      </c>
      <c r="H13" s="58">
        <f t="shared" si="1"/>
        <v>-0.9778637438211906</v>
      </c>
      <c r="I13" s="21">
        <f t="shared" si="2"/>
        <v>1187</v>
      </c>
      <c r="J13" s="21">
        <f>F13-'[1]10(1)'!F13</f>
        <v>1264</v>
      </c>
      <c r="K13" s="21">
        <f t="shared" si="3"/>
        <v>-77</v>
      </c>
      <c r="L13" s="23">
        <f t="shared" si="4"/>
        <v>-6.091772151898734</v>
      </c>
      <c r="M13" s="56"/>
    </row>
    <row r="14" spans="1:13" ht="16.5" customHeight="1">
      <c r="A14" s="21" t="s">
        <v>26</v>
      </c>
      <c r="B14" s="21">
        <v>11000</v>
      </c>
      <c r="C14" s="21">
        <v>6532</v>
      </c>
      <c r="D14" s="21">
        <v>6933</v>
      </c>
      <c r="E14" s="23">
        <f t="shared" si="5"/>
        <v>63.02727272727273</v>
      </c>
      <c r="F14" s="21">
        <v>5897</v>
      </c>
      <c r="G14" s="21">
        <f t="shared" si="0"/>
        <v>1036</v>
      </c>
      <c r="H14" s="58">
        <f t="shared" si="1"/>
        <v>17.568255044938105</v>
      </c>
      <c r="I14" s="21">
        <f t="shared" si="2"/>
        <v>401</v>
      </c>
      <c r="J14" s="21">
        <f>F14-'[1]10(1)'!F14</f>
        <v>708</v>
      </c>
      <c r="K14" s="21">
        <f t="shared" si="3"/>
        <v>-307</v>
      </c>
      <c r="L14" s="23">
        <f t="shared" si="4"/>
        <v>-43.36158192090395</v>
      </c>
      <c r="M14" s="56"/>
    </row>
    <row r="15" spans="1:13" ht="16.5" customHeight="1">
      <c r="A15" s="21" t="s">
        <v>27</v>
      </c>
      <c r="B15" s="21">
        <v>6000</v>
      </c>
      <c r="C15" s="21">
        <v>5741</v>
      </c>
      <c r="D15" s="21">
        <v>6139</v>
      </c>
      <c r="E15" s="23">
        <f t="shared" si="5"/>
        <v>102.31666666666666</v>
      </c>
      <c r="F15" s="21">
        <v>4777</v>
      </c>
      <c r="G15" s="21">
        <f t="shared" si="0"/>
        <v>1362</v>
      </c>
      <c r="H15" s="58">
        <f t="shared" si="1"/>
        <v>28.51161817039983</v>
      </c>
      <c r="I15" s="21">
        <f t="shared" si="2"/>
        <v>398</v>
      </c>
      <c r="J15" s="21">
        <f>F15-'[1]10(1)'!F15</f>
        <v>453</v>
      </c>
      <c r="K15" s="21">
        <f t="shared" si="3"/>
        <v>-55</v>
      </c>
      <c r="L15" s="23">
        <f t="shared" si="4"/>
        <v>-12.141280353200882</v>
      </c>
      <c r="M15" s="56"/>
    </row>
    <row r="16" spans="1:13" ht="16.5" customHeight="1">
      <c r="A16" s="21" t="s">
        <v>28</v>
      </c>
      <c r="B16" s="21">
        <v>6500</v>
      </c>
      <c r="C16" s="21">
        <v>10816</v>
      </c>
      <c r="D16" s="21">
        <v>11073</v>
      </c>
      <c r="E16" s="23">
        <f t="shared" si="5"/>
        <v>170.35384615384615</v>
      </c>
      <c r="F16" s="21">
        <v>8261</v>
      </c>
      <c r="G16" s="21">
        <f t="shared" si="0"/>
        <v>2812</v>
      </c>
      <c r="H16" s="58">
        <f t="shared" si="1"/>
        <v>34.039462534802084</v>
      </c>
      <c r="I16" s="21">
        <f t="shared" si="2"/>
        <v>257</v>
      </c>
      <c r="J16" s="21">
        <f>F16-'[1]10(1)'!F16</f>
        <v>127</v>
      </c>
      <c r="K16" s="21">
        <f t="shared" si="3"/>
        <v>130</v>
      </c>
      <c r="L16" s="23">
        <f t="shared" si="4"/>
        <v>102.36220472440945</v>
      </c>
      <c r="M16" s="56"/>
    </row>
    <row r="17" spans="1:13" ht="16.5" customHeight="1">
      <c r="A17" s="59" t="s">
        <v>29</v>
      </c>
      <c r="B17" s="21">
        <v>26500</v>
      </c>
      <c r="C17" s="21">
        <v>22357</v>
      </c>
      <c r="D17" s="21">
        <v>24543</v>
      </c>
      <c r="E17" s="23">
        <f t="shared" si="5"/>
        <v>92.61509433962264</v>
      </c>
      <c r="F17" s="21">
        <v>17082</v>
      </c>
      <c r="G17" s="21">
        <f t="shared" si="0"/>
        <v>7461</v>
      </c>
      <c r="H17" s="58">
        <f t="shared" si="1"/>
        <v>43.67755532139094</v>
      </c>
      <c r="I17" s="21">
        <f t="shared" si="2"/>
        <v>2186</v>
      </c>
      <c r="J17" s="21">
        <f>F17-'[1]10(1)'!F17</f>
        <v>1233</v>
      </c>
      <c r="K17" s="21">
        <f t="shared" si="3"/>
        <v>953</v>
      </c>
      <c r="L17" s="23">
        <f t="shared" si="4"/>
        <v>77.2911597729116</v>
      </c>
      <c r="M17" s="56"/>
    </row>
    <row r="18" spans="1:13" ht="16.5" customHeight="1">
      <c r="A18" s="21" t="s">
        <v>30</v>
      </c>
      <c r="B18" s="21">
        <v>4500</v>
      </c>
      <c r="C18" s="21">
        <v>4434</v>
      </c>
      <c r="D18" s="21">
        <v>4863</v>
      </c>
      <c r="E18" s="23">
        <f t="shared" si="5"/>
        <v>108.06666666666666</v>
      </c>
      <c r="F18" s="21">
        <v>4698</v>
      </c>
      <c r="G18" s="21">
        <f t="shared" si="0"/>
        <v>165</v>
      </c>
      <c r="H18" s="58">
        <f t="shared" si="1"/>
        <v>3.5121328224776502</v>
      </c>
      <c r="I18" s="21">
        <f t="shared" si="2"/>
        <v>429</v>
      </c>
      <c r="J18" s="21">
        <f>F18-'[1]10(1)'!F18</f>
        <v>409</v>
      </c>
      <c r="K18" s="21">
        <f t="shared" si="3"/>
        <v>20</v>
      </c>
      <c r="L18" s="23">
        <f t="shared" si="4"/>
        <v>4.88997555012225</v>
      </c>
      <c r="M18" s="56"/>
    </row>
    <row r="19" spans="1:13" ht="16.5" customHeight="1">
      <c r="A19" s="21" t="s">
        <v>31</v>
      </c>
      <c r="B19" s="21">
        <v>9000</v>
      </c>
      <c r="C19" s="21">
        <v>20520</v>
      </c>
      <c r="D19" s="21">
        <v>20520</v>
      </c>
      <c r="E19" s="23">
        <f t="shared" si="5"/>
        <v>227.99999999999997</v>
      </c>
      <c r="F19" s="21">
        <v>16564</v>
      </c>
      <c r="G19" s="21">
        <f t="shared" si="0"/>
        <v>3956</v>
      </c>
      <c r="H19" s="58">
        <f t="shared" si="1"/>
        <v>23.883120019319005</v>
      </c>
      <c r="I19" s="21">
        <f t="shared" si="2"/>
        <v>0</v>
      </c>
      <c r="J19" s="21">
        <f>F19-'[1]10(1)'!F19</f>
        <v>0</v>
      </c>
      <c r="K19" s="21">
        <f t="shared" si="3"/>
        <v>0</v>
      </c>
      <c r="L19" s="57" t="s">
        <v>3</v>
      </c>
      <c r="M19" s="56"/>
    </row>
    <row r="20" spans="1:13" ht="16.5" customHeight="1">
      <c r="A20" s="21" t="s">
        <v>32</v>
      </c>
      <c r="B20" s="21">
        <v>58214</v>
      </c>
      <c r="C20" s="21">
        <v>48331</v>
      </c>
      <c r="D20" s="21">
        <v>50254</v>
      </c>
      <c r="E20" s="23">
        <f t="shared" si="5"/>
        <v>86.32631325797918</v>
      </c>
      <c r="F20" s="21">
        <v>34656</v>
      </c>
      <c r="G20" s="21">
        <f t="shared" si="0"/>
        <v>15598</v>
      </c>
      <c r="H20" s="58">
        <f t="shared" si="1"/>
        <v>45.00807940904894</v>
      </c>
      <c r="I20" s="21">
        <f t="shared" si="2"/>
        <v>1923</v>
      </c>
      <c r="J20" s="21">
        <f>F20-'[1]10(1)'!F20</f>
        <v>2152</v>
      </c>
      <c r="K20" s="21">
        <f t="shared" si="3"/>
        <v>-229</v>
      </c>
      <c r="L20" s="23">
        <f>K20/J20*100</f>
        <v>-10.641263940520446</v>
      </c>
      <c r="M20" s="56"/>
    </row>
    <row r="21" spans="1:13" ht="16.5" customHeight="1">
      <c r="A21" s="21" t="s">
        <v>33</v>
      </c>
      <c r="B21" s="21">
        <v>686</v>
      </c>
      <c r="C21" s="21">
        <v>433</v>
      </c>
      <c r="D21" s="21">
        <v>433</v>
      </c>
      <c r="E21" s="23">
        <f t="shared" si="5"/>
        <v>63.11953352769679</v>
      </c>
      <c r="F21" s="21" t="s">
        <v>3</v>
      </c>
      <c r="G21" s="60" t="s">
        <v>3</v>
      </c>
      <c r="H21" s="61" t="s">
        <v>3</v>
      </c>
      <c r="I21" s="21">
        <f t="shared" si="2"/>
        <v>0</v>
      </c>
      <c r="J21" s="60" t="s">
        <v>3</v>
      </c>
      <c r="K21" s="60" t="s">
        <v>3</v>
      </c>
      <c r="L21" s="23" t="s">
        <v>3</v>
      </c>
      <c r="M21" s="56"/>
    </row>
    <row r="22" spans="1:13" ht="16.5" customHeight="1">
      <c r="A22" s="20" t="s">
        <v>34</v>
      </c>
      <c r="B22" s="21">
        <f>SUM(B23:B31)</f>
        <v>140845</v>
      </c>
      <c r="C22" s="21">
        <v>103185</v>
      </c>
      <c r="D22" s="21">
        <v>112330</v>
      </c>
      <c r="E22" s="23">
        <f t="shared" si="5"/>
        <v>79.75433987716994</v>
      </c>
      <c r="F22" s="21">
        <v>99338</v>
      </c>
      <c r="G22" s="21">
        <f t="shared" si="0"/>
        <v>12992</v>
      </c>
      <c r="H22" s="58">
        <f aca="true" t="shared" si="6" ref="H22:H32">G22/F22*100</f>
        <v>13.078580200930157</v>
      </c>
      <c r="I22" s="21">
        <f t="shared" si="2"/>
        <v>9145</v>
      </c>
      <c r="J22" s="21">
        <f>F22-'[1]10(1)'!F22</f>
        <v>6735</v>
      </c>
      <c r="K22" s="21">
        <f t="shared" si="3"/>
        <v>2410</v>
      </c>
      <c r="L22" s="23">
        <f aca="true" t="shared" si="7" ref="L22:L32">K22/J22*100</f>
        <v>35.783221974758725</v>
      </c>
      <c r="M22" s="56"/>
    </row>
    <row r="23" spans="1:13" ht="16.5" customHeight="1">
      <c r="A23" s="21" t="s">
        <v>35</v>
      </c>
      <c r="B23" s="21">
        <v>56636</v>
      </c>
      <c r="C23" s="21">
        <v>24858</v>
      </c>
      <c r="D23" s="21">
        <v>31208</v>
      </c>
      <c r="E23" s="23">
        <f t="shared" si="5"/>
        <v>55.10276149445582</v>
      </c>
      <c r="F23" s="21">
        <v>22878</v>
      </c>
      <c r="G23" s="21">
        <f t="shared" si="0"/>
        <v>8330</v>
      </c>
      <c r="H23" s="58">
        <f t="shared" si="6"/>
        <v>36.410525395576535</v>
      </c>
      <c r="I23" s="21">
        <f t="shared" si="2"/>
        <v>6350</v>
      </c>
      <c r="J23" s="21">
        <f>F23-'[1]10(1)'!F23</f>
        <v>1909</v>
      </c>
      <c r="K23" s="21">
        <f t="shared" si="3"/>
        <v>4441</v>
      </c>
      <c r="L23" s="23">
        <f t="shared" si="7"/>
        <v>232.63488737558933</v>
      </c>
      <c r="M23" s="56"/>
    </row>
    <row r="24" spans="1:13" ht="14.25" customHeight="1">
      <c r="A24" s="62" t="s">
        <v>36</v>
      </c>
      <c r="B24" s="21">
        <v>0</v>
      </c>
      <c r="C24" s="21">
        <v>8376</v>
      </c>
      <c r="D24" s="21">
        <v>9079</v>
      </c>
      <c r="E24" s="23" t="s">
        <v>3</v>
      </c>
      <c r="F24" s="21">
        <v>9096</v>
      </c>
      <c r="G24" s="21">
        <f t="shared" si="0"/>
        <v>-17</v>
      </c>
      <c r="H24" s="58">
        <f t="shared" si="6"/>
        <v>-0.1868953386103782</v>
      </c>
      <c r="I24" s="21">
        <f t="shared" si="2"/>
        <v>703</v>
      </c>
      <c r="J24" s="21">
        <f>F24-'[1]10(1)'!F24</f>
        <v>637</v>
      </c>
      <c r="K24" s="21">
        <f t="shared" si="3"/>
        <v>66</v>
      </c>
      <c r="L24" s="23">
        <f t="shared" si="7"/>
        <v>10.361067503924646</v>
      </c>
      <c r="M24" s="56"/>
    </row>
    <row r="25" spans="1:13" ht="16.5" customHeight="1">
      <c r="A25" s="21" t="s">
        <v>37</v>
      </c>
      <c r="B25" s="21">
        <v>23000</v>
      </c>
      <c r="C25" s="21">
        <v>19671</v>
      </c>
      <c r="D25" s="21">
        <v>20555</v>
      </c>
      <c r="E25" s="23">
        <f t="shared" si="5"/>
        <v>89.3695652173913</v>
      </c>
      <c r="F25" s="21">
        <v>21527</v>
      </c>
      <c r="G25" s="21">
        <f t="shared" si="0"/>
        <v>-972</v>
      </c>
      <c r="H25" s="58">
        <f t="shared" si="6"/>
        <v>-4.515259906164352</v>
      </c>
      <c r="I25" s="21">
        <f t="shared" si="2"/>
        <v>884</v>
      </c>
      <c r="J25" s="21">
        <f>F25-'[1]10(1)'!F25</f>
        <v>1434</v>
      </c>
      <c r="K25" s="21">
        <f t="shared" si="3"/>
        <v>-550</v>
      </c>
      <c r="L25" s="23">
        <f t="shared" si="7"/>
        <v>-38.35425383542538</v>
      </c>
      <c r="M25" s="56"/>
    </row>
    <row r="26" spans="1:13" ht="16.5" customHeight="1">
      <c r="A26" s="21" t="s">
        <v>38</v>
      </c>
      <c r="B26" s="21">
        <v>14000</v>
      </c>
      <c r="C26" s="21">
        <v>12415</v>
      </c>
      <c r="D26" s="21">
        <v>13325</v>
      </c>
      <c r="E26" s="23">
        <f t="shared" si="5"/>
        <v>95.17857142857142</v>
      </c>
      <c r="F26" s="21">
        <v>13195</v>
      </c>
      <c r="G26" s="21">
        <f t="shared" si="0"/>
        <v>130</v>
      </c>
      <c r="H26" s="58">
        <f t="shared" si="6"/>
        <v>0.9852216748768473</v>
      </c>
      <c r="I26" s="21">
        <f t="shared" si="2"/>
        <v>910</v>
      </c>
      <c r="J26" s="21">
        <f>F26-'[1]10(1)'!F26</f>
        <v>1546</v>
      </c>
      <c r="K26" s="21">
        <f t="shared" si="3"/>
        <v>-636</v>
      </c>
      <c r="L26" s="23">
        <f t="shared" si="7"/>
        <v>-41.13842173350582</v>
      </c>
      <c r="M26" s="56"/>
    </row>
    <row r="27" spans="1:13" ht="16.5" customHeight="1">
      <c r="A27" s="21" t="s">
        <v>39</v>
      </c>
      <c r="B27" s="21"/>
      <c r="C27" s="21">
        <v>1406</v>
      </c>
      <c r="D27" s="21">
        <v>1380</v>
      </c>
      <c r="E27" s="23" t="s">
        <v>3</v>
      </c>
      <c r="F27" s="21">
        <v>785</v>
      </c>
      <c r="G27" s="21">
        <f t="shared" si="0"/>
        <v>595</v>
      </c>
      <c r="H27" s="58">
        <f t="shared" si="6"/>
        <v>75.79617834394905</v>
      </c>
      <c r="I27" s="21">
        <f t="shared" si="2"/>
        <v>-26</v>
      </c>
      <c r="J27" s="21">
        <f>F27-'[1]10(1)'!F27</f>
        <v>-215</v>
      </c>
      <c r="K27" s="21">
        <f t="shared" si="3"/>
        <v>189</v>
      </c>
      <c r="L27" s="23">
        <f t="shared" si="7"/>
        <v>-87.90697674418605</v>
      </c>
      <c r="M27" s="56"/>
    </row>
    <row r="28" spans="1:13" ht="16.5" customHeight="1">
      <c r="A28" s="24" t="s">
        <v>40</v>
      </c>
      <c r="B28" s="21">
        <v>8209</v>
      </c>
      <c r="C28" s="21">
        <v>18880</v>
      </c>
      <c r="D28" s="21">
        <v>19147</v>
      </c>
      <c r="E28" s="23">
        <f t="shared" si="5"/>
        <v>233.24400048727006</v>
      </c>
      <c r="F28" s="21">
        <v>11882</v>
      </c>
      <c r="G28" s="21">
        <f t="shared" si="0"/>
        <v>7265</v>
      </c>
      <c r="H28" s="58">
        <f t="shared" si="6"/>
        <v>61.14290523480895</v>
      </c>
      <c r="I28" s="21">
        <f t="shared" si="2"/>
        <v>267</v>
      </c>
      <c r="J28" s="21">
        <f>F28-'[1]10(1)'!F28</f>
        <v>1084</v>
      </c>
      <c r="K28" s="21">
        <f t="shared" si="3"/>
        <v>-817</v>
      </c>
      <c r="L28" s="23">
        <f t="shared" si="7"/>
        <v>-75.36900369003689</v>
      </c>
      <c r="M28" s="56"/>
    </row>
    <row r="29" spans="1:13" ht="16.5" customHeight="1">
      <c r="A29" s="21" t="s">
        <v>41</v>
      </c>
      <c r="B29" s="21">
        <v>28000</v>
      </c>
      <c r="C29" s="21">
        <v>20392</v>
      </c>
      <c r="D29" s="21">
        <v>21152</v>
      </c>
      <c r="E29" s="23">
        <f t="shared" si="5"/>
        <v>75.54285714285714</v>
      </c>
      <c r="F29" s="21">
        <v>26300</v>
      </c>
      <c r="G29" s="21">
        <f t="shared" si="0"/>
        <v>-5148</v>
      </c>
      <c r="H29" s="58">
        <f t="shared" si="6"/>
        <v>-19.574144486692017</v>
      </c>
      <c r="I29" s="21">
        <f t="shared" si="2"/>
        <v>760</v>
      </c>
      <c r="J29" s="21">
        <f>F29-'[1]10(1)'!F29</f>
        <v>560</v>
      </c>
      <c r="K29" s="21">
        <f t="shared" si="3"/>
        <v>200</v>
      </c>
      <c r="L29" s="23">
        <f t="shared" si="7"/>
        <v>35.714285714285715</v>
      </c>
      <c r="M29" s="56"/>
    </row>
    <row r="30" spans="1:13" ht="16.5" customHeight="1">
      <c r="A30" s="21" t="s">
        <v>42</v>
      </c>
      <c r="B30" s="21">
        <v>3000</v>
      </c>
      <c r="C30" s="21">
        <v>5038</v>
      </c>
      <c r="D30" s="21">
        <v>5038</v>
      </c>
      <c r="E30" s="23">
        <f t="shared" si="5"/>
        <v>167.93333333333334</v>
      </c>
      <c r="F30" s="21">
        <v>2112</v>
      </c>
      <c r="G30" s="21">
        <f t="shared" si="0"/>
        <v>2926</v>
      </c>
      <c r="H30" s="58">
        <f t="shared" si="6"/>
        <v>138.54166666666669</v>
      </c>
      <c r="I30" s="21">
        <f t="shared" si="2"/>
        <v>0</v>
      </c>
      <c r="J30" s="21">
        <f>F30-'[1]10(1)'!F30</f>
        <v>3</v>
      </c>
      <c r="K30" s="21">
        <f t="shared" si="3"/>
        <v>-3</v>
      </c>
      <c r="L30" s="23">
        <f t="shared" si="7"/>
        <v>-100</v>
      </c>
      <c r="M30" s="56"/>
    </row>
    <row r="31" spans="1:13" ht="16.5" customHeight="1">
      <c r="A31" s="21" t="s">
        <v>43</v>
      </c>
      <c r="B31" s="21">
        <v>8000</v>
      </c>
      <c r="C31" s="21">
        <v>525</v>
      </c>
      <c r="D31" s="21">
        <v>525</v>
      </c>
      <c r="E31" s="23">
        <f t="shared" si="5"/>
        <v>6.5625</v>
      </c>
      <c r="F31" s="21">
        <v>659</v>
      </c>
      <c r="G31" s="21">
        <f t="shared" si="0"/>
        <v>-134</v>
      </c>
      <c r="H31" s="58">
        <f t="shared" si="6"/>
        <v>-20.333839150227618</v>
      </c>
      <c r="I31" s="21">
        <f t="shared" si="2"/>
        <v>0</v>
      </c>
      <c r="J31" s="21">
        <f>F31-'[1]10(1)'!F31</f>
        <v>414</v>
      </c>
      <c r="K31" s="21">
        <f t="shared" si="3"/>
        <v>-414</v>
      </c>
      <c r="L31" s="23">
        <f t="shared" si="7"/>
        <v>-100</v>
      </c>
      <c r="M31" s="56"/>
    </row>
    <row r="32" spans="1:13" ht="16.5" customHeight="1">
      <c r="A32" s="63" t="s">
        <v>44</v>
      </c>
      <c r="B32" s="22">
        <f>B6+B22</f>
        <v>404445</v>
      </c>
      <c r="C32" s="21">
        <v>341333</v>
      </c>
      <c r="D32" s="21">
        <v>363465</v>
      </c>
      <c r="E32" s="23">
        <f t="shared" si="5"/>
        <v>89.86759633571933</v>
      </c>
      <c r="F32" s="21">
        <v>309641</v>
      </c>
      <c r="G32" s="21">
        <f t="shared" si="0"/>
        <v>53824</v>
      </c>
      <c r="H32" s="58">
        <f t="shared" si="6"/>
        <v>17.382710945901866</v>
      </c>
      <c r="I32" s="21">
        <f t="shared" si="2"/>
        <v>22132</v>
      </c>
      <c r="J32" s="21">
        <f>F32-'[1]10(1)'!F32</f>
        <v>18404</v>
      </c>
      <c r="K32" s="21">
        <f t="shared" si="3"/>
        <v>3728</v>
      </c>
      <c r="L32" s="23">
        <f t="shared" si="7"/>
        <v>20.256465985655293</v>
      </c>
      <c r="M32" s="56"/>
    </row>
    <row r="33" spans="1:13" ht="37.5" customHeight="1">
      <c r="A33" s="64" t="s">
        <v>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37.5" customHeight="1">
      <c r="A34" s="66"/>
      <c r="B34" s="67"/>
      <c r="C34" s="67"/>
      <c r="D34" s="68"/>
      <c r="E34" s="67"/>
      <c r="F34" s="68"/>
      <c r="G34" s="67"/>
      <c r="H34" s="67"/>
      <c r="I34" s="67"/>
      <c r="J34" s="67"/>
      <c r="K34" s="67"/>
      <c r="L34" s="67"/>
      <c r="M34" s="67"/>
    </row>
    <row r="36" ht="14.25">
      <c r="D36" s="3" t="s">
        <v>3</v>
      </c>
    </row>
  </sheetData>
  <sheetProtection/>
  <mergeCells count="16">
    <mergeCell ref="K2:M2"/>
    <mergeCell ref="D3:G3"/>
    <mergeCell ref="K3:L3"/>
    <mergeCell ref="A33:M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A1" sqref="A1:IV16384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45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1"/>
    </row>
    <row r="2" spans="1:13" s="1" customFormat="1" ht="18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4" t="s">
        <v>4</v>
      </c>
      <c r="L3" s="54"/>
      <c r="M3" s="34" t="s">
        <v>3</v>
      </c>
    </row>
    <row r="4" spans="1:13" ht="30" customHeight="1">
      <c r="A4" s="40" t="s">
        <v>5</v>
      </c>
      <c r="B4" s="15" t="s">
        <v>6</v>
      </c>
      <c r="C4" s="15" t="s">
        <v>7</v>
      </c>
      <c r="D4" s="41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55" t="s">
        <v>17</v>
      </c>
    </row>
    <row r="5" spans="1:13" ht="21.75" customHeight="1">
      <c r="A5" s="42"/>
      <c r="B5" s="18"/>
      <c r="C5" s="18"/>
      <c r="D5" s="43"/>
      <c r="E5" s="19"/>
      <c r="F5" s="18"/>
      <c r="G5" s="18"/>
      <c r="H5" s="19"/>
      <c r="I5" s="18"/>
      <c r="J5" s="18"/>
      <c r="K5" s="18"/>
      <c r="L5" s="19"/>
      <c r="M5" s="55"/>
    </row>
    <row r="6" spans="1:13" ht="24.75" customHeight="1">
      <c r="A6" s="44" t="s">
        <v>46</v>
      </c>
      <c r="B6" s="21">
        <v>190000</v>
      </c>
      <c r="C6" s="22">
        <v>201589</v>
      </c>
      <c r="D6" s="45">
        <v>217872</v>
      </c>
      <c r="E6" s="23">
        <f>D6/B6*100</f>
        <v>114.66947368421052</v>
      </c>
      <c r="F6" s="46">
        <v>179840</v>
      </c>
      <c r="G6" s="47">
        <f aca="true" t="shared" si="0" ref="G6:G27">D6-F6</f>
        <v>38032</v>
      </c>
      <c r="H6" s="48">
        <f aca="true" t="shared" si="1" ref="H6:H27">G6/F6*100</f>
        <v>21.147686832740213</v>
      </c>
      <c r="I6" s="21">
        <f aca="true" t="shared" si="2" ref="I6:I27">D6-C6</f>
        <v>16283</v>
      </c>
      <c r="J6" s="21">
        <f>F6-'[1]10(2)'!F6</f>
        <v>29198</v>
      </c>
      <c r="K6" s="21">
        <f aca="true" t="shared" si="3" ref="K6:K27">I6-J6</f>
        <v>-12915</v>
      </c>
      <c r="L6" s="23">
        <f aca="true" t="shared" si="4" ref="L6:L27">K6/J6*100</f>
        <v>-44.23248167682718</v>
      </c>
      <c r="M6" s="56"/>
    </row>
    <row r="7" spans="1:13" ht="24.75" customHeight="1">
      <c r="A7" s="49" t="s">
        <v>47</v>
      </c>
      <c r="B7" s="21"/>
      <c r="C7" s="22">
        <v>496</v>
      </c>
      <c r="D7" s="45">
        <v>496</v>
      </c>
      <c r="E7" s="23"/>
      <c r="F7" s="46">
        <v>257</v>
      </c>
      <c r="G7" s="47">
        <f t="shared" si="0"/>
        <v>239</v>
      </c>
      <c r="H7" s="48">
        <f t="shared" si="1"/>
        <v>92.99610894941634</v>
      </c>
      <c r="I7" s="21">
        <f t="shared" si="2"/>
        <v>0</v>
      </c>
      <c r="J7" s="21">
        <f>F7-'[1]10(2)'!F7</f>
        <v>15</v>
      </c>
      <c r="K7" s="21">
        <f t="shared" si="3"/>
        <v>-15</v>
      </c>
      <c r="L7" s="23">
        <f t="shared" si="4"/>
        <v>-100</v>
      </c>
      <c r="M7" s="56"/>
    </row>
    <row r="8" spans="1:13" ht="24.75" customHeight="1">
      <c r="A8" s="49" t="s">
        <v>48</v>
      </c>
      <c r="B8" s="21">
        <v>100000</v>
      </c>
      <c r="C8" s="50">
        <v>96959</v>
      </c>
      <c r="D8" s="51">
        <v>106224</v>
      </c>
      <c r="E8" s="23">
        <f aca="true" t="shared" si="5" ref="E8:E19">D8/B8*100</f>
        <v>106.224</v>
      </c>
      <c r="F8" s="46">
        <v>89534</v>
      </c>
      <c r="G8" s="47">
        <f t="shared" si="0"/>
        <v>16690</v>
      </c>
      <c r="H8" s="48">
        <f t="shared" si="1"/>
        <v>18.640963209507003</v>
      </c>
      <c r="I8" s="21">
        <f t="shared" si="2"/>
        <v>9265</v>
      </c>
      <c r="J8" s="21">
        <f>F8-'[1]10(2)'!F8</f>
        <v>9183</v>
      </c>
      <c r="K8" s="21">
        <f t="shared" si="3"/>
        <v>82</v>
      </c>
      <c r="L8" s="23">
        <f t="shared" si="4"/>
        <v>0.8929543722095176</v>
      </c>
      <c r="M8" s="56"/>
    </row>
    <row r="9" spans="1:13" ht="24.75" customHeight="1">
      <c r="A9" s="49" t="s">
        <v>49</v>
      </c>
      <c r="B9" s="21">
        <v>400000</v>
      </c>
      <c r="C9" s="50">
        <v>386533</v>
      </c>
      <c r="D9" s="51">
        <v>416937</v>
      </c>
      <c r="E9" s="23">
        <f t="shared" si="5"/>
        <v>104.23424999999999</v>
      </c>
      <c r="F9" s="46">
        <v>381441</v>
      </c>
      <c r="G9" s="47">
        <f t="shared" si="0"/>
        <v>35496</v>
      </c>
      <c r="H9" s="48">
        <f t="shared" si="1"/>
        <v>9.305764194200414</v>
      </c>
      <c r="I9" s="21">
        <f t="shared" si="2"/>
        <v>30404</v>
      </c>
      <c r="J9" s="21">
        <f>F9-'[1]10(2)'!F9</f>
        <v>45195</v>
      </c>
      <c r="K9" s="21">
        <f t="shared" si="3"/>
        <v>-14791</v>
      </c>
      <c r="L9" s="23">
        <f t="shared" si="4"/>
        <v>-32.72707157871446</v>
      </c>
      <c r="M9" s="56"/>
    </row>
    <row r="10" spans="1:13" ht="24.75" customHeight="1">
      <c r="A10" s="49" t="s">
        <v>50</v>
      </c>
      <c r="B10" s="21">
        <v>40000</v>
      </c>
      <c r="C10" s="50">
        <v>45118</v>
      </c>
      <c r="D10" s="51">
        <v>48509</v>
      </c>
      <c r="E10" s="23">
        <f t="shared" si="5"/>
        <v>121.27250000000001</v>
      </c>
      <c r="F10" s="46">
        <v>26369</v>
      </c>
      <c r="G10" s="47">
        <f t="shared" si="0"/>
        <v>22140</v>
      </c>
      <c r="H10" s="48">
        <f t="shared" si="1"/>
        <v>83.96222837422731</v>
      </c>
      <c r="I10" s="21">
        <f t="shared" si="2"/>
        <v>3391</v>
      </c>
      <c r="J10" s="21">
        <f>F10-'[1]10(2)'!F10</f>
        <v>3886</v>
      </c>
      <c r="K10" s="21">
        <f t="shared" si="3"/>
        <v>-495</v>
      </c>
      <c r="L10" s="23">
        <f t="shared" si="4"/>
        <v>-12.738033968090582</v>
      </c>
      <c r="M10" s="56"/>
    </row>
    <row r="11" spans="1:13" ht="24.75" customHeight="1">
      <c r="A11" s="49" t="s">
        <v>51</v>
      </c>
      <c r="B11" s="21">
        <v>45000</v>
      </c>
      <c r="C11" s="50">
        <v>48896</v>
      </c>
      <c r="D11" s="51">
        <v>54297</v>
      </c>
      <c r="E11" s="23">
        <f t="shared" si="5"/>
        <v>120.66</v>
      </c>
      <c r="F11" s="46">
        <v>43904</v>
      </c>
      <c r="G11" s="47">
        <f t="shared" si="0"/>
        <v>10393</v>
      </c>
      <c r="H11" s="48">
        <f t="shared" si="1"/>
        <v>23.672102769679302</v>
      </c>
      <c r="I11" s="21">
        <f t="shared" si="2"/>
        <v>5401</v>
      </c>
      <c r="J11" s="21">
        <f>F11-'[1]10(2)'!F11</f>
        <v>3083</v>
      </c>
      <c r="K11" s="21">
        <f t="shared" si="3"/>
        <v>2318</v>
      </c>
      <c r="L11" s="23">
        <f t="shared" si="4"/>
        <v>75.1865066493675</v>
      </c>
      <c r="M11" s="56"/>
    </row>
    <row r="12" spans="1:13" ht="24.75" customHeight="1">
      <c r="A12" s="49" t="s">
        <v>52</v>
      </c>
      <c r="B12" s="21">
        <v>290000</v>
      </c>
      <c r="C12" s="50">
        <v>252394</v>
      </c>
      <c r="D12" s="51">
        <v>273106</v>
      </c>
      <c r="E12" s="23">
        <f t="shared" si="5"/>
        <v>94.1744827586207</v>
      </c>
      <c r="F12" s="46">
        <v>268643</v>
      </c>
      <c r="G12" s="47">
        <f t="shared" si="0"/>
        <v>4463</v>
      </c>
      <c r="H12" s="48">
        <f t="shared" si="1"/>
        <v>1.66131259701537</v>
      </c>
      <c r="I12" s="21">
        <f t="shared" si="2"/>
        <v>20712</v>
      </c>
      <c r="J12" s="21">
        <f>F12-'[1]10(2)'!F12</f>
        <v>21136</v>
      </c>
      <c r="K12" s="21">
        <f t="shared" si="3"/>
        <v>-424</v>
      </c>
      <c r="L12" s="23">
        <f t="shared" si="4"/>
        <v>-2.0060560181680542</v>
      </c>
      <c r="M12" s="56"/>
    </row>
    <row r="13" spans="1:13" ht="24.75" customHeight="1">
      <c r="A13" s="49" t="s">
        <v>53</v>
      </c>
      <c r="B13" s="21">
        <v>300000</v>
      </c>
      <c r="C13" s="50">
        <v>252100</v>
      </c>
      <c r="D13" s="51">
        <v>268046</v>
      </c>
      <c r="E13" s="23">
        <f t="shared" si="5"/>
        <v>89.34866666666666</v>
      </c>
      <c r="F13" s="46">
        <v>258140</v>
      </c>
      <c r="G13" s="47">
        <f t="shared" si="0"/>
        <v>9906</v>
      </c>
      <c r="H13" s="48">
        <f t="shared" si="1"/>
        <v>3.8374525451305495</v>
      </c>
      <c r="I13" s="21">
        <f t="shared" si="2"/>
        <v>15946</v>
      </c>
      <c r="J13" s="21">
        <f>F13-'[1]10(2)'!F13</f>
        <v>38111</v>
      </c>
      <c r="K13" s="21">
        <f t="shared" si="3"/>
        <v>-22165</v>
      </c>
      <c r="L13" s="23">
        <f t="shared" si="4"/>
        <v>-58.1590616882265</v>
      </c>
      <c r="M13" s="56"/>
    </row>
    <row r="14" spans="1:13" ht="24.75" customHeight="1">
      <c r="A14" s="49" t="s">
        <v>54</v>
      </c>
      <c r="B14" s="21">
        <v>33000</v>
      </c>
      <c r="C14" s="50">
        <v>28013</v>
      </c>
      <c r="D14" s="51">
        <v>30908</v>
      </c>
      <c r="E14" s="23">
        <f t="shared" si="5"/>
        <v>93.66060606060606</v>
      </c>
      <c r="F14" s="46">
        <v>48112</v>
      </c>
      <c r="G14" s="47">
        <f t="shared" si="0"/>
        <v>-17204</v>
      </c>
      <c r="H14" s="48">
        <f t="shared" si="1"/>
        <v>-35.75823079481211</v>
      </c>
      <c r="I14" s="21">
        <f t="shared" si="2"/>
        <v>2895</v>
      </c>
      <c r="J14" s="21">
        <f>F14-'[1]10(2)'!F14</f>
        <v>4819</v>
      </c>
      <c r="K14" s="21">
        <f t="shared" si="3"/>
        <v>-1924</v>
      </c>
      <c r="L14" s="23">
        <f t="shared" si="4"/>
        <v>-39.925295704503014</v>
      </c>
      <c r="M14" s="56"/>
    </row>
    <row r="15" spans="1:13" ht="24.75" customHeight="1">
      <c r="A15" s="71" t="s">
        <v>55</v>
      </c>
      <c r="B15" s="21">
        <v>60000</v>
      </c>
      <c r="C15" s="50">
        <v>218510</v>
      </c>
      <c r="D15" s="51">
        <v>269230</v>
      </c>
      <c r="E15" s="23">
        <f t="shared" si="5"/>
        <v>448.7166666666667</v>
      </c>
      <c r="F15" s="46">
        <v>284218</v>
      </c>
      <c r="G15" s="47">
        <f t="shared" si="0"/>
        <v>-14988</v>
      </c>
      <c r="H15" s="48">
        <f t="shared" si="1"/>
        <v>-5.273416884222675</v>
      </c>
      <c r="I15" s="21">
        <f t="shared" si="2"/>
        <v>50720</v>
      </c>
      <c r="J15" s="21">
        <f>F15-'[1]10(2)'!F15</f>
        <v>47375</v>
      </c>
      <c r="K15" s="21">
        <f t="shared" si="3"/>
        <v>3345</v>
      </c>
      <c r="L15" s="23">
        <f t="shared" si="4"/>
        <v>7.060686015831134</v>
      </c>
      <c r="M15" s="56"/>
    </row>
    <row r="16" spans="1:13" ht="24.75" customHeight="1">
      <c r="A16" s="71" t="s">
        <v>56</v>
      </c>
      <c r="B16" s="21">
        <v>192000</v>
      </c>
      <c r="C16" s="50">
        <v>262476</v>
      </c>
      <c r="D16" s="51">
        <v>290596</v>
      </c>
      <c r="E16" s="23">
        <f t="shared" si="5"/>
        <v>151.35208333333335</v>
      </c>
      <c r="F16" s="46">
        <v>200327</v>
      </c>
      <c r="G16" s="47">
        <f t="shared" si="0"/>
        <v>90269</v>
      </c>
      <c r="H16" s="48">
        <f t="shared" si="1"/>
        <v>45.06082555022538</v>
      </c>
      <c r="I16" s="21">
        <f t="shared" si="2"/>
        <v>28120</v>
      </c>
      <c r="J16" s="21">
        <f>F16-'[1]10(2)'!F16</f>
        <v>33586</v>
      </c>
      <c r="K16" s="21">
        <f t="shared" si="3"/>
        <v>-5466</v>
      </c>
      <c r="L16" s="23">
        <f t="shared" si="4"/>
        <v>-16.274638242124695</v>
      </c>
      <c r="M16" s="56"/>
    </row>
    <row r="17" spans="1:13" ht="24.75" customHeight="1">
      <c r="A17" s="71" t="s">
        <v>57</v>
      </c>
      <c r="B17" s="21">
        <v>33000</v>
      </c>
      <c r="C17" s="50">
        <v>60338</v>
      </c>
      <c r="D17" s="51">
        <v>65699</v>
      </c>
      <c r="E17" s="23">
        <f t="shared" si="5"/>
        <v>199.0878787878788</v>
      </c>
      <c r="F17" s="46">
        <v>35325</v>
      </c>
      <c r="G17" s="47">
        <f t="shared" si="0"/>
        <v>30374</v>
      </c>
      <c r="H17" s="48">
        <f t="shared" si="1"/>
        <v>85.98443029016278</v>
      </c>
      <c r="I17" s="21">
        <f t="shared" si="2"/>
        <v>5361</v>
      </c>
      <c r="J17" s="21">
        <f>F17-'[1]10(2)'!F17</f>
        <v>5161</v>
      </c>
      <c r="K17" s="21">
        <f t="shared" si="3"/>
        <v>200</v>
      </c>
      <c r="L17" s="23">
        <f t="shared" si="4"/>
        <v>3.8752179810114322</v>
      </c>
      <c r="M17" s="56"/>
    </row>
    <row r="18" spans="1:13" ht="24.75" customHeight="1">
      <c r="A18" s="49" t="s">
        <v>58</v>
      </c>
      <c r="B18" s="21">
        <v>35000</v>
      </c>
      <c r="C18" s="50">
        <v>15466</v>
      </c>
      <c r="D18" s="51">
        <v>15887</v>
      </c>
      <c r="E18" s="23">
        <f t="shared" si="5"/>
        <v>45.39142857142857</v>
      </c>
      <c r="F18" s="46">
        <v>18200</v>
      </c>
      <c r="G18" s="47">
        <f t="shared" si="0"/>
        <v>-2313</v>
      </c>
      <c r="H18" s="48">
        <f t="shared" si="1"/>
        <v>-12.70879120879121</v>
      </c>
      <c r="I18" s="21">
        <f t="shared" si="2"/>
        <v>421</v>
      </c>
      <c r="J18" s="21">
        <f>F18-'[1]10(2)'!F18</f>
        <v>614</v>
      </c>
      <c r="K18" s="21">
        <f t="shared" si="3"/>
        <v>-193</v>
      </c>
      <c r="L18" s="23">
        <f t="shared" si="4"/>
        <v>-31.433224755700323</v>
      </c>
      <c r="M18" s="56"/>
    </row>
    <row r="19" spans="1:13" ht="24.75" customHeight="1">
      <c r="A19" s="49" t="s">
        <v>59</v>
      </c>
      <c r="B19" s="21">
        <v>6000</v>
      </c>
      <c r="C19" s="50">
        <v>6167</v>
      </c>
      <c r="D19" s="51">
        <v>7393</v>
      </c>
      <c r="E19" s="23">
        <f t="shared" si="5"/>
        <v>123.21666666666667</v>
      </c>
      <c r="F19" s="46">
        <v>5626</v>
      </c>
      <c r="G19" s="47">
        <f t="shared" si="0"/>
        <v>1767</v>
      </c>
      <c r="H19" s="48">
        <f t="shared" si="1"/>
        <v>31.40774973338073</v>
      </c>
      <c r="I19" s="21">
        <f t="shared" si="2"/>
        <v>1226</v>
      </c>
      <c r="J19" s="21">
        <f>F19-'[1]10(2)'!F19</f>
        <v>314</v>
      </c>
      <c r="K19" s="21">
        <f t="shared" si="3"/>
        <v>912</v>
      </c>
      <c r="L19" s="23">
        <f t="shared" si="4"/>
        <v>290.44585987261144</v>
      </c>
      <c r="M19" s="56"/>
    </row>
    <row r="20" spans="1:13" ht="24.75" customHeight="1">
      <c r="A20" s="49" t="s">
        <v>60</v>
      </c>
      <c r="B20" s="21"/>
      <c r="C20" s="50">
        <v>40</v>
      </c>
      <c r="D20" s="51">
        <v>40</v>
      </c>
      <c r="E20" s="23" t="s">
        <v>3</v>
      </c>
      <c r="F20" s="46">
        <v>40</v>
      </c>
      <c r="G20" s="47">
        <f t="shared" si="0"/>
        <v>0</v>
      </c>
      <c r="H20" s="48">
        <f t="shared" si="1"/>
        <v>0</v>
      </c>
      <c r="I20" s="21">
        <f t="shared" si="2"/>
        <v>0</v>
      </c>
      <c r="J20" s="21">
        <f>F20-'[1]10(2)'!F20</f>
        <v>0</v>
      </c>
      <c r="K20" s="21">
        <f t="shared" si="3"/>
        <v>0</v>
      </c>
      <c r="L20" s="23" t="s">
        <v>3</v>
      </c>
      <c r="M20" s="56"/>
    </row>
    <row r="21" spans="1:13" ht="24.75" customHeight="1">
      <c r="A21" s="52" t="s">
        <v>61</v>
      </c>
      <c r="B21" s="21">
        <v>26000</v>
      </c>
      <c r="C21" s="50">
        <v>15787</v>
      </c>
      <c r="D21" s="51">
        <v>19052</v>
      </c>
      <c r="E21" s="23">
        <f>D21/B21*100</f>
        <v>73.27692307692307</v>
      </c>
      <c r="F21" s="46">
        <v>12420</v>
      </c>
      <c r="G21" s="47">
        <f t="shared" si="0"/>
        <v>6632</v>
      </c>
      <c r="H21" s="48">
        <f t="shared" si="1"/>
        <v>53.39774557165862</v>
      </c>
      <c r="I21" s="21">
        <f t="shared" si="2"/>
        <v>3265</v>
      </c>
      <c r="J21" s="21">
        <f>F21-'[1]10(2)'!F21</f>
        <v>2698</v>
      </c>
      <c r="K21" s="21">
        <f t="shared" si="3"/>
        <v>567</v>
      </c>
      <c r="L21" s="23">
        <f t="shared" si="4"/>
        <v>21.01556708673091</v>
      </c>
      <c r="M21" s="56"/>
    </row>
    <row r="22" spans="1:13" ht="24.75" customHeight="1">
      <c r="A22" s="71" t="s">
        <v>62</v>
      </c>
      <c r="B22" s="21">
        <v>25000</v>
      </c>
      <c r="C22" s="50">
        <v>25792</v>
      </c>
      <c r="D22" s="51">
        <v>28081</v>
      </c>
      <c r="E22" s="23">
        <f>D22/B22*100</f>
        <v>112.324</v>
      </c>
      <c r="F22" s="46">
        <v>19912</v>
      </c>
      <c r="G22" s="47">
        <f t="shared" si="0"/>
        <v>8169</v>
      </c>
      <c r="H22" s="48">
        <f t="shared" si="1"/>
        <v>41.025512253917235</v>
      </c>
      <c r="I22" s="21">
        <f t="shared" si="2"/>
        <v>2289</v>
      </c>
      <c r="J22" s="21">
        <f>F22-'[1]10(2)'!F22</f>
        <v>1385</v>
      </c>
      <c r="K22" s="21">
        <f t="shared" si="3"/>
        <v>904</v>
      </c>
      <c r="L22" s="23">
        <f t="shared" si="4"/>
        <v>65.27075812274367</v>
      </c>
      <c r="M22" s="56"/>
    </row>
    <row r="23" spans="1:13" ht="24.75" customHeight="1">
      <c r="A23" s="71" t="s">
        <v>63</v>
      </c>
      <c r="B23" s="21">
        <v>12000</v>
      </c>
      <c r="C23" s="50">
        <v>15551</v>
      </c>
      <c r="D23" s="51">
        <v>15691</v>
      </c>
      <c r="E23" s="23">
        <f>D23/B23*100</f>
        <v>130.75833333333333</v>
      </c>
      <c r="F23" s="46">
        <v>12741</v>
      </c>
      <c r="G23" s="47">
        <f t="shared" si="0"/>
        <v>2950</v>
      </c>
      <c r="H23" s="48">
        <f t="shared" si="1"/>
        <v>23.15359861863276</v>
      </c>
      <c r="I23" s="21">
        <f t="shared" si="2"/>
        <v>140</v>
      </c>
      <c r="J23" s="21">
        <f>F23-'[1]10(2)'!F23</f>
        <v>1102</v>
      </c>
      <c r="K23" s="21">
        <f t="shared" si="3"/>
        <v>-962</v>
      </c>
      <c r="L23" s="23">
        <f t="shared" si="4"/>
        <v>-87.29582577132487</v>
      </c>
      <c r="M23" s="56"/>
    </row>
    <row r="24" spans="1:13" ht="24.75" customHeight="1">
      <c r="A24" s="49" t="s">
        <v>64</v>
      </c>
      <c r="B24" s="21">
        <v>63668</v>
      </c>
      <c r="C24" s="50">
        <v>60994</v>
      </c>
      <c r="D24" s="51">
        <v>63471</v>
      </c>
      <c r="E24" s="23">
        <f>D24/B24*100</f>
        <v>99.69058239618019</v>
      </c>
      <c r="F24" s="46">
        <v>9172</v>
      </c>
      <c r="G24" s="47">
        <f t="shared" si="0"/>
        <v>54299</v>
      </c>
      <c r="H24" s="48">
        <f t="shared" si="1"/>
        <v>592.0082860880942</v>
      </c>
      <c r="I24" s="21">
        <f t="shared" si="2"/>
        <v>2477</v>
      </c>
      <c r="J24" s="21">
        <f>F24-'[1]10(2)'!F24</f>
        <v>1310</v>
      </c>
      <c r="K24" s="21">
        <f t="shared" si="3"/>
        <v>1167</v>
      </c>
      <c r="L24" s="23">
        <f t="shared" si="4"/>
        <v>89.08396946564886</v>
      </c>
      <c r="M24" s="56"/>
    </row>
    <row r="25" spans="1:13" ht="24.75" customHeight="1">
      <c r="A25" s="49" t="s">
        <v>65</v>
      </c>
      <c r="B25" s="21"/>
      <c r="C25" s="50">
        <v>18304</v>
      </c>
      <c r="D25" s="51">
        <v>18304</v>
      </c>
      <c r="E25" s="23" t="s">
        <v>3</v>
      </c>
      <c r="F25" s="46">
        <v>14636</v>
      </c>
      <c r="G25" s="47">
        <f t="shared" si="0"/>
        <v>3668</v>
      </c>
      <c r="H25" s="48">
        <f t="shared" si="1"/>
        <v>25.061492210986607</v>
      </c>
      <c r="I25" s="21">
        <f t="shared" si="2"/>
        <v>0</v>
      </c>
      <c r="J25" s="21">
        <f>F25-'[1]10(2)'!F25</f>
        <v>0</v>
      </c>
      <c r="K25" s="21">
        <f t="shared" si="3"/>
        <v>0</v>
      </c>
      <c r="L25" s="57" t="s">
        <v>3</v>
      </c>
      <c r="M25" s="56"/>
    </row>
    <row r="26" spans="1:13" ht="24.75" customHeight="1">
      <c r="A26" s="49" t="s">
        <v>66</v>
      </c>
      <c r="B26" s="21"/>
      <c r="C26" s="50">
        <v>4</v>
      </c>
      <c r="D26" s="51">
        <v>5</v>
      </c>
      <c r="E26" s="23" t="s">
        <v>3</v>
      </c>
      <c r="F26" s="46">
        <v>170</v>
      </c>
      <c r="G26" s="47">
        <f t="shared" si="0"/>
        <v>-165</v>
      </c>
      <c r="H26" s="48">
        <f t="shared" si="1"/>
        <v>-97.05882352941177</v>
      </c>
      <c r="I26" s="21">
        <f t="shared" si="2"/>
        <v>1</v>
      </c>
      <c r="J26" s="21">
        <f>F26-'[1]10(2)'!F26</f>
        <v>0</v>
      </c>
      <c r="K26" s="21">
        <f t="shared" si="3"/>
        <v>1</v>
      </c>
      <c r="L26" s="57" t="s">
        <v>3</v>
      </c>
      <c r="M26" s="56"/>
    </row>
    <row r="27" spans="1:13" ht="24.75" customHeight="1">
      <c r="A27" s="53" t="s">
        <v>67</v>
      </c>
      <c r="B27" s="21">
        <f>SUM(B6:B26)</f>
        <v>1850668</v>
      </c>
      <c r="C27" s="50">
        <v>2011527</v>
      </c>
      <c r="D27" s="51">
        <v>2209844</v>
      </c>
      <c r="E27" s="23">
        <f>D27/B27*100</f>
        <v>119.40791108940122</v>
      </c>
      <c r="F27" s="46">
        <v>1909027</v>
      </c>
      <c r="G27" s="47">
        <f t="shared" si="0"/>
        <v>300817</v>
      </c>
      <c r="H27" s="48">
        <f t="shared" si="1"/>
        <v>15.75760845708311</v>
      </c>
      <c r="I27" s="21">
        <f t="shared" si="2"/>
        <v>198317</v>
      </c>
      <c r="J27" s="21">
        <f>F27-'[1]10(2)'!F27</f>
        <v>248171</v>
      </c>
      <c r="K27" s="21">
        <f t="shared" si="3"/>
        <v>-49854</v>
      </c>
      <c r="L27" s="23">
        <f t="shared" si="4"/>
        <v>-20.08856796321891</v>
      </c>
      <c r="M27" s="56"/>
    </row>
    <row r="29" ht="14.25">
      <c r="D29" s="3" t="s">
        <v>3</v>
      </c>
    </row>
  </sheetData>
  <sheetProtection/>
  <mergeCells count="15">
    <mergeCell ref="K2:M2"/>
    <mergeCell ref="D3:G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workbookViewId="0" topLeftCell="A1">
      <selection activeCell="O18" sqref="O18"/>
    </sheetView>
  </sheetViews>
  <sheetFormatPr defaultColWidth="9.00390625" defaultRowHeight="14.25"/>
  <cols>
    <col min="1" max="1" width="37.125" style="2" customWidth="1"/>
    <col min="2" max="2" width="10.875" style="2" customWidth="1"/>
    <col min="3" max="3" width="10.625" style="2" customWidth="1"/>
    <col min="4" max="4" width="10.625" style="3" customWidth="1"/>
    <col min="5" max="5" width="10.125" style="4" customWidth="1"/>
    <col min="6" max="6" width="9.875" style="5" customWidth="1"/>
    <col min="7" max="7" width="9.75390625" style="2" customWidth="1"/>
    <col min="8" max="9" width="9.50390625" style="2" customWidth="1"/>
    <col min="10" max="10" width="9.875" style="3" customWidth="1"/>
    <col min="11" max="11" width="9.00390625" style="2" customWidth="1"/>
    <col min="12" max="12" width="10.875" style="4" customWidth="1"/>
    <col min="13" max="13" width="9.875" style="6" hidden="1" customWidth="1"/>
    <col min="14" max="16384" width="9.00390625" style="6" customWidth="1"/>
  </cols>
  <sheetData>
    <row r="1" spans="1:13" s="1" customFormat="1" ht="38.25" customHeight="1">
      <c r="A1" s="7" t="s">
        <v>68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31"/>
    </row>
    <row r="2" spans="1:13" s="1" customFormat="1" ht="13.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32" t="s">
        <v>1</v>
      </c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H3" s="13"/>
      <c r="L3" s="33" t="s">
        <v>4</v>
      </c>
      <c r="M3" s="34" t="s">
        <v>3</v>
      </c>
    </row>
    <row r="4" spans="1:13" ht="27" customHeight="1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35" t="s">
        <v>17</v>
      </c>
    </row>
    <row r="5" spans="1:13" ht="15.75" customHeight="1">
      <c r="A5" s="17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36"/>
    </row>
    <row r="6" spans="1:13" ht="15.75" customHeight="1">
      <c r="A6" s="20" t="s">
        <v>69</v>
      </c>
      <c r="B6" s="21">
        <f>SUM(B7:B14)</f>
        <v>414899</v>
      </c>
      <c r="C6" s="22">
        <v>341333</v>
      </c>
      <c r="D6" s="22">
        <v>363465</v>
      </c>
      <c r="E6" s="23">
        <f>D6/B6*100</f>
        <v>87.6032480193975</v>
      </c>
      <c r="F6" s="22">
        <v>309641</v>
      </c>
      <c r="G6" s="21">
        <f aca="true" t="shared" si="0" ref="G6:G41">D6-F6</f>
        <v>53824</v>
      </c>
      <c r="H6" s="23">
        <f aca="true" t="shared" si="1" ref="H6:H41">G6/F6*100</f>
        <v>17.382710945901866</v>
      </c>
      <c r="I6" s="21">
        <f aca="true" t="shared" si="2" ref="I6:I41">D6-C6</f>
        <v>22132</v>
      </c>
      <c r="J6" s="21">
        <f>F6-'[1]10(3)'!F6</f>
        <v>18404</v>
      </c>
      <c r="K6" s="21">
        <f aca="true" t="shared" si="3" ref="K6:K41">I6-J6</f>
        <v>3728</v>
      </c>
      <c r="L6" s="23">
        <f aca="true" t="shared" si="4" ref="L6:L41">K6/J6*100</f>
        <v>20.256465985655293</v>
      </c>
      <c r="M6" s="37"/>
    </row>
    <row r="7" spans="1:13" ht="15.75" customHeight="1">
      <c r="A7" s="21" t="s">
        <v>70</v>
      </c>
      <c r="B7" s="21">
        <v>134900</v>
      </c>
      <c r="C7" s="22">
        <v>93965</v>
      </c>
      <c r="D7" s="22">
        <v>99541</v>
      </c>
      <c r="E7" s="23">
        <f aca="true" t="shared" si="5" ref="E7:E41">D7/B7*100</f>
        <v>73.78873239436619</v>
      </c>
      <c r="F7" s="22">
        <v>93258</v>
      </c>
      <c r="G7" s="21">
        <f t="shared" si="0"/>
        <v>6283</v>
      </c>
      <c r="H7" s="23">
        <f t="shared" si="1"/>
        <v>6.737223616204507</v>
      </c>
      <c r="I7" s="21">
        <f t="shared" si="2"/>
        <v>5576</v>
      </c>
      <c r="J7" s="21">
        <f>F7-'[1]10(3)'!F7</f>
        <v>6422</v>
      </c>
      <c r="K7" s="21">
        <f t="shared" si="3"/>
        <v>-846</v>
      </c>
      <c r="L7" s="23">
        <f t="shared" si="4"/>
        <v>-13.173466209903456</v>
      </c>
      <c r="M7" s="38"/>
    </row>
    <row r="8" spans="1:13" ht="15.75" customHeight="1">
      <c r="A8" s="21" t="s">
        <v>71</v>
      </c>
      <c r="B8" s="21">
        <v>57956</v>
      </c>
      <c r="C8" s="22">
        <v>45383</v>
      </c>
      <c r="D8" s="22">
        <v>47515</v>
      </c>
      <c r="E8" s="23">
        <f t="shared" si="5"/>
        <v>81.98460901373456</v>
      </c>
      <c r="F8" s="22">
        <v>34486</v>
      </c>
      <c r="G8" s="21">
        <f t="shared" si="0"/>
        <v>13029</v>
      </c>
      <c r="H8" s="23">
        <f t="shared" si="1"/>
        <v>37.78054862842893</v>
      </c>
      <c r="I8" s="21">
        <f t="shared" si="2"/>
        <v>2132</v>
      </c>
      <c r="J8" s="21">
        <f>F8-'[1]10(3)'!F8</f>
        <v>1678</v>
      </c>
      <c r="K8" s="21">
        <f t="shared" si="3"/>
        <v>454</v>
      </c>
      <c r="L8" s="23">
        <f t="shared" si="4"/>
        <v>27.056019070321813</v>
      </c>
      <c r="M8" s="38"/>
    </row>
    <row r="9" spans="1:13" ht="15.75" customHeight="1">
      <c r="A9" s="24" t="s">
        <v>72</v>
      </c>
      <c r="B9" s="21">
        <v>6056</v>
      </c>
      <c r="C9" s="22">
        <v>3588</v>
      </c>
      <c r="D9" s="22">
        <v>3813</v>
      </c>
      <c r="E9" s="23">
        <f t="shared" si="5"/>
        <v>62.96235138705416</v>
      </c>
      <c r="F9" s="22">
        <v>4396</v>
      </c>
      <c r="G9" s="21">
        <f t="shared" si="0"/>
        <v>-583</v>
      </c>
      <c r="H9" s="23">
        <f t="shared" si="1"/>
        <v>-13.262056414922657</v>
      </c>
      <c r="I9" s="21">
        <f t="shared" si="2"/>
        <v>225</v>
      </c>
      <c r="J9" s="21">
        <f>F9-'[1]10(3)'!F9</f>
        <v>8</v>
      </c>
      <c r="K9" s="21">
        <f t="shared" si="3"/>
        <v>217</v>
      </c>
      <c r="L9" s="23">
        <f t="shared" si="4"/>
        <v>2712.5</v>
      </c>
      <c r="M9" s="38"/>
    </row>
    <row r="10" spans="1:13" ht="15.75" customHeight="1">
      <c r="A10" s="24" t="s">
        <v>73</v>
      </c>
      <c r="B10" s="21">
        <v>1078</v>
      </c>
      <c r="C10" s="22">
        <v>807</v>
      </c>
      <c r="D10" s="22">
        <v>828</v>
      </c>
      <c r="E10" s="23">
        <f t="shared" si="5"/>
        <v>76.80890538033395</v>
      </c>
      <c r="F10" s="22">
        <v>1275</v>
      </c>
      <c r="G10" s="21">
        <f t="shared" si="0"/>
        <v>-447</v>
      </c>
      <c r="H10" s="23">
        <f t="shared" si="1"/>
        <v>-35.05882352941177</v>
      </c>
      <c r="I10" s="21">
        <f t="shared" si="2"/>
        <v>21</v>
      </c>
      <c r="J10" s="21">
        <f>F10-'[1]10(3)'!F10</f>
        <v>4</v>
      </c>
      <c r="K10" s="21">
        <f t="shared" si="3"/>
        <v>17</v>
      </c>
      <c r="L10" s="23">
        <f t="shared" si="4"/>
        <v>425</v>
      </c>
      <c r="M10" s="38"/>
    </row>
    <row r="11" spans="1:13" ht="15.75" customHeight="1">
      <c r="A11" s="24" t="s">
        <v>74</v>
      </c>
      <c r="B11" s="21">
        <v>85319</v>
      </c>
      <c r="C11" s="22">
        <v>78795</v>
      </c>
      <c r="D11" s="22">
        <v>83953</v>
      </c>
      <c r="E11" s="23">
        <f t="shared" si="5"/>
        <v>98.39894982360319</v>
      </c>
      <c r="F11" s="22">
        <v>75796</v>
      </c>
      <c r="G11" s="21">
        <f t="shared" si="0"/>
        <v>8157</v>
      </c>
      <c r="H11" s="23">
        <f t="shared" si="1"/>
        <v>10.761781624360124</v>
      </c>
      <c r="I11" s="21">
        <f t="shared" si="2"/>
        <v>5158</v>
      </c>
      <c r="J11" s="21">
        <f>F11-'[1]10(3)'!F11</f>
        <v>4638</v>
      </c>
      <c r="K11" s="21">
        <f t="shared" si="3"/>
        <v>520</v>
      </c>
      <c r="L11" s="23">
        <f t="shared" si="4"/>
        <v>11.21172919361794</v>
      </c>
      <c r="M11" s="38"/>
    </row>
    <row r="12" spans="1:13" ht="15.75" customHeight="1">
      <c r="A12" s="24" t="s">
        <v>75</v>
      </c>
      <c r="B12" s="21">
        <v>33620</v>
      </c>
      <c r="C12" s="22">
        <v>26157</v>
      </c>
      <c r="D12" s="22">
        <v>27562</v>
      </c>
      <c r="E12" s="23">
        <f t="shared" si="5"/>
        <v>81.98096371207615</v>
      </c>
      <c r="F12" s="22">
        <v>24166</v>
      </c>
      <c r="G12" s="21">
        <f t="shared" si="0"/>
        <v>3396</v>
      </c>
      <c r="H12" s="23">
        <f t="shared" si="1"/>
        <v>14.052801456591906</v>
      </c>
      <c r="I12" s="21">
        <f t="shared" si="2"/>
        <v>1405</v>
      </c>
      <c r="J12" s="21">
        <f>F12-'[1]10(3)'!F12</f>
        <v>1122</v>
      </c>
      <c r="K12" s="21">
        <f t="shared" si="3"/>
        <v>283</v>
      </c>
      <c r="L12" s="23">
        <f t="shared" si="4"/>
        <v>25.22281639928699</v>
      </c>
      <c r="M12" s="38"/>
    </row>
    <row r="13" spans="1:13" ht="15.75" customHeight="1">
      <c r="A13" s="24" t="s">
        <v>76</v>
      </c>
      <c r="B13" s="21">
        <v>74140</v>
      </c>
      <c r="C13" s="22">
        <v>61881</v>
      </c>
      <c r="D13" s="22">
        <v>68546</v>
      </c>
      <c r="E13" s="23">
        <f t="shared" si="5"/>
        <v>92.45481521445913</v>
      </c>
      <c r="F13" s="22">
        <v>56324</v>
      </c>
      <c r="G13" s="21">
        <f t="shared" si="0"/>
        <v>12222</v>
      </c>
      <c r="H13" s="23">
        <f t="shared" si="1"/>
        <v>21.699453163837795</v>
      </c>
      <c r="I13" s="21">
        <f t="shared" si="2"/>
        <v>6665</v>
      </c>
      <c r="J13" s="21">
        <f>F13-'[1]10(3)'!F13</f>
        <v>4087</v>
      </c>
      <c r="K13" s="21">
        <f t="shared" si="3"/>
        <v>2578</v>
      </c>
      <c r="L13" s="23">
        <f t="shared" si="4"/>
        <v>63.0780523611451</v>
      </c>
      <c r="M13" s="38"/>
    </row>
    <row r="14" spans="1:13" ht="15.75" customHeight="1">
      <c r="A14" s="25" t="s">
        <v>77</v>
      </c>
      <c r="B14" s="21">
        <v>21830</v>
      </c>
      <c r="C14" s="22">
        <v>30757</v>
      </c>
      <c r="D14" s="22">
        <v>31707</v>
      </c>
      <c r="E14" s="23">
        <f t="shared" si="5"/>
        <v>145.24507558405864</v>
      </c>
      <c r="F14" s="22">
        <v>19940</v>
      </c>
      <c r="G14" s="21">
        <f t="shared" si="0"/>
        <v>11767</v>
      </c>
      <c r="H14" s="23">
        <f t="shared" si="1"/>
        <v>59.01203610832497</v>
      </c>
      <c r="I14" s="21">
        <f t="shared" si="2"/>
        <v>950</v>
      </c>
      <c r="J14" s="21">
        <f>F14-'[1]10(3)'!F14</f>
        <v>445</v>
      </c>
      <c r="K14" s="21">
        <f t="shared" si="3"/>
        <v>505</v>
      </c>
      <c r="L14" s="23">
        <f t="shared" si="4"/>
        <v>113.48314606741575</v>
      </c>
      <c r="M14" s="38"/>
    </row>
    <row r="15" spans="1:13" ht="15.75" customHeight="1">
      <c r="A15" s="72" t="s">
        <v>78</v>
      </c>
      <c r="B15" s="21">
        <f>SUM(B16:B23)</f>
        <v>281552</v>
      </c>
      <c r="C15" s="22">
        <v>238148</v>
      </c>
      <c r="D15" s="22">
        <v>251135</v>
      </c>
      <c r="E15" s="23">
        <f t="shared" si="5"/>
        <v>89.19666704551912</v>
      </c>
      <c r="F15" s="22">
        <v>210303</v>
      </c>
      <c r="G15" s="21">
        <f t="shared" si="0"/>
        <v>40832</v>
      </c>
      <c r="H15" s="23">
        <f t="shared" si="1"/>
        <v>19.41579530486964</v>
      </c>
      <c r="I15" s="21">
        <f t="shared" si="2"/>
        <v>12987</v>
      </c>
      <c r="J15" s="21">
        <f>F15-'[1]10(3)'!F15</f>
        <v>11669</v>
      </c>
      <c r="K15" s="21">
        <f t="shared" si="3"/>
        <v>1318</v>
      </c>
      <c r="L15" s="23">
        <f t="shared" si="4"/>
        <v>11.294883880366784</v>
      </c>
      <c r="M15" s="38"/>
    </row>
    <row r="16" spans="1:13" ht="15.75" customHeight="1">
      <c r="A16" s="21" t="s">
        <v>70</v>
      </c>
      <c r="B16" s="21">
        <v>77500</v>
      </c>
      <c r="C16" s="22">
        <v>62843</v>
      </c>
      <c r="D16" s="22">
        <v>65728</v>
      </c>
      <c r="E16" s="23">
        <f t="shared" si="5"/>
        <v>84.81032258064516</v>
      </c>
      <c r="F16" s="22">
        <v>54332</v>
      </c>
      <c r="G16" s="21">
        <f t="shared" si="0"/>
        <v>11396</v>
      </c>
      <c r="H16" s="23">
        <f t="shared" si="1"/>
        <v>20.97474784657292</v>
      </c>
      <c r="I16" s="21">
        <f t="shared" si="2"/>
        <v>2885</v>
      </c>
      <c r="J16" s="21">
        <f>F16-'[1]10(3)'!F16</f>
        <v>2377</v>
      </c>
      <c r="K16" s="21">
        <f t="shared" si="3"/>
        <v>508</v>
      </c>
      <c r="L16" s="23">
        <f t="shared" si="4"/>
        <v>21.37147665124106</v>
      </c>
      <c r="M16" s="38"/>
    </row>
    <row r="17" spans="1:13" ht="15.75" customHeight="1">
      <c r="A17" s="21" t="s">
        <v>71</v>
      </c>
      <c r="B17" s="21">
        <v>43025</v>
      </c>
      <c r="C17" s="22">
        <v>35762</v>
      </c>
      <c r="D17" s="22">
        <v>37202</v>
      </c>
      <c r="E17" s="23">
        <f t="shared" si="5"/>
        <v>86.46600813480535</v>
      </c>
      <c r="F17" s="22">
        <v>27768</v>
      </c>
      <c r="G17" s="21">
        <f t="shared" si="0"/>
        <v>9434</v>
      </c>
      <c r="H17" s="23">
        <f t="shared" si="1"/>
        <v>33.97435897435898</v>
      </c>
      <c r="I17" s="21">
        <f t="shared" si="2"/>
        <v>1440</v>
      </c>
      <c r="J17" s="21">
        <f>F17-'[1]10(3)'!F17</f>
        <v>1320</v>
      </c>
      <c r="K17" s="21">
        <f t="shared" si="3"/>
        <v>120</v>
      </c>
      <c r="L17" s="23">
        <f t="shared" si="4"/>
        <v>9.090909090909092</v>
      </c>
      <c r="M17" s="38"/>
    </row>
    <row r="18" spans="1:13" ht="15.75" customHeight="1">
      <c r="A18" s="24" t="s">
        <v>72</v>
      </c>
      <c r="B18" s="21">
        <v>4232</v>
      </c>
      <c r="C18" s="22">
        <v>2597</v>
      </c>
      <c r="D18" s="22">
        <v>2733</v>
      </c>
      <c r="E18" s="23">
        <f t="shared" si="5"/>
        <v>64.57939508506615</v>
      </c>
      <c r="F18" s="22">
        <v>3095</v>
      </c>
      <c r="G18" s="21">
        <f t="shared" si="0"/>
        <v>-362</v>
      </c>
      <c r="H18" s="23">
        <f t="shared" si="1"/>
        <v>-11.696284329563813</v>
      </c>
      <c r="I18" s="21">
        <f t="shared" si="2"/>
        <v>136</v>
      </c>
      <c r="J18" s="21">
        <f>F18-'[1]10(3)'!F18</f>
        <v>180</v>
      </c>
      <c r="K18" s="21">
        <f t="shared" si="3"/>
        <v>-44</v>
      </c>
      <c r="L18" s="23">
        <f t="shared" si="4"/>
        <v>-24.444444444444443</v>
      </c>
      <c r="M18" s="38"/>
    </row>
    <row r="19" spans="1:13" ht="15.75" customHeight="1">
      <c r="A19" s="24" t="s">
        <v>73</v>
      </c>
      <c r="B19" s="21">
        <v>100</v>
      </c>
      <c r="C19" s="22">
        <v>116</v>
      </c>
      <c r="D19" s="22">
        <v>134</v>
      </c>
      <c r="E19" s="23">
        <f t="shared" si="5"/>
        <v>134</v>
      </c>
      <c r="F19" s="22">
        <v>300</v>
      </c>
      <c r="G19" s="21">
        <f t="shared" si="0"/>
        <v>-166</v>
      </c>
      <c r="H19" s="23">
        <f t="shared" si="1"/>
        <v>-55.333333333333336</v>
      </c>
      <c r="I19" s="21">
        <f t="shared" si="2"/>
        <v>18</v>
      </c>
      <c r="J19" s="21">
        <f>F19-'[1]10(3)'!F19</f>
        <v>3</v>
      </c>
      <c r="K19" s="21">
        <f t="shared" si="3"/>
        <v>15</v>
      </c>
      <c r="L19" s="23">
        <f t="shared" si="4"/>
        <v>500</v>
      </c>
      <c r="M19" s="38"/>
    </row>
    <row r="20" spans="1:13" ht="15.75" customHeight="1">
      <c r="A20" s="24" t="s">
        <v>74</v>
      </c>
      <c r="B20" s="21">
        <v>66253</v>
      </c>
      <c r="C20" s="22">
        <v>53491</v>
      </c>
      <c r="D20" s="22">
        <v>57432</v>
      </c>
      <c r="E20" s="23">
        <f t="shared" si="5"/>
        <v>86.68588592214692</v>
      </c>
      <c r="F20" s="22">
        <v>56348</v>
      </c>
      <c r="G20" s="21">
        <f t="shared" si="0"/>
        <v>1084</v>
      </c>
      <c r="H20" s="23">
        <f t="shared" si="1"/>
        <v>1.9237594945694614</v>
      </c>
      <c r="I20" s="21">
        <f t="shared" si="2"/>
        <v>3941</v>
      </c>
      <c r="J20" s="21">
        <f>F20-'[1]10(3)'!F20</f>
        <v>4068</v>
      </c>
      <c r="K20" s="21">
        <f t="shared" si="3"/>
        <v>-127</v>
      </c>
      <c r="L20" s="23">
        <f t="shared" si="4"/>
        <v>-3.121927236971485</v>
      </c>
      <c r="M20" s="38"/>
    </row>
    <row r="21" spans="1:13" ht="15.75" customHeight="1">
      <c r="A21" s="24" t="s">
        <v>75</v>
      </c>
      <c r="B21" s="21">
        <v>23534</v>
      </c>
      <c r="C21" s="22">
        <v>16167</v>
      </c>
      <c r="D21" s="22">
        <v>17177</v>
      </c>
      <c r="E21" s="23">
        <f t="shared" si="5"/>
        <v>72.98801733661936</v>
      </c>
      <c r="F21" s="22">
        <v>14945</v>
      </c>
      <c r="G21" s="21">
        <f t="shared" si="0"/>
        <v>2232</v>
      </c>
      <c r="H21" s="23">
        <f t="shared" si="1"/>
        <v>14.934760789561727</v>
      </c>
      <c r="I21" s="21">
        <f t="shared" si="2"/>
        <v>1010</v>
      </c>
      <c r="J21" s="21">
        <f>F21-'[1]10(3)'!F21</f>
        <v>987</v>
      </c>
      <c r="K21" s="21">
        <f t="shared" si="3"/>
        <v>23</v>
      </c>
      <c r="L21" s="23">
        <f t="shared" si="4"/>
        <v>2.330293819655522</v>
      </c>
      <c r="M21" s="38"/>
    </row>
    <row r="22" spans="1:13" ht="15.75" customHeight="1">
      <c r="A22" s="24" t="s">
        <v>76</v>
      </c>
      <c r="B22" s="21">
        <v>48190</v>
      </c>
      <c r="C22" s="22">
        <v>40092</v>
      </c>
      <c r="D22" s="22">
        <v>42804</v>
      </c>
      <c r="E22" s="23">
        <f t="shared" si="5"/>
        <v>88.82340734592239</v>
      </c>
      <c r="F22" s="22">
        <v>36306</v>
      </c>
      <c r="G22" s="21">
        <f t="shared" si="0"/>
        <v>6498</v>
      </c>
      <c r="H22" s="23">
        <f t="shared" si="1"/>
        <v>17.89786812097174</v>
      </c>
      <c r="I22" s="21">
        <f t="shared" si="2"/>
        <v>2712</v>
      </c>
      <c r="J22" s="21">
        <f>F22-'[1]10(3)'!F22</f>
        <v>2333</v>
      </c>
      <c r="K22" s="21">
        <f t="shared" si="3"/>
        <v>379</v>
      </c>
      <c r="L22" s="23">
        <f t="shared" si="4"/>
        <v>16.24517788255465</v>
      </c>
      <c r="M22" s="38"/>
    </row>
    <row r="23" spans="1:13" ht="15.75" customHeight="1">
      <c r="A23" s="25" t="s">
        <v>77</v>
      </c>
      <c r="B23" s="21">
        <v>18718</v>
      </c>
      <c r="C23" s="22">
        <v>27080</v>
      </c>
      <c r="D23" s="22">
        <v>27925</v>
      </c>
      <c r="E23" s="23">
        <f t="shared" si="5"/>
        <v>149.187947430281</v>
      </c>
      <c r="F23" s="22">
        <v>17209</v>
      </c>
      <c r="G23" s="21">
        <f t="shared" si="0"/>
        <v>10716</v>
      </c>
      <c r="H23" s="23">
        <f t="shared" si="1"/>
        <v>62.26974257655877</v>
      </c>
      <c r="I23" s="21">
        <f t="shared" si="2"/>
        <v>845</v>
      </c>
      <c r="J23" s="21">
        <f>F23-'[1]10(3)'!F23</f>
        <v>401</v>
      </c>
      <c r="K23" s="21">
        <f t="shared" si="3"/>
        <v>444</v>
      </c>
      <c r="L23" s="23">
        <f t="shared" si="4"/>
        <v>110.72319201995013</v>
      </c>
      <c r="M23" s="38"/>
    </row>
    <row r="24" spans="1:13" ht="15.75" customHeight="1">
      <c r="A24" s="72" t="s">
        <v>79</v>
      </c>
      <c r="B24" s="21">
        <f>SUM(B25:B32)</f>
        <v>133346</v>
      </c>
      <c r="C24" s="22">
        <v>103185</v>
      </c>
      <c r="D24" s="22">
        <v>112330</v>
      </c>
      <c r="E24" s="23">
        <f t="shared" si="5"/>
        <v>84.23949724776146</v>
      </c>
      <c r="F24" s="22">
        <v>99338</v>
      </c>
      <c r="G24" s="21">
        <f t="shared" si="0"/>
        <v>12992</v>
      </c>
      <c r="H24" s="23">
        <f t="shared" si="1"/>
        <v>13.078580200930157</v>
      </c>
      <c r="I24" s="21">
        <f t="shared" si="2"/>
        <v>9145</v>
      </c>
      <c r="J24" s="21">
        <f>F24-'[1]10(3)'!F24</f>
        <v>6735</v>
      </c>
      <c r="K24" s="21">
        <f t="shared" si="3"/>
        <v>2410</v>
      </c>
      <c r="L24" s="23">
        <f t="shared" si="4"/>
        <v>35.783221974758725</v>
      </c>
      <c r="M24" s="38"/>
    </row>
    <row r="25" spans="1:13" ht="15.75" customHeight="1">
      <c r="A25" s="21" t="s">
        <v>70</v>
      </c>
      <c r="B25" s="21">
        <v>57400</v>
      </c>
      <c r="C25" s="22">
        <v>31122</v>
      </c>
      <c r="D25" s="22">
        <v>33813</v>
      </c>
      <c r="E25" s="23">
        <f t="shared" si="5"/>
        <v>58.90766550522648</v>
      </c>
      <c r="F25" s="22">
        <v>38926</v>
      </c>
      <c r="G25" s="21">
        <f t="shared" si="0"/>
        <v>-5113</v>
      </c>
      <c r="H25" s="23">
        <f t="shared" si="1"/>
        <v>-13.135179571494632</v>
      </c>
      <c r="I25" s="21">
        <f t="shared" si="2"/>
        <v>2691</v>
      </c>
      <c r="J25" s="21">
        <f>F25-'[1]10(3)'!F25</f>
        <v>4045</v>
      </c>
      <c r="K25" s="21">
        <f t="shared" si="3"/>
        <v>-1354</v>
      </c>
      <c r="L25" s="23">
        <f t="shared" si="4"/>
        <v>-33.47342398022249</v>
      </c>
      <c r="M25" s="38"/>
    </row>
    <row r="26" spans="1:13" ht="15.75" customHeight="1">
      <c r="A26" s="21" t="s">
        <v>71</v>
      </c>
      <c r="B26" s="21">
        <v>14931</v>
      </c>
      <c r="C26" s="22">
        <v>9621</v>
      </c>
      <c r="D26" s="22">
        <v>10313</v>
      </c>
      <c r="E26" s="23">
        <f t="shared" si="5"/>
        <v>69.07106021030071</v>
      </c>
      <c r="F26" s="22">
        <v>6718</v>
      </c>
      <c r="G26" s="21">
        <f t="shared" si="0"/>
        <v>3595</v>
      </c>
      <c r="H26" s="23">
        <f t="shared" si="1"/>
        <v>53.51295028282227</v>
      </c>
      <c r="I26" s="21">
        <f t="shared" si="2"/>
        <v>692</v>
      </c>
      <c r="J26" s="21">
        <f>F26-'[1]10(3)'!F26</f>
        <v>358</v>
      </c>
      <c r="K26" s="21">
        <f t="shared" si="3"/>
        <v>334</v>
      </c>
      <c r="L26" s="23">
        <f t="shared" si="4"/>
        <v>93.29608938547486</v>
      </c>
      <c r="M26" s="38"/>
    </row>
    <row r="27" spans="1:13" ht="15.75" customHeight="1">
      <c r="A27" s="24" t="s">
        <v>72</v>
      </c>
      <c r="B27" s="21">
        <v>1824</v>
      </c>
      <c r="C27" s="22">
        <v>991</v>
      </c>
      <c r="D27" s="22">
        <v>1080</v>
      </c>
      <c r="E27" s="23">
        <f t="shared" si="5"/>
        <v>59.210526315789465</v>
      </c>
      <c r="F27" s="22">
        <v>1301</v>
      </c>
      <c r="G27" s="21">
        <f t="shared" si="0"/>
        <v>-221</v>
      </c>
      <c r="H27" s="23">
        <f t="shared" si="1"/>
        <v>-16.986933128362796</v>
      </c>
      <c r="I27" s="21">
        <f t="shared" si="2"/>
        <v>89</v>
      </c>
      <c r="J27" s="21">
        <f>F27-'[1]10(3)'!F27</f>
        <v>-172</v>
      </c>
      <c r="K27" s="21">
        <f t="shared" si="3"/>
        <v>261</v>
      </c>
      <c r="L27" s="23">
        <f t="shared" si="4"/>
        <v>-151.74418604651163</v>
      </c>
      <c r="M27" s="38"/>
    </row>
    <row r="28" spans="1:13" ht="15.75" customHeight="1">
      <c r="A28" s="24" t="s">
        <v>73</v>
      </c>
      <c r="B28" s="21">
        <v>978</v>
      </c>
      <c r="C28" s="22">
        <v>691</v>
      </c>
      <c r="D28" s="22">
        <v>694</v>
      </c>
      <c r="E28" s="23">
        <f t="shared" si="5"/>
        <v>70.96114519427404</v>
      </c>
      <c r="F28" s="22">
        <v>975</v>
      </c>
      <c r="G28" s="21">
        <f t="shared" si="0"/>
        <v>-281</v>
      </c>
      <c r="H28" s="23">
        <f t="shared" si="1"/>
        <v>-28.82051282051282</v>
      </c>
      <c r="I28" s="21">
        <f t="shared" si="2"/>
        <v>3</v>
      </c>
      <c r="J28" s="21">
        <f>F28-'[1]10(3)'!F28</f>
        <v>1</v>
      </c>
      <c r="K28" s="21">
        <f t="shared" si="3"/>
        <v>2</v>
      </c>
      <c r="L28" s="23">
        <f t="shared" si="4"/>
        <v>200</v>
      </c>
      <c r="M28" s="38"/>
    </row>
    <row r="29" spans="1:13" ht="15.75" customHeight="1">
      <c r="A29" s="24" t="s">
        <v>74</v>
      </c>
      <c r="B29" s="21">
        <v>19066</v>
      </c>
      <c r="C29" s="22">
        <v>25304</v>
      </c>
      <c r="D29" s="22">
        <v>26521</v>
      </c>
      <c r="E29" s="23">
        <f t="shared" si="5"/>
        <v>139.10101751809506</v>
      </c>
      <c r="F29" s="22">
        <v>19448</v>
      </c>
      <c r="G29" s="21">
        <f t="shared" si="0"/>
        <v>7073</v>
      </c>
      <c r="H29" s="23">
        <f t="shared" si="1"/>
        <v>36.36877828054298</v>
      </c>
      <c r="I29" s="21">
        <f t="shared" si="2"/>
        <v>1217</v>
      </c>
      <c r="J29" s="21">
        <f>F29-'[1]10(3)'!F29</f>
        <v>570</v>
      </c>
      <c r="K29" s="21">
        <f t="shared" si="3"/>
        <v>647</v>
      </c>
      <c r="L29" s="23">
        <f t="shared" si="4"/>
        <v>113.50877192982456</v>
      </c>
      <c r="M29" s="38"/>
    </row>
    <row r="30" spans="1:13" ht="15.75" customHeight="1">
      <c r="A30" s="24" t="s">
        <v>75</v>
      </c>
      <c r="B30" s="21">
        <v>10086</v>
      </c>
      <c r="C30" s="22">
        <v>9990</v>
      </c>
      <c r="D30" s="22">
        <v>10385</v>
      </c>
      <c r="E30" s="23">
        <f t="shared" si="5"/>
        <v>102.96450525480864</v>
      </c>
      <c r="F30" s="22">
        <v>9221</v>
      </c>
      <c r="G30" s="21">
        <f t="shared" si="0"/>
        <v>1164</v>
      </c>
      <c r="H30" s="23">
        <f t="shared" si="1"/>
        <v>12.623359722372845</v>
      </c>
      <c r="I30" s="21">
        <f t="shared" si="2"/>
        <v>395</v>
      </c>
      <c r="J30" s="21">
        <f>F30-'[1]10(3)'!F30</f>
        <v>135</v>
      </c>
      <c r="K30" s="21">
        <f t="shared" si="3"/>
        <v>260</v>
      </c>
      <c r="L30" s="23">
        <f t="shared" si="4"/>
        <v>192.59259259259258</v>
      </c>
      <c r="M30" s="38"/>
    </row>
    <row r="31" spans="1:13" ht="15.75" customHeight="1">
      <c r="A31" s="24" t="s">
        <v>76</v>
      </c>
      <c r="B31" s="21">
        <v>25950</v>
      </c>
      <c r="C31" s="22">
        <v>21789</v>
      </c>
      <c r="D31" s="22">
        <v>25742</v>
      </c>
      <c r="E31" s="23">
        <f t="shared" si="5"/>
        <v>99.19845857418112</v>
      </c>
      <c r="F31" s="22">
        <v>20018</v>
      </c>
      <c r="G31" s="21">
        <f t="shared" si="0"/>
        <v>5724</v>
      </c>
      <c r="H31" s="23">
        <f t="shared" si="1"/>
        <v>28.59426516135478</v>
      </c>
      <c r="I31" s="21">
        <f t="shared" si="2"/>
        <v>3953</v>
      </c>
      <c r="J31" s="21">
        <f>F31-'[1]10(3)'!F31</f>
        <v>1754</v>
      </c>
      <c r="K31" s="21">
        <f t="shared" si="3"/>
        <v>2199</v>
      </c>
      <c r="L31" s="23">
        <f t="shared" si="4"/>
        <v>125.37058152793614</v>
      </c>
      <c r="M31" s="38"/>
    </row>
    <row r="32" spans="1:13" ht="15.75" customHeight="1">
      <c r="A32" s="25" t="s">
        <v>77</v>
      </c>
      <c r="B32" s="21">
        <v>3111</v>
      </c>
      <c r="C32" s="22">
        <v>3677</v>
      </c>
      <c r="D32" s="22">
        <v>3782</v>
      </c>
      <c r="E32" s="23">
        <f t="shared" si="5"/>
        <v>121.56862745098039</v>
      </c>
      <c r="F32" s="22">
        <v>2731</v>
      </c>
      <c r="G32" s="21">
        <f t="shared" si="0"/>
        <v>1051</v>
      </c>
      <c r="H32" s="23">
        <f t="shared" si="1"/>
        <v>38.484071768582936</v>
      </c>
      <c r="I32" s="21">
        <f t="shared" si="2"/>
        <v>105</v>
      </c>
      <c r="J32" s="21">
        <f>F32-'[1]10(3)'!F32</f>
        <v>44</v>
      </c>
      <c r="K32" s="21">
        <f t="shared" si="3"/>
        <v>61</v>
      </c>
      <c r="L32" s="23">
        <f t="shared" si="4"/>
        <v>138.63636363636365</v>
      </c>
      <c r="M32" s="38"/>
    </row>
    <row r="33" spans="1:13" ht="15.75" customHeight="1">
      <c r="A33" s="20" t="s">
        <v>80</v>
      </c>
      <c r="B33" s="21">
        <f>SUM(B34:B41)</f>
        <v>1525804</v>
      </c>
      <c r="C33" s="22">
        <v>2011527</v>
      </c>
      <c r="D33" s="22">
        <v>2209844</v>
      </c>
      <c r="E33" s="23">
        <f t="shared" si="5"/>
        <v>144.83144624080157</v>
      </c>
      <c r="F33" s="22">
        <v>1909027</v>
      </c>
      <c r="G33" s="21">
        <f t="shared" si="0"/>
        <v>300817</v>
      </c>
      <c r="H33" s="23">
        <f t="shared" si="1"/>
        <v>15.75760845708311</v>
      </c>
      <c r="I33" s="21">
        <f t="shared" si="2"/>
        <v>198317</v>
      </c>
      <c r="J33" s="21">
        <f>F33-'[1]10(3)'!F33</f>
        <v>248171</v>
      </c>
      <c r="K33" s="21">
        <f t="shared" si="3"/>
        <v>-49854</v>
      </c>
      <c r="L33" s="23">
        <f t="shared" si="4"/>
        <v>-20.08856796321891</v>
      </c>
      <c r="M33" s="38"/>
    </row>
    <row r="34" spans="1:13" ht="15.75" customHeight="1">
      <c r="A34" s="21" t="s">
        <v>70</v>
      </c>
      <c r="B34" s="21">
        <v>451874</v>
      </c>
      <c r="C34" s="22">
        <v>354257</v>
      </c>
      <c r="D34" s="22">
        <v>391121</v>
      </c>
      <c r="E34" s="23">
        <f t="shared" si="5"/>
        <v>86.55532294400652</v>
      </c>
      <c r="F34" s="22">
        <v>386493</v>
      </c>
      <c r="G34" s="21">
        <f t="shared" si="0"/>
        <v>4628</v>
      </c>
      <c r="H34" s="23">
        <f t="shared" si="1"/>
        <v>1.1974343649173464</v>
      </c>
      <c r="I34" s="21">
        <f t="shared" si="2"/>
        <v>36864</v>
      </c>
      <c r="J34" s="21">
        <f>F34-'[1]10(3)'!F34</f>
        <v>60645</v>
      </c>
      <c r="K34" s="21">
        <f t="shared" si="3"/>
        <v>-23781</v>
      </c>
      <c r="L34" s="23">
        <f t="shared" si="4"/>
        <v>-39.21345535493445</v>
      </c>
      <c r="M34" s="38"/>
    </row>
    <row r="35" spans="1:13" ht="15.75" customHeight="1">
      <c r="A35" s="21" t="s">
        <v>71</v>
      </c>
      <c r="B35" s="21">
        <v>206863</v>
      </c>
      <c r="C35" s="22">
        <v>209969</v>
      </c>
      <c r="D35" s="22">
        <v>225008</v>
      </c>
      <c r="E35" s="23">
        <f t="shared" si="5"/>
        <v>108.7715057791872</v>
      </c>
      <c r="F35" s="22">
        <v>145176</v>
      </c>
      <c r="G35" s="21">
        <f t="shared" si="0"/>
        <v>79832</v>
      </c>
      <c r="H35" s="23">
        <f t="shared" si="1"/>
        <v>54.9898054774894</v>
      </c>
      <c r="I35" s="21">
        <f t="shared" si="2"/>
        <v>15039</v>
      </c>
      <c r="J35" s="21">
        <f>F35-'[1]10(3)'!F35</f>
        <v>25409</v>
      </c>
      <c r="K35" s="21">
        <f t="shared" si="3"/>
        <v>-10370</v>
      </c>
      <c r="L35" s="23">
        <f t="shared" si="4"/>
        <v>-40.81231059860679</v>
      </c>
      <c r="M35" s="38"/>
    </row>
    <row r="36" spans="1:13" ht="15.75" customHeight="1">
      <c r="A36" s="24" t="s">
        <v>72</v>
      </c>
      <c r="B36" s="21">
        <v>32948</v>
      </c>
      <c r="C36" s="22">
        <v>50136</v>
      </c>
      <c r="D36" s="22">
        <v>54104</v>
      </c>
      <c r="E36" s="23">
        <f t="shared" si="5"/>
        <v>164.21027072963457</v>
      </c>
      <c r="F36" s="22">
        <v>41356</v>
      </c>
      <c r="G36" s="21">
        <f t="shared" si="0"/>
        <v>12748</v>
      </c>
      <c r="H36" s="23">
        <f t="shared" si="1"/>
        <v>30.8250314343747</v>
      </c>
      <c r="I36" s="21">
        <f t="shared" si="2"/>
        <v>3968</v>
      </c>
      <c r="J36" s="21">
        <f>F36-'[1]10(3)'!F36</f>
        <v>1850</v>
      </c>
      <c r="K36" s="21">
        <f t="shared" si="3"/>
        <v>2118</v>
      </c>
      <c r="L36" s="23">
        <f t="shared" si="4"/>
        <v>114.4864864864865</v>
      </c>
      <c r="M36" s="38"/>
    </row>
    <row r="37" spans="1:13" ht="15.75" customHeight="1">
      <c r="A37" s="24" t="s">
        <v>73</v>
      </c>
      <c r="B37" s="21">
        <v>6347</v>
      </c>
      <c r="C37" s="22">
        <v>13891</v>
      </c>
      <c r="D37" s="22">
        <v>14834</v>
      </c>
      <c r="E37" s="23">
        <f t="shared" si="5"/>
        <v>233.71671655900425</v>
      </c>
      <c r="F37" s="22">
        <v>13315</v>
      </c>
      <c r="G37" s="21">
        <f t="shared" si="0"/>
        <v>1519</v>
      </c>
      <c r="H37" s="23">
        <f t="shared" si="1"/>
        <v>11.408186256102141</v>
      </c>
      <c r="I37" s="21">
        <f t="shared" si="2"/>
        <v>943</v>
      </c>
      <c r="J37" s="21">
        <f>F37-'[1]10(3)'!F37</f>
        <v>685</v>
      </c>
      <c r="K37" s="21">
        <f t="shared" si="3"/>
        <v>258</v>
      </c>
      <c r="L37" s="23">
        <f t="shared" si="4"/>
        <v>37.66423357664234</v>
      </c>
      <c r="M37" s="38"/>
    </row>
    <row r="38" spans="1:13" ht="15.75" customHeight="1">
      <c r="A38" s="24" t="s">
        <v>74</v>
      </c>
      <c r="B38" s="21">
        <v>335524</v>
      </c>
      <c r="C38" s="22">
        <v>495602</v>
      </c>
      <c r="D38" s="22">
        <v>543928</v>
      </c>
      <c r="E38" s="23">
        <f t="shared" si="5"/>
        <v>162.11299340732705</v>
      </c>
      <c r="F38" s="22">
        <v>423542</v>
      </c>
      <c r="G38" s="21">
        <f t="shared" si="0"/>
        <v>120386</v>
      </c>
      <c r="H38" s="23">
        <f t="shared" si="1"/>
        <v>28.423627408852013</v>
      </c>
      <c r="I38" s="21">
        <f t="shared" si="2"/>
        <v>48326</v>
      </c>
      <c r="J38" s="21">
        <f>F38-'[1]10(3)'!F38</f>
        <v>54217</v>
      </c>
      <c r="K38" s="21">
        <f t="shared" si="3"/>
        <v>-5891</v>
      </c>
      <c r="L38" s="23">
        <f t="shared" si="4"/>
        <v>-10.865595661877272</v>
      </c>
      <c r="M38" s="38"/>
    </row>
    <row r="39" spans="1:13" ht="15.75" customHeight="1">
      <c r="A39" s="24" t="s">
        <v>75</v>
      </c>
      <c r="B39" s="21">
        <v>21630</v>
      </c>
      <c r="C39" s="22">
        <v>210872</v>
      </c>
      <c r="D39" s="22">
        <v>231154</v>
      </c>
      <c r="E39" s="23">
        <f t="shared" si="5"/>
        <v>1068.673139158576</v>
      </c>
      <c r="F39" s="22">
        <v>228037</v>
      </c>
      <c r="G39" s="21">
        <f t="shared" si="0"/>
        <v>3117</v>
      </c>
      <c r="H39" s="23">
        <f t="shared" si="1"/>
        <v>1.3668834443533286</v>
      </c>
      <c r="I39" s="21">
        <f t="shared" si="2"/>
        <v>20282</v>
      </c>
      <c r="J39" s="21">
        <f>F39-'[1]10(3)'!F39</f>
        <v>32288</v>
      </c>
      <c r="K39" s="21">
        <f t="shared" si="3"/>
        <v>-12006</v>
      </c>
      <c r="L39" s="23">
        <f t="shared" si="4"/>
        <v>-37.18409316154608</v>
      </c>
      <c r="M39" s="38"/>
    </row>
    <row r="40" spans="1:13" ht="15.75" customHeight="1">
      <c r="A40" s="24" t="s">
        <v>76</v>
      </c>
      <c r="B40" s="21">
        <v>453088</v>
      </c>
      <c r="C40" s="22">
        <v>667992</v>
      </c>
      <c r="D40" s="22">
        <v>739827</v>
      </c>
      <c r="E40" s="23">
        <f t="shared" si="5"/>
        <v>163.2854986227841</v>
      </c>
      <c r="F40" s="22">
        <v>661304</v>
      </c>
      <c r="G40" s="21">
        <f t="shared" si="0"/>
        <v>78523</v>
      </c>
      <c r="H40" s="23">
        <f t="shared" si="1"/>
        <v>11.873964167765507</v>
      </c>
      <c r="I40" s="21">
        <f t="shared" si="2"/>
        <v>71835</v>
      </c>
      <c r="J40" s="21">
        <f>F40-'[1]10(3)'!F40</f>
        <v>71634</v>
      </c>
      <c r="K40" s="21">
        <f t="shared" si="3"/>
        <v>201</v>
      </c>
      <c r="L40" s="23">
        <f t="shared" si="4"/>
        <v>0.2805930144903258</v>
      </c>
      <c r="M40" s="38"/>
    </row>
    <row r="41" spans="1:13" ht="16.5" customHeight="1">
      <c r="A41" s="25" t="s">
        <v>77</v>
      </c>
      <c r="B41" s="21">
        <v>17530</v>
      </c>
      <c r="C41" s="22">
        <v>8808</v>
      </c>
      <c r="D41" s="22">
        <v>9868</v>
      </c>
      <c r="E41" s="23">
        <f t="shared" si="5"/>
        <v>56.29207073588135</v>
      </c>
      <c r="F41" s="22">
        <v>9806</v>
      </c>
      <c r="G41" s="21">
        <f t="shared" si="0"/>
        <v>62</v>
      </c>
      <c r="H41" s="23">
        <f t="shared" si="1"/>
        <v>0.6322659596165613</v>
      </c>
      <c r="I41" s="21">
        <f t="shared" si="2"/>
        <v>1060</v>
      </c>
      <c r="J41" s="21">
        <f>F41-'[1]10(3)'!F41</f>
        <v>1445</v>
      </c>
      <c r="K41" s="21">
        <f t="shared" si="3"/>
        <v>-385</v>
      </c>
      <c r="L41" s="23">
        <f t="shared" si="4"/>
        <v>-26.643598615916954</v>
      </c>
      <c r="M41" s="39"/>
    </row>
    <row r="42" spans="1:8" ht="18" customHeight="1">
      <c r="A42" s="27" t="s">
        <v>81</v>
      </c>
      <c r="H42" s="28"/>
    </row>
    <row r="43" spans="1:13" ht="9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ht="15.75">
      <c r="A44" s="30" t="s">
        <v>82</v>
      </c>
    </row>
  </sheetData>
  <sheetProtection/>
  <mergeCells count="16">
    <mergeCell ref="L2:M2"/>
    <mergeCell ref="D3:G3"/>
    <mergeCell ref="A43:M4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59" right="0.39" top="0.59" bottom="0.59" header="0" footer="0.39"/>
  <pageSetup horizontalDpi="180" verticalDpi="180" orientation="landscape" paperSize="9" scale="68"/>
  <headerFooter scaleWithDoc="0" alignWithMargins="0">
    <oddFooter>&amp;L&amp;"Times New Roman,常规" &amp;C第&amp;"Times New Roman,常规"3&amp;"宋体,常规"页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swguoqun</cp:lastModifiedBy>
  <cp:lastPrinted>2017-08-01T08:47:22Z</cp:lastPrinted>
  <dcterms:created xsi:type="dcterms:W3CDTF">2008-01-31T15:26:37Z</dcterms:created>
  <dcterms:modified xsi:type="dcterms:W3CDTF">2018-12-05T01:37:07Z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2052-10.1.0.7697</vt:lpwstr>
  </property>
</Properties>
</file>