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2"/>
  </bookViews>
  <sheets>
    <sheet name="(1)" sheetId="1" r:id="rId1"/>
    <sheet name="(2)" sheetId="2" r:id="rId2"/>
    <sheet name="(3)" sheetId="3" r:id="rId3"/>
  </sheets>
  <externalReferences>
    <externalReference r:id="rId6"/>
  </externalReferences>
  <definedNames>
    <definedName name="DATABASE" localSheetId="0" hidden="1">'(1)'!$A$6:$O$34</definedName>
    <definedName name="DATABASE" localSheetId="1" hidden="1">'(2)'!$A$4:$L$27</definedName>
    <definedName name="DATABASE" localSheetId="2" hidden="1">'(3)'!$A$6:$O$40</definedName>
    <definedName name="_xlnm.Print_Area" localSheetId="1">'(2)'!$A$1:$M$27</definedName>
    <definedName name="_xlnm.Print_Titles" localSheetId="0">'(1)'!$1:$3</definedName>
    <definedName name="_xlnm.Print_Titles" localSheetId="1">'(2)'!$1:$3</definedName>
    <definedName name="_xlnm.Print_Titles" localSheetId="2">'(3)'!$1:$4</definedName>
  </definedNames>
  <calcPr fullCalcOnLoad="1" iterate="1" iterateCount="100" iterateDelta="0.001"/>
</workbook>
</file>

<file path=xl/comments3.xml><?xml version="1.0" encoding="utf-8"?>
<comments xmlns="http://schemas.openxmlformats.org/spreadsheetml/2006/main">
  <authors>
    <author>微软用户</author>
  </authors>
  <commentList>
    <comment ref="E34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<sst xmlns="http://schemas.openxmlformats.org/spreadsheetml/2006/main" count="160" uniqueCount="83">
  <si>
    <r>
      <t>汕尾市二</t>
    </r>
    <r>
      <rPr>
        <b/>
        <sz val="20"/>
        <rFont val="Times New Roman"/>
        <family val="1"/>
      </rPr>
      <t>0</t>
    </r>
    <r>
      <rPr>
        <b/>
        <sz val="20"/>
        <rFont val="宋体"/>
        <family val="0"/>
      </rPr>
      <t>一八年</t>
    </r>
    <r>
      <rPr>
        <b/>
        <sz val="20"/>
        <rFont val="Times New Roman"/>
        <family val="1"/>
      </rPr>
      <t>1-6</t>
    </r>
    <r>
      <rPr>
        <b/>
        <sz val="20"/>
        <rFont val="宋体"/>
        <family val="0"/>
      </rPr>
      <t>月份财政收入完成情况表</t>
    </r>
  </si>
  <si>
    <t>(内部资料)</t>
  </si>
  <si>
    <t xml:space="preserve"> 制表单位：汕尾市财政局</t>
  </si>
  <si>
    <t xml:space="preserve"> </t>
  </si>
  <si>
    <t>单位：万元</t>
  </si>
  <si>
    <t>项     目</t>
  </si>
  <si>
    <t>年初预算数</t>
  </si>
  <si>
    <t>上月累计数</t>
  </si>
  <si>
    <t>累计完成数</t>
  </si>
  <si>
    <t>占年度预算 %</t>
  </si>
  <si>
    <t>上年同期 完成数</t>
  </si>
  <si>
    <r>
      <t>比上年同期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额</t>
    </r>
  </si>
  <si>
    <r>
      <t>比上年同期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%</t>
    </r>
  </si>
  <si>
    <t>本月完成数</t>
  </si>
  <si>
    <t>上年同月完成数</t>
  </si>
  <si>
    <r>
      <t>比上年同月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额</t>
    </r>
  </si>
  <si>
    <r>
      <t>比上年同月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%</t>
    </r>
  </si>
  <si>
    <t>备注</t>
  </si>
  <si>
    <t>一、税收收入</t>
  </si>
  <si>
    <t xml:space="preserve">1、国内增值税                   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</si>
  <si>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其中：改征增值税</t>
    </r>
  </si>
  <si>
    <t xml:space="preserve">3、营业税                    </t>
  </si>
  <si>
    <t xml:space="preserve">4、企业所得税                 </t>
  </si>
  <si>
    <t>5、个人所得税</t>
  </si>
  <si>
    <t>6、资源税</t>
  </si>
  <si>
    <t>7、城市维护建设税</t>
  </si>
  <si>
    <t>8、房产税</t>
  </si>
  <si>
    <t>9、印花税</t>
  </si>
  <si>
    <r>
      <t>1</t>
    </r>
    <r>
      <rPr>
        <sz val="12"/>
        <rFont val="宋体"/>
        <family val="0"/>
      </rPr>
      <t>0、</t>
    </r>
    <r>
      <rPr>
        <sz val="12"/>
        <rFont val="宋体"/>
        <family val="0"/>
      </rPr>
      <t>城镇土地使用税</t>
    </r>
  </si>
  <si>
    <t>11、土地增值税</t>
  </si>
  <si>
    <r>
      <t>1</t>
    </r>
    <r>
      <rPr>
        <sz val="12"/>
        <rFont val="宋体"/>
        <family val="0"/>
      </rPr>
      <t>2、</t>
    </r>
    <r>
      <rPr>
        <sz val="12"/>
        <rFont val="宋体"/>
        <family val="0"/>
      </rPr>
      <t>车船税</t>
    </r>
  </si>
  <si>
    <r>
      <t>1</t>
    </r>
    <r>
      <rPr>
        <sz val="12"/>
        <rFont val="宋体"/>
        <family val="0"/>
      </rPr>
      <t>3、</t>
    </r>
    <r>
      <rPr>
        <sz val="12"/>
        <rFont val="宋体"/>
        <family val="0"/>
      </rPr>
      <t xml:space="preserve">耕地占用税                   </t>
    </r>
  </si>
  <si>
    <r>
      <t>1</t>
    </r>
    <r>
      <rPr>
        <sz val="12"/>
        <rFont val="宋体"/>
        <family val="0"/>
      </rPr>
      <t>4、</t>
    </r>
    <r>
      <rPr>
        <sz val="12"/>
        <rFont val="宋体"/>
        <family val="0"/>
      </rPr>
      <t xml:space="preserve">契  税                     </t>
    </r>
  </si>
  <si>
    <r>
      <t>1</t>
    </r>
    <r>
      <rPr>
        <sz val="12"/>
        <rFont val="宋体"/>
        <family val="0"/>
      </rPr>
      <t>5、环保税</t>
    </r>
  </si>
  <si>
    <t>二、非税收入</t>
  </si>
  <si>
    <t>1、专项收入</t>
  </si>
  <si>
    <t xml:space="preserve">    其中：教育费附加收入</t>
  </si>
  <si>
    <t>2、行政性收费收入</t>
  </si>
  <si>
    <t xml:space="preserve">3、罚没收入   </t>
  </si>
  <si>
    <t>4、国有资本经营收入</t>
  </si>
  <si>
    <r>
      <t>5</t>
    </r>
    <r>
      <rPr>
        <sz val="12"/>
        <rFont val="宋体"/>
        <family val="0"/>
      </rPr>
      <t>、</t>
    </r>
    <r>
      <rPr>
        <sz val="12"/>
        <rFont val="宋体"/>
        <family val="0"/>
      </rPr>
      <t>国有资源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资产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有偿使用收入</t>
    </r>
  </si>
  <si>
    <t xml:space="preserve">6、其他收入  </t>
  </si>
  <si>
    <t>7、捐赠收入</t>
  </si>
  <si>
    <t>8、政府住房基金收入</t>
  </si>
  <si>
    <t>一般公共预算收入小计</t>
  </si>
  <si>
    <r>
      <t>汕尾市二</t>
    </r>
    <r>
      <rPr>
        <b/>
        <sz val="20"/>
        <rFont val="Times New Roman"/>
        <family val="1"/>
      </rPr>
      <t>0</t>
    </r>
    <r>
      <rPr>
        <b/>
        <sz val="20"/>
        <rFont val="宋体"/>
        <family val="0"/>
      </rPr>
      <t>一八年</t>
    </r>
    <r>
      <rPr>
        <b/>
        <sz val="20"/>
        <rFont val="Times New Roman"/>
        <family val="1"/>
      </rPr>
      <t>1-6</t>
    </r>
    <r>
      <rPr>
        <b/>
        <sz val="20"/>
        <rFont val="宋体"/>
        <family val="0"/>
      </rPr>
      <t>月份财政支出完成情况表</t>
    </r>
  </si>
  <si>
    <t>一、一般公共服务支出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</si>
  <si>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</si>
  <si>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</si>
  <si>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</si>
  <si>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</si>
  <si>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</si>
  <si>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</si>
  <si>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</si>
  <si>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</si>
  <si>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 xml:space="preserve">十一.城乡社区支出         </t>
  </si>
  <si>
    <t>十二.农林水支出</t>
  </si>
  <si>
    <t>十三.交通运输支出</t>
  </si>
  <si>
    <t>十四、资源勘探信息等支出</t>
  </si>
  <si>
    <t>十五、商业服务业等支出</t>
  </si>
  <si>
    <t>十六、金融支出</t>
  </si>
  <si>
    <t xml:space="preserve"> 十七、 国土海洋气象等支出</t>
  </si>
  <si>
    <t>十八、住房保障支出</t>
  </si>
  <si>
    <t>十九、粮油物资储备支出</t>
  </si>
  <si>
    <t>二十、其他支出</t>
  </si>
  <si>
    <t>二十二、债务付息支出</t>
  </si>
  <si>
    <t>二十三、债务发行费用支出</t>
  </si>
  <si>
    <t>一般公共预算支出小计</t>
  </si>
  <si>
    <r>
      <t>汕尾市二</t>
    </r>
    <r>
      <rPr>
        <b/>
        <sz val="20"/>
        <rFont val="Times New Roman"/>
        <family val="1"/>
      </rPr>
      <t>0</t>
    </r>
    <r>
      <rPr>
        <b/>
        <sz val="20"/>
        <rFont val="宋体"/>
        <family val="0"/>
      </rPr>
      <t>一八年</t>
    </r>
    <r>
      <rPr>
        <b/>
        <sz val="20"/>
        <rFont val="Times New Roman"/>
        <family val="1"/>
      </rPr>
      <t>1-6</t>
    </r>
    <r>
      <rPr>
        <b/>
        <sz val="20"/>
        <rFont val="宋体"/>
        <family val="0"/>
      </rPr>
      <t>月份财政收支完成情况表</t>
    </r>
  </si>
  <si>
    <t>一、一般公共预算收入(全市)</t>
  </si>
  <si>
    <t xml:space="preserve">            市直</t>
  </si>
  <si>
    <t xml:space="preserve">            市城区            </t>
  </si>
  <si>
    <r>
      <t xml:space="preserve">                        </t>
    </r>
    <r>
      <rPr>
        <sz val="12"/>
        <rFont val="宋体"/>
        <family val="0"/>
      </rPr>
      <t>红海湾</t>
    </r>
  </si>
  <si>
    <r>
      <t xml:space="preserve">                        </t>
    </r>
    <r>
      <rPr>
        <sz val="12"/>
        <rFont val="宋体"/>
        <family val="0"/>
      </rPr>
      <t>华侨区</t>
    </r>
  </si>
  <si>
    <r>
      <t xml:space="preserve">                        </t>
    </r>
    <r>
      <rPr>
        <sz val="12"/>
        <rFont val="宋体"/>
        <family val="0"/>
      </rPr>
      <t>海丰县</t>
    </r>
  </si>
  <si>
    <r>
      <t xml:space="preserve">                         </t>
    </r>
    <r>
      <rPr>
        <sz val="12"/>
        <rFont val="宋体"/>
        <family val="0"/>
      </rPr>
      <t>陆河县</t>
    </r>
  </si>
  <si>
    <r>
      <t xml:space="preserve">                         </t>
    </r>
    <r>
      <rPr>
        <sz val="12"/>
        <rFont val="宋体"/>
        <family val="0"/>
      </rPr>
      <t>陆丰市</t>
    </r>
  </si>
  <si>
    <t xml:space="preserve">            深汕合作区</t>
  </si>
  <si>
    <t>其中:(1).各项税收收入合计</t>
  </si>
  <si>
    <t xml:space="preserve">     (2).非税收入合计</t>
  </si>
  <si>
    <t>二、一般公共预算支出(全市)</t>
  </si>
  <si>
    <r>
      <t>说明：第一、二页为市代编预算数，第三页为各县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市、区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人大通过的预算数。</t>
    </r>
  </si>
  <si>
    <t xml:space="preserve">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</si>
</sst>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sz val="20"/>
      <color indexed="10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4"/>
      <name val="黑体"/>
      <family val="0"/>
    </font>
    <font>
      <b/>
      <sz val="20"/>
      <name val="黑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20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5" fillId="9" borderId="0" applyNumberFormat="0" applyBorder="0" applyAlignment="0" applyProtection="0"/>
    <xf numFmtId="0" fontId="37" fillId="0" borderId="4" applyNumberFormat="0" applyFill="0" applyAlignment="0" applyProtection="0"/>
    <xf numFmtId="0" fontId="35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1" fontId="2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2" fontId="2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" fontId="3" fillId="0" borderId="0" xfId="0" applyNumberFormat="1" applyFont="1" applyAlignment="1" applyProtection="1">
      <alignment horizontal="centerContinuous"/>
      <protection locked="0"/>
    </xf>
    <xf numFmtId="1" fontId="1" fillId="0" borderId="0" xfId="0" applyNumberFormat="1" applyFont="1" applyAlignment="1" applyProtection="1">
      <alignment horizontal="centerContinuous"/>
      <protection locked="0"/>
    </xf>
    <xf numFmtId="1" fontId="4" fillId="0" borderId="0" xfId="0" applyNumberFormat="1" applyFont="1" applyAlignment="1" applyProtection="1">
      <alignment horizontal="centerContinuous"/>
      <protection locked="0"/>
    </xf>
    <xf numFmtId="2" fontId="1" fillId="0" borderId="0" xfId="0" applyNumberFormat="1" applyFont="1" applyAlignment="1" applyProtection="1">
      <alignment horizontal="centerContinuous"/>
      <protection locked="0"/>
    </xf>
    <xf numFmtId="2" fontId="4" fillId="0" borderId="0" xfId="0" applyNumberFormat="1" applyFont="1" applyAlignment="1" applyProtection="1">
      <alignment horizontal="centerContinuous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Font="1" applyBorder="1" applyAlignment="1" applyProtection="1">
      <alignment horizontal="center" vertical="center" wrapText="1"/>
      <protection locked="0"/>
    </xf>
    <xf numFmtId="2" fontId="0" fillId="0" borderId="11" xfId="0" applyNumberFormat="1" applyFont="1" applyBorder="1" applyAlignment="1" applyProtection="1">
      <alignment horizontal="center" vertical="center" wrapText="1"/>
      <protection locked="0"/>
    </xf>
    <xf numFmtId="1" fontId="5" fillId="0" borderId="12" xfId="0" applyNumberFormat="1" applyFont="1" applyBorder="1" applyAlignment="1" applyProtection="1">
      <alignment/>
      <protection locked="0"/>
    </xf>
    <xf numFmtId="1" fontId="0" fillId="0" borderId="12" xfId="0" applyNumberFormat="1" applyFont="1" applyBorder="1" applyAlignment="1" applyProtection="1">
      <alignment/>
      <protection locked="0"/>
    </xf>
    <xf numFmtId="1" fontId="0" fillId="0" borderId="12" xfId="0" applyNumberFormat="1" applyFont="1" applyBorder="1" applyAlignment="1" applyProtection="1">
      <alignment/>
      <protection/>
    </xf>
    <xf numFmtId="2" fontId="0" fillId="0" borderId="12" xfId="0" applyNumberFormat="1" applyFont="1" applyBorder="1" applyAlignment="1" applyProtection="1">
      <alignment/>
      <protection locked="0"/>
    </xf>
    <xf numFmtId="1" fontId="6" fillId="0" borderId="12" xfId="0" applyNumberFormat="1" applyFont="1" applyBorder="1" applyAlignment="1" applyProtection="1">
      <alignment/>
      <protection locked="0"/>
    </xf>
    <xf numFmtId="1" fontId="0" fillId="0" borderId="12" xfId="0" applyNumberFormat="1" applyBorder="1" applyAlignment="1" applyProtection="1">
      <alignment horizontal="left"/>
      <protection locked="0"/>
    </xf>
    <xf numFmtId="1" fontId="5" fillId="0" borderId="12" xfId="0" applyNumberFormat="1" applyFont="1" applyBorder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Alignment="1" applyProtection="1">
      <alignment horizontal="left" vertical="center" wrapText="1"/>
      <protection locked="0"/>
    </xf>
    <xf numFmtId="1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Border="1" applyAlignment="1" applyProtection="1">
      <alignment/>
      <protection locked="0"/>
    </xf>
    <xf numFmtId="1" fontId="2" fillId="0" borderId="12" xfId="0" applyNumberFormat="1" applyFont="1" applyBorder="1" applyAlignment="1" applyProtection="1">
      <alignment/>
      <protection/>
    </xf>
    <xf numFmtId="1" fontId="2" fillId="0" borderId="15" xfId="0" applyNumberFormat="1" applyFont="1" applyBorder="1" applyAlignment="1" applyProtection="1">
      <alignment horizontal="center"/>
      <protection/>
    </xf>
    <xf numFmtId="1" fontId="0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 applyProtection="1">
      <alignment horizontal="center"/>
      <protection locked="0"/>
    </xf>
    <xf numFmtId="49" fontId="5" fillId="0" borderId="12" xfId="0" applyNumberFormat="1" applyFont="1" applyBorder="1" applyAlignment="1" applyProtection="1">
      <alignment horizontal="left"/>
      <protection locked="0"/>
    </xf>
    <xf numFmtId="1" fontId="0" fillId="0" borderId="11" xfId="0" applyNumberFormat="1" applyFont="1" applyBorder="1" applyAlignment="1" applyProtection="1">
      <alignment/>
      <protection/>
    </xf>
    <xf numFmtId="1" fontId="2" fillId="0" borderId="11" xfId="0" applyNumberFormat="1" applyFont="1" applyBorder="1" applyAlignment="1" applyProtection="1">
      <alignment/>
      <protection/>
    </xf>
    <xf numFmtId="0" fontId="9" fillId="33" borderId="15" xfId="0" applyNumberFormat="1" applyFont="1" applyFill="1" applyBorder="1" applyAlignment="1" applyProtection="1">
      <alignment horizontal="left" vertical="center"/>
      <protection/>
    </xf>
    <xf numFmtId="49" fontId="5" fillId="0" borderId="12" xfId="0" applyNumberFormat="1" applyFont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/>
      <protection locked="0"/>
    </xf>
    <xf numFmtId="2" fontId="0" fillId="0" borderId="11" xfId="0" applyNumberFormat="1" applyFont="1" applyBorder="1" applyAlignment="1" applyProtection="1">
      <alignment/>
      <protection locked="0"/>
    </xf>
    <xf numFmtId="1" fontId="2" fillId="0" borderId="12" xfId="0" applyNumberFormat="1" applyFont="1" applyBorder="1" applyAlignment="1" applyProtection="1">
      <alignment/>
      <protection locked="0"/>
    </xf>
    <xf numFmtId="49" fontId="0" fillId="0" borderId="12" xfId="0" applyNumberFormat="1" applyFont="1" applyBorder="1" applyAlignment="1" applyProtection="1">
      <alignment/>
      <protection locked="0"/>
    </xf>
    <xf numFmtId="1" fontId="5" fillId="0" borderId="12" xfId="0" applyNumberFormat="1" applyFont="1" applyBorder="1" applyAlignment="1" applyProtection="1">
      <alignment horizontal="center"/>
      <protection locked="0"/>
    </xf>
    <xf numFmtId="1" fontId="6" fillId="0" borderId="16" xfId="0" applyNumberFormat="1" applyFont="1" applyBorder="1" applyAlignment="1" applyProtection="1">
      <alignment horizontal="left" vertical="center" wrapText="1"/>
      <protection locked="0"/>
    </xf>
    <xf numFmtId="1" fontId="0" fillId="0" borderId="16" xfId="0" applyNumberFormat="1" applyFont="1" applyBorder="1" applyAlignment="1" applyProtection="1">
      <alignment horizontal="left" vertical="center" wrapText="1"/>
      <protection locked="0"/>
    </xf>
    <xf numFmtId="1" fontId="6" fillId="0" borderId="0" xfId="0" applyNumberFormat="1" applyFont="1" applyBorder="1" applyAlignment="1" applyProtection="1">
      <alignment horizontal="left" vertical="center" wrapText="1"/>
      <protection locked="0"/>
    </xf>
    <xf numFmtId="1" fontId="0" fillId="0" borderId="0" xfId="0" applyNumberFormat="1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49" fontId="5" fillId="0" borderId="12" xfId="0" applyNumberFormat="1" applyFont="1" applyBorder="1" applyAlignment="1" applyProtection="1" quotePrefix="1">
      <alignment horizontal="left"/>
      <protection locked="0"/>
    </xf>
    <xf numFmtId="1" fontId="5" fillId="0" borderId="12" xfId="0" applyNumberFormat="1" applyFont="1" applyBorder="1" applyAlignment="1" applyProtection="1" quotePrefix="1">
      <alignment horizontal="left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4066;&#30452;&#26376;&#25253;&#34920;\2018&#24180;&#20840;&#24066;&#39044;&#31639;&#25191;&#34892;&#25253;&#34920;(&#20844;&#20849;&#39044;&#31639;)%20(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市(1)"/>
      <sheetName val="全市(2)"/>
      <sheetName val="1(1)"/>
      <sheetName val="1(2)"/>
      <sheetName val="1(3)"/>
      <sheetName val="2(1)"/>
      <sheetName val="2(2)"/>
      <sheetName val="2(3)"/>
      <sheetName val="3(1)"/>
      <sheetName val="3(2)"/>
      <sheetName val="3(3)"/>
      <sheetName val="4(1)"/>
      <sheetName val="4(2)"/>
      <sheetName val="4(3)"/>
      <sheetName val="5(1)"/>
      <sheetName val="5(2)"/>
      <sheetName val="5(3)"/>
      <sheetName val="6(1)"/>
      <sheetName val="6(2)"/>
      <sheetName val="6(3)"/>
    </sheetNames>
    <sheetDataSet>
      <sheetData sheetId="14">
        <row r="6">
          <cell r="F6">
            <v>104409</v>
          </cell>
        </row>
        <row r="7">
          <cell r="F7">
            <v>34841</v>
          </cell>
        </row>
        <row r="8">
          <cell r="F8">
            <v>14324</v>
          </cell>
        </row>
        <row r="9">
          <cell r="F9">
            <v>11</v>
          </cell>
        </row>
        <row r="10">
          <cell r="F10">
            <v>11742</v>
          </cell>
        </row>
        <row r="11">
          <cell r="F11">
            <v>3351</v>
          </cell>
        </row>
        <row r="12">
          <cell r="F12">
            <v>102</v>
          </cell>
        </row>
        <row r="13">
          <cell r="F13">
            <v>8807</v>
          </cell>
        </row>
        <row r="14">
          <cell r="F14">
            <v>4015</v>
          </cell>
        </row>
        <row r="15">
          <cell r="F15">
            <v>2358</v>
          </cell>
        </row>
        <row r="16">
          <cell r="F16">
            <v>5329</v>
          </cell>
        </row>
        <row r="17">
          <cell r="F17">
            <v>7387</v>
          </cell>
        </row>
        <row r="18">
          <cell r="F18">
            <v>2112</v>
          </cell>
        </row>
        <row r="19">
          <cell r="F19">
            <v>8104</v>
          </cell>
        </row>
        <row r="20">
          <cell r="F20">
            <v>16250</v>
          </cell>
        </row>
        <row r="21">
          <cell r="F21">
            <v>0</v>
          </cell>
        </row>
        <row r="22">
          <cell r="F22">
            <v>45884</v>
          </cell>
        </row>
        <row r="23">
          <cell r="F23">
            <v>7413</v>
          </cell>
        </row>
        <row r="24">
          <cell r="F24">
            <v>4241</v>
          </cell>
        </row>
        <row r="25">
          <cell r="F25">
            <v>11443</v>
          </cell>
        </row>
        <row r="26">
          <cell r="F26">
            <v>5080</v>
          </cell>
        </row>
        <row r="27">
          <cell r="F27">
            <v>1000</v>
          </cell>
        </row>
        <row r="28">
          <cell r="F28">
            <v>3456</v>
          </cell>
        </row>
        <row r="29">
          <cell r="F29">
            <v>16756</v>
          </cell>
        </row>
        <row r="30">
          <cell r="F30">
            <v>712</v>
          </cell>
        </row>
        <row r="31">
          <cell r="F31">
            <v>24</v>
          </cell>
        </row>
        <row r="32">
          <cell r="F32">
            <v>150293</v>
          </cell>
        </row>
      </sheetData>
      <sheetData sheetId="15">
        <row r="6">
          <cell r="F6">
            <v>77019</v>
          </cell>
        </row>
        <row r="7">
          <cell r="F7">
            <v>75</v>
          </cell>
        </row>
        <row r="8">
          <cell r="F8">
            <v>43090</v>
          </cell>
        </row>
        <row r="9">
          <cell r="F9">
            <v>171541</v>
          </cell>
        </row>
        <row r="10">
          <cell r="F10">
            <v>17354</v>
          </cell>
        </row>
        <row r="11">
          <cell r="F11">
            <v>23771</v>
          </cell>
        </row>
        <row r="12">
          <cell r="F12">
            <v>143580</v>
          </cell>
        </row>
        <row r="13">
          <cell r="F13">
            <v>131593</v>
          </cell>
        </row>
        <row r="14">
          <cell r="F14">
            <v>7962</v>
          </cell>
        </row>
        <row r="15">
          <cell r="F15">
            <v>59352</v>
          </cell>
        </row>
        <row r="16">
          <cell r="F16">
            <v>60911</v>
          </cell>
        </row>
        <row r="17">
          <cell r="F17">
            <v>14570</v>
          </cell>
        </row>
        <row r="18">
          <cell r="F18">
            <v>4140</v>
          </cell>
        </row>
        <row r="19">
          <cell r="F19">
            <v>2727</v>
          </cell>
        </row>
        <row r="20">
          <cell r="F20">
            <v>40</v>
          </cell>
        </row>
        <row r="21">
          <cell r="F21">
            <v>3884</v>
          </cell>
        </row>
        <row r="22">
          <cell r="F22">
            <v>7656</v>
          </cell>
        </row>
        <row r="23">
          <cell r="F23">
            <v>6862</v>
          </cell>
        </row>
        <row r="24">
          <cell r="F24">
            <v>7846</v>
          </cell>
        </row>
        <row r="25">
          <cell r="F25">
            <v>7347</v>
          </cell>
        </row>
        <row r="26">
          <cell r="F26">
            <v>0</v>
          </cell>
        </row>
        <row r="27">
          <cell r="F27">
            <v>791320</v>
          </cell>
        </row>
      </sheetData>
      <sheetData sheetId="16">
        <row r="6">
          <cell r="F6">
            <v>150293</v>
          </cell>
        </row>
        <row r="7">
          <cell r="F7">
            <v>43070</v>
          </cell>
        </row>
        <row r="8">
          <cell r="F8">
            <v>18155</v>
          </cell>
        </row>
        <row r="9">
          <cell r="F9">
            <v>2587</v>
          </cell>
        </row>
        <row r="10">
          <cell r="F10">
            <v>535</v>
          </cell>
        </row>
        <row r="11">
          <cell r="F11">
            <v>38523</v>
          </cell>
        </row>
        <row r="12">
          <cell r="F12">
            <v>13480</v>
          </cell>
        </row>
        <row r="13">
          <cell r="F13">
            <v>23420</v>
          </cell>
        </row>
        <row r="14">
          <cell r="F14">
            <v>10523</v>
          </cell>
        </row>
        <row r="15">
          <cell r="F15">
            <v>104409</v>
          </cell>
        </row>
        <row r="16">
          <cell r="F16">
            <v>30446</v>
          </cell>
        </row>
        <row r="17">
          <cell r="F17">
            <v>15128</v>
          </cell>
        </row>
        <row r="18">
          <cell r="F18">
            <v>1690</v>
          </cell>
        </row>
        <row r="19">
          <cell r="F19">
            <v>160</v>
          </cell>
        </row>
        <row r="20">
          <cell r="F20">
            <v>25684</v>
          </cell>
        </row>
        <row r="21">
          <cell r="F21">
            <v>7168</v>
          </cell>
        </row>
        <row r="22">
          <cell r="F22">
            <v>13824</v>
          </cell>
        </row>
        <row r="23">
          <cell r="F23">
            <v>10309</v>
          </cell>
        </row>
        <row r="24">
          <cell r="F24">
            <v>45884</v>
          </cell>
        </row>
        <row r="25">
          <cell r="F25">
            <v>12624</v>
          </cell>
        </row>
        <row r="26">
          <cell r="F26">
            <v>3027</v>
          </cell>
        </row>
        <row r="27">
          <cell r="F27">
            <v>897</v>
          </cell>
        </row>
        <row r="28">
          <cell r="F28">
            <v>375</v>
          </cell>
        </row>
        <row r="29">
          <cell r="F29">
            <v>12839</v>
          </cell>
        </row>
        <row r="30">
          <cell r="F30">
            <v>6312</v>
          </cell>
        </row>
        <row r="31">
          <cell r="F31">
            <v>9596</v>
          </cell>
        </row>
        <row r="32">
          <cell r="F32">
            <v>214</v>
          </cell>
        </row>
        <row r="33">
          <cell r="F33">
            <v>791320</v>
          </cell>
        </row>
        <row r="34">
          <cell r="F34">
            <v>142344</v>
          </cell>
        </row>
        <row r="35">
          <cell r="F35">
            <v>66945</v>
          </cell>
        </row>
        <row r="36">
          <cell r="F36">
            <v>17854</v>
          </cell>
        </row>
        <row r="37">
          <cell r="F37">
            <v>6249</v>
          </cell>
        </row>
        <row r="38">
          <cell r="F38">
            <v>165302</v>
          </cell>
        </row>
        <row r="39">
          <cell r="F39">
            <v>95325</v>
          </cell>
        </row>
        <row r="40">
          <cell r="F40">
            <v>293284</v>
          </cell>
        </row>
        <row r="41">
          <cell r="F41">
            <v>4017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showGridLines="0" showZeros="0" workbookViewId="0" topLeftCell="A1">
      <selection activeCell="K15" sqref="K15"/>
    </sheetView>
  </sheetViews>
  <sheetFormatPr defaultColWidth="9.00390625" defaultRowHeight="14.25"/>
  <cols>
    <col min="1" max="1" width="34.375" style="2" customWidth="1"/>
    <col min="2" max="2" width="10.875" style="2" customWidth="1"/>
    <col min="3" max="3" width="11.25390625" style="2" customWidth="1"/>
    <col min="4" max="4" width="11.375" style="3" customWidth="1"/>
    <col min="5" max="5" width="10.375" style="4" customWidth="1"/>
    <col min="6" max="6" width="10.25390625" style="3" customWidth="1"/>
    <col min="7" max="7" width="10.25390625" style="2" customWidth="1"/>
    <col min="8" max="8" width="10.50390625" style="4" customWidth="1"/>
    <col min="9" max="9" width="9.625" style="2" customWidth="1"/>
    <col min="10" max="10" width="9.00390625" style="3" customWidth="1"/>
    <col min="11" max="11" width="9.00390625" style="2" customWidth="1"/>
    <col min="12" max="12" width="9.875" style="4" customWidth="1"/>
    <col min="13" max="13" width="5.75390625" style="6" hidden="1" customWidth="1"/>
    <col min="14" max="14" width="9.125" style="6" customWidth="1"/>
    <col min="15" max="16384" width="9.00390625" style="6" customWidth="1"/>
  </cols>
  <sheetData>
    <row r="1" spans="1:13" s="1" customFormat="1" ht="38.25" customHeight="1">
      <c r="A1" s="7" t="s">
        <v>0</v>
      </c>
      <c r="B1" s="8"/>
      <c r="C1" s="8"/>
      <c r="D1" s="9"/>
      <c r="E1" s="10"/>
      <c r="F1" s="9"/>
      <c r="G1" s="8"/>
      <c r="H1" s="10"/>
      <c r="I1" s="8"/>
      <c r="J1" s="9"/>
      <c r="K1" s="8"/>
      <c r="L1" s="10"/>
      <c r="M1" s="31"/>
    </row>
    <row r="2" spans="1:13" s="1" customFormat="1" ht="21.75" customHeight="1">
      <c r="A2" s="8"/>
      <c r="B2" s="8"/>
      <c r="C2" s="8"/>
      <c r="D2" s="9"/>
      <c r="E2" s="10"/>
      <c r="F2" s="9"/>
      <c r="G2" s="8"/>
      <c r="H2" s="10"/>
      <c r="I2" s="8"/>
      <c r="J2" s="9"/>
      <c r="K2" s="32" t="s">
        <v>1</v>
      </c>
      <c r="L2" s="32"/>
      <c r="M2" s="32"/>
    </row>
    <row r="3" spans="1:13" ht="19.5" customHeight="1">
      <c r="A3" s="6" t="s">
        <v>2</v>
      </c>
      <c r="D3" s="12" t="s">
        <v>3</v>
      </c>
      <c r="E3" s="12"/>
      <c r="F3" s="12"/>
      <c r="G3" s="12"/>
      <c r="K3" s="54" t="s">
        <v>4</v>
      </c>
      <c r="L3" s="54"/>
      <c r="M3" s="34" t="s">
        <v>3</v>
      </c>
    </row>
    <row r="4" spans="1:13" ht="24.75" customHeight="1">
      <c r="A4" s="40" t="s">
        <v>5</v>
      </c>
      <c r="B4" s="15" t="s">
        <v>6</v>
      </c>
      <c r="C4" s="15" t="s">
        <v>7</v>
      </c>
      <c r="D4" s="15" t="s">
        <v>8</v>
      </c>
      <c r="E4" s="16" t="s">
        <v>9</v>
      </c>
      <c r="F4" s="15" t="s">
        <v>10</v>
      </c>
      <c r="G4" s="15" t="s">
        <v>11</v>
      </c>
      <c r="H4" s="16" t="s">
        <v>12</v>
      </c>
      <c r="I4" s="15" t="s">
        <v>13</v>
      </c>
      <c r="J4" s="15" t="s">
        <v>14</v>
      </c>
      <c r="K4" s="15" t="s">
        <v>15</v>
      </c>
      <c r="L4" s="16" t="s">
        <v>16</v>
      </c>
      <c r="M4" s="66" t="s">
        <v>17</v>
      </c>
    </row>
    <row r="5" spans="1:13" ht="23.25" customHeight="1">
      <c r="A5" s="42"/>
      <c r="B5" s="18"/>
      <c r="C5" s="18"/>
      <c r="D5" s="18"/>
      <c r="E5" s="19"/>
      <c r="F5" s="18"/>
      <c r="G5" s="18"/>
      <c r="H5" s="19"/>
      <c r="I5" s="18"/>
      <c r="J5" s="18"/>
      <c r="K5" s="18"/>
      <c r="L5" s="19"/>
      <c r="M5" s="67"/>
    </row>
    <row r="6" spans="1:13" ht="16.5" customHeight="1">
      <c r="A6" s="20" t="s">
        <v>18</v>
      </c>
      <c r="B6" s="21">
        <f>SUM(B7:B21)</f>
        <v>263600</v>
      </c>
      <c r="C6" s="21">
        <v>132756</v>
      </c>
      <c r="D6" s="21">
        <v>161915</v>
      </c>
      <c r="E6" s="23">
        <f>D6/B6*100</f>
        <v>61.42450682852807</v>
      </c>
      <c r="F6" s="21">
        <v>134346</v>
      </c>
      <c r="G6" s="21">
        <f aca="true" t="shared" si="0" ref="G6:G32">D6-F6</f>
        <v>27569</v>
      </c>
      <c r="H6" s="57">
        <f aca="true" t="shared" si="1" ref="H6:H20">G6/F6*100</f>
        <v>20.520893811501644</v>
      </c>
      <c r="I6" s="21">
        <f aca="true" t="shared" si="2" ref="I6:I32">D6-C6</f>
        <v>29159</v>
      </c>
      <c r="J6" s="21">
        <f>F6-'[1]5(1)'!F6</f>
        <v>29937</v>
      </c>
      <c r="K6" s="21">
        <f aca="true" t="shared" si="3" ref="K6:K32">I6-J6</f>
        <v>-778</v>
      </c>
      <c r="L6" s="23">
        <f aca="true" t="shared" si="4" ref="L6:L20">K6/J6*100</f>
        <v>-2.5987907940007346</v>
      </c>
      <c r="M6" s="56"/>
    </row>
    <row r="7" spans="1:13" ht="16.5" customHeight="1">
      <c r="A7" s="21" t="s">
        <v>19</v>
      </c>
      <c r="B7" s="21">
        <v>84000</v>
      </c>
      <c r="C7" s="21">
        <v>37710</v>
      </c>
      <c r="D7" s="21">
        <v>46001</v>
      </c>
      <c r="E7" s="23">
        <f aca="true" t="shared" si="5" ref="E7:E32">D7/B7*100</f>
        <v>54.76309523809524</v>
      </c>
      <c r="F7" s="21">
        <v>42344</v>
      </c>
      <c r="G7" s="21">
        <f t="shared" si="0"/>
        <v>3657</v>
      </c>
      <c r="H7" s="57">
        <f t="shared" si="1"/>
        <v>8.63640657472133</v>
      </c>
      <c r="I7" s="21">
        <f t="shared" si="2"/>
        <v>8291</v>
      </c>
      <c r="J7" s="21">
        <f>F7-'[1]5(1)'!F7</f>
        <v>7503</v>
      </c>
      <c r="K7" s="21">
        <f t="shared" si="3"/>
        <v>788</v>
      </c>
      <c r="L7" s="23">
        <f t="shared" si="4"/>
        <v>10.502465680394508</v>
      </c>
      <c r="M7" s="56"/>
    </row>
    <row r="8" spans="1:13" ht="16.5" customHeight="1">
      <c r="A8" s="21" t="s">
        <v>20</v>
      </c>
      <c r="B8" s="21"/>
      <c r="C8" s="21">
        <v>18656</v>
      </c>
      <c r="D8" s="21">
        <v>22090</v>
      </c>
      <c r="E8" s="23" t="s">
        <v>3</v>
      </c>
      <c r="F8" s="21">
        <v>18044</v>
      </c>
      <c r="G8" s="21">
        <f t="shared" si="0"/>
        <v>4046</v>
      </c>
      <c r="H8" s="57">
        <f t="shared" si="1"/>
        <v>22.422966082908445</v>
      </c>
      <c r="I8" s="21">
        <f t="shared" si="2"/>
        <v>3434</v>
      </c>
      <c r="J8" s="21">
        <f>F8-'[1]5(1)'!F8</f>
        <v>3720</v>
      </c>
      <c r="K8" s="21">
        <f t="shared" si="3"/>
        <v>-286</v>
      </c>
      <c r="L8" s="23">
        <f t="shared" si="4"/>
        <v>-7.688172043010753</v>
      </c>
      <c r="M8" s="56"/>
    </row>
    <row r="9" spans="1:13" ht="16.5" customHeight="1">
      <c r="A9" s="58" t="s">
        <v>21</v>
      </c>
      <c r="B9" s="21"/>
      <c r="C9" s="21">
        <v>38</v>
      </c>
      <c r="D9" s="21">
        <v>40</v>
      </c>
      <c r="E9" s="23" t="s">
        <v>3</v>
      </c>
      <c r="F9" s="21">
        <v>29</v>
      </c>
      <c r="G9" s="21">
        <f t="shared" si="0"/>
        <v>11</v>
      </c>
      <c r="H9" s="57">
        <f t="shared" si="1"/>
        <v>37.93103448275862</v>
      </c>
      <c r="I9" s="21">
        <f t="shared" si="2"/>
        <v>2</v>
      </c>
      <c r="J9" s="21">
        <f>F9-'[1]5(1)'!F9</f>
        <v>18</v>
      </c>
      <c r="K9" s="21">
        <f t="shared" si="3"/>
        <v>-16</v>
      </c>
      <c r="L9" s="23">
        <f t="shared" si="4"/>
        <v>-88.88888888888889</v>
      </c>
      <c r="M9" s="56"/>
    </row>
    <row r="10" spans="1:13" ht="16.5" customHeight="1">
      <c r="A10" s="58" t="s">
        <v>22</v>
      </c>
      <c r="B10" s="21">
        <v>27200</v>
      </c>
      <c r="C10" s="21">
        <v>13191</v>
      </c>
      <c r="D10" s="21">
        <v>16684</v>
      </c>
      <c r="E10" s="23">
        <f t="shared" si="5"/>
        <v>61.33823529411765</v>
      </c>
      <c r="F10" s="21">
        <v>13482</v>
      </c>
      <c r="G10" s="21">
        <f t="shared" si="0"/>
        <v>3202</v>
      </c>
      <c r="H10" s="57">
        <f t="shared" si="1"/>
        <v>23.750185432428424</v>
      </c>
      <c r="I10" s="21">
        <f t="shared" si="2"/>
        <v>3493</v>
      </c>
      <c r="J10" s="21">
        <f>F10-'[1]5(1)'!F10</f>
        <v>1740</v>
      </c>
      <c r="K10" s="21">
        <f t="shared" si="3"/>
        <v>1753</v>
      </c>
      <c r="L10" s="23">
        <f t="shared" si="4"/>
        <v>100.74712643678161</v>
      </c>
      <c r="M10" s="56"/>
    </row>
    <row r="11" spans="1:13" ht="16.5" customHeight="1">
      <c r="A11" s="58" t="s">
        <v>23</v>
      </c>
      <c r="B11" s="21">
        <v>8000</v>
      </c>
      <c r="C11" s="21">
        <v>3914</v>
      </c>
      <c r="D11" s="21">
        <v>4570</v>
      </c>
      <c r="E11" s="23">
        <f t="shared" si="5"/>
        <v>57.125</v>
      </c>
      <c r="F11" s="21">
        <v>3858</v>
      </c>
      <c r="G11" s="21">
        <f t="shared" si="0"/>
        <v>712</v>
      </c>
      <c r="H11" s="57">
        <f t="shared" si="1"/>
        <v>18.455158113011922</v>
      </c>
      <c r="I11" s="21">
        <f t="shared" si="2"/>
        <v>656</v>
      </c>
      <c r="J11" s="21">
        <f>F11-'[1]5(1)'!F11</f>
        <v>507</v>
      </c>
      <c r="K11" s="21">
        <f t="shared" si="3"/>
        <v>149</v>
      </c>
      <c r="L11" s="23">
        <f t="shared" si="4"/>
        <v>29.388560157790927</v>
      </c>
      <c r="M11" s="56"/>
    </row>
    <row r="12" spans="1:13" ht="16.5" customHeight="1">
      <c r="A12" s="21" t="s">
        <v>24</v>
      </c>
      <c r="B12" s="21">
        <v>200</v>
      </c>
      <c r="C12" s="21">
        <v>80</v>
      </c>
      <c r="D12" s="21">
        <v>97</v>
      </c>
      <c r="E12" s="23">
        <f t="shared" si="5"/>
        <v>48.5</v>
      </c>
      <c r="F12" s="21">
        <v>115</v>
      </c>
      <c r="G12" s="21">
        <f t="shared" si="0"/>
        <v>-18</v>
      </c>
      <c r="H12" s="57">
        <f t="shared" si="1"/>
        <v>-15.65217391304348</v>
      </c>
      <c r="I12" s="21">
        <f t="shared" si="2"/>
        <v>17</v>
      </c>
      <c r="J12" s="21">
        <f>F12-'[1]5(1)'!F12</f>
        <v>13</v>
      </c>
      <c r="K12" s="21">
        <f t="shared" si="3"/>
        <v>4</v>
      </c>
      <c r="L12" s="23">
        <f t="shared" si="4"/>
        <v>30.76923076923077</v>
      </c>
      <c r="M12" s="56"/>
    </row>
    <row r="13" spans="1:13" ht="16.5" customHeight="1">
      <c r="A13" s="21" t="s">
        <v>25</v>
      </c>
      <c r="B13" s="21">
        <v>21800</v>
      </c>
      <c r="C13" s="21">
        <v>8417</v>
      </c>
      <c r="D13" s="21">
        <v>10330</v>
      </c>
      <c r="E13" s="23">
        <f t="shared" si="5"/>
        <v>47.38532110091743</v>
      </c>
      <c r="F13" s="21">
        <v>10586</v>
      </c>
      <c r="G13" s="21">
        <f t="shared" si="0"/>
        <v>-256</v>
      </c>
      <c r="H13" s="57">
        <f t="shared" si="1"/>
        <v>-2.4182883053088986</v>
      </c>
      <c r="I13" s="21">
        <f t="shared" si="2"/>
        <v>1913</v>
      </c>
      <c r="J13" s="21">
        <f>F13-'[1]5(1)'!F13</f>
        <v>1779</v>
      </c>
      <c r="K13" s="21">
        <f t="shared" si="3"/>
        <v>134</v>
      </c>
      <c r="L13" s="23">
        <f t="shared" si="4"/>
        <v>7.532321528948847</v>
      </c>
      <c r="M13" s="56"/>
    </row>
    <row r="14" spans="1:13" ht="16.5" customHeight="1">
      <c r="A14" s="21" t="s">
        <v>26</v>
      </c>
      <c r="B14" s="21">
        <v>11000</v>
      </c>
      <c r="C14" s="21">
        <v>4691</v>
      </c>
      <c r="D14" s="21">
        <v>5164</v>
      </c>
      <c r="E14" s="23">
        <f t="shared" si="5"/>
        <v>46.945454545454545</v>
      </c>
      <c r="F14" s="21">
        <v>4277</v>
      </c>
      <c r="G14" s="21">
        <f t="shared" si="0"/>
        <v>887</v>
      </c>
      <c r="H14" s="57">
        <f t="shared" si="1"/>
        <v>20.738835632452655</v>
      </c>
      <c r="I14" s="21">
        <f t="shared" si="2"/>
        <v>473</v>
      </c>
      <c r="J14" s="21">
        <f>F14-'[1]5(1)'!F14</f>
        <v>262</v>
      </c>
      <c r="K14" s="21">
        <f t="shared" si="3"/>
        <v>211</v>
      </c>
      <c r="L14" s="23">
        <f t="shared" si="4"/>
        <v>80.53435114503816</v>
      </c>
      <c r="M14" s="56"/>
    </row>
    <row r="15" spans="1:13" ht="16.5" customHeight="1">
      <c r="A15" s="21" t="s">
        <v>27</v>
      </c>
      <c r="B15" s="21">
        <v>6000</v>
      </c>
      <c r="C15" s="21">
        <v>3077</v>
      </c>
      <c r="D15" s="21">
        <v>3455</v>
      </c>
      <c r="E15" s="23">
        <f t="shared" si="5"/>
        <v>57.58333333333333</v>
      </c>
      <c r="F15" s="21">
        <v>2790</v>
      </c>
      <c r="G15" s="21">
        <f t="shared" si="0"/>
        <v>665</v>
      </c>
      <c r="H15" s="57">
        <f t="shared" si="1"/>
        <v>23.835125448028673</v>
      </c>
      <c r="I15" s="21">
        <f t="shared" si="2"/>
        <v>378</v>
      </c>
      <c r="J15" s="21">
        <f>F15-'[1]5(1)'!F15</f>
        <v>432</v>
      </c>
      <c r="K15" s="21">
        <f t="shared" si="3"/>
        <v>-54</v>
      </c>
      <c r="L15" s="23">
        <f t="shared" si="4"/>
        <v>-12.5</v>
      </c>
      <c r="M15" s="56"/>
    </row>
    <row r="16" spans="1:13" ht="16.5" customHeight="1">
      <c r="A16" s="21" t="s">
        <v>28</v>
      </c>
      <c r="B16" s="21">
        <v>6500</v>
      </c>
      <c r="C16" s="21">
        <v>8246</v>
      </c>
      <c r="D16" s="21">
        <v>8777</v>
      </c>
      <c r="E16" s="23">
        <f t="shared" si="5"/>
        <v>135.0307692307692</v>
      </c>
      <c r="F16" s="21">
        <v>7258</v>
      </c>
      <c r="G16" s="21">
        <f t="shared" si="0"/>
        <v>1519</v>
      </c>
      <c r="H16" s="57">
        <f t="shared" si="1"/>
        <v>20.928630476715348</v>
      </c>
      <c r="I16" s="21">
        <f t="shared" si="2"/>
        <v>531</v>
      </c>
      <c r="J16" s="21">
        <f>F16-'[1]5(1)'!F16</f>
        <v>1929</v>
      </c>
      <c r="K16" s="21">
        <f t="shared" si="3"/>
        <v>-1398</v>
      </c>
      <c r="L16" s="23">
        <f t="shared" si="4"/>
        <v>-72.47278382581649</v>
      </c>
      <c r="M16" s="56"/>
    </row>
    <row r="17" spans="1:13" ht="16.5" customHeight="1">
      <c r="A17" s="58" t="s">
        <v>29</v>
      </c>
      <c r="B17" s="21">
        <v>26500</v>
      </c>
      <c r="C17" s="21">
        <v>8872</v>
      </c>
      <c r="D17" s="21">
        <v>13453</v>
      </c>
      <c r="E17" s="23">
        <f t="shared" si="5"/>
        <v>50.76603773584905</v>
      </c>
      <c r="F17" s="21">
        <v>10537</v>
      </c>
      <c r="G17" s="21">
        <f t="shared" si="0"/>
        <v>2916</v>
      </c>
      <c r="H17" s="57">
        <f t="shared" si="1"/>
        <v>27.673910980354936</v>
      </c>
      <c r="I17" s="21">
        <f t="shared" si="2"/>
        <v>4581</v>
      </c>
      <c r="J17" s="21">
        <f>F17-'[1]5(1)'!F17</f>
        <v>3150</v>
      </c>
      <c r="K17" s="21">
        <f t="shared" si="3"/>
        <v>1431</v>
      </c>
      <c r="L17" s="23">
        <f t="shared" si="4"/>
        <v>45.42857142857143</v>
      </c>
      <c r="M17" s="56"/>
    </row>
    <row r="18" spans="1:13" ht="16.5" customHeight="1">
      <c r="A18" s="21" t="s">
        <v>30</v>
      </c>
      <c r="B18" s="21">
        <v>4500</v>
      </c>
      <c r="C18" s="21">
        <v>2332</v>
      </c>
      <c r="D18" s="21">
        <v>2739</v>
      </c>
      <c r="E18" s="23">
        <f t="shared" si="5"/>
        <v>60.86666666666667</v>
      </c>
      <c r="F18" s="21">
        <v>2504</v>
      </c>
      <c r="G18" s="21">
        <f t="shared" si="0"/>
        <v>235</v>
      </c>
      <c r="H18" s="57">
        <f t="shared" si="1"/>
        <v>9.384984025559104</v>
      </c>
      <c r="I18" s="21">
        <f t="shared" si="2"/>
        <v>407</v>
      </c>
      <c r="J18" s="21">
        <f>F18-'[1]5(1)'!F18</f>
        <v>392</v>
      </c>
      <c r="K18" s="21">
        <f t="shared" si="3"/>
        <v>15</v>
      </c>
      <c r="L18" s="23">
        <f t="shared" si="4"/>
        <v>3.826530612244898</v>
      </c>
      <c r="M18" s="56"/>
    </row>
    <row r="19" spans="1:13" ht="16.5" customHeight="1">
      <c r="A19" s="21" t="s">
        <v>31</v>
      </c>
      <c r="B19" s="21">
        <v>9000</v>
      </c>
      <c r="C19" s="21">
        <v>15674</v>
      </c>
      <c r="D19" s="21">
        <v>20461</v>
      </c>
      <c r="E19" s="23">
        <f t="shared" si="5"/>
        <v>227.34444444444443</v>
      </c>
      <c r="F19" s="21">
        <v>14943</v>
      </c>
      <c r="G19" s="21">
        <f t="shared" si="0"/>
        <v>5518</v>
      </c>
      <c r="H19" s="57">
        <f t="shared" si="1"/>
        <v>36.92698922572442</v>
      </c>
      <c r="I19" s="21">
        <f t="shared" si="2"/>
        <v>4787</v>
      </c>
      <c r="J19" s="21">
        <f>F19-'[1]5(1)'!F19</f>
        <v>6839</v>
      </c>
      <c r="K19" s="21">
        <f t="shared" si="3"/>
        <v>-2052</v>
      </c>
      <c r="L19" s="23">
        <f t="shared" si="4"/>
        <v>-30.004386606228984</v>
      </c>
      <c r="M19" s="56"/>
    </row>
    <row r="20" spans="1:13" ht="16.5" customHeight="1">
      <c r="A20" s="21" t="s">
        <v>32</v>
      </c>
      <c r="B20" s="21">
        <v>58214</v>
      </c>
      <c r="C20" s="21">
        <v>26402</v>
      </c>
      <c r="D20" s="21">
        <v>30024</v>
      </c>
      <c r="E20" s="23">
        <f t="shared" si="5"/>
        <v>51.57522245507954</v>
      </c>
      <c r="F20" s="21">
        <v>21623</v>
      </c>
      <c r="G20" s="21">
        <f t="shared" si="0"/>
        <v>8401</v>
      </c>
      <c r="H20" s="57">
        <f t="shared" si="1"/>
        <v>38.85214817555381</v>
      </c>
      <c r="I20" s="21">
        <f t="shared" si="2"/>
        <v>3622</v>
      </c>
      <c r="J20" s="21">
        <f>F20-'[1]5(1)'!F20</f>
        <v>5373</v>
      </c>
      <c r="K20" s="21">
        <f t="shared" si="3"/>
        <v>-1751</v>
      </c>
      <c r="L20" s="23">
        <f t="shared" si="4"/>
        <v>-32.58887027731249</v>
      </c>
      <c r="M20" s="56"/>
    </row>
    <row r="21" spans="1:13" ht="16.5" customHeight="1">
      <c r="A21" s="21" t="s">
        <v>33</v>
      </c>
      <c r="B21" s="21">
        <v>686</v>
      </c>
      <c r="C21" s="21">
        <v>0</v>
      </c>
      <c r="D21" s="21">
        <v>0</v>
      </c>
      <c r="E21" s="23">
        <f t="shared" si="5"/>
        <v>0</v>
      </c>
      <c r="F21" s="21">
        <v>0</v>
      </c>
      <c r="G21" s="21">
        <f t="shared" si="0"/>
        <v>0</v>
      </c>
      <c r="H21" s="57" t="s">
        <v>3</v>
      </c>
      <c r="I21" s="21">
        <f t="shared" si="2"/>
        <v>0</v>
      </c>
      <c r="J21" s="21">
        <f>F21-'[1]5(1)'!F21</f>
        <v>0</v>
      </c>
      <c r="K21" s="21">
        <f t="shared" si="3"/>
        <v>0</v>
      </c>
      <c r="L21" s="23" t="s">
        <v>3</v>
      </c>
      <c r="M21" s="56"/>
    </row>
    <row r="22" spans="1:13" ht="16.5" customHeight="1">
      <c r="A22" s="20" t="s">
        <v>34</v>
      </c>
      <c r="B22" s="21">
        <f>SUM(B23:B31)</f>
        <v>140845</v>
      </c>
      <c r="C22" s="21">
        <v>47196</v>
      </c>
      <c r="D22" s="21">
        <v>75086</v>
      </c>
      <c r="E22" s="23">
        <f t="shared" si="5"/>
        <v>53.31108665554333</v>
      </c>
      <c r="F22" s="21">
        <v>61555</v>
      </c>
      <c r="G22" s="21">
        <f t="shared" si="0"/>
        <v>13531</v>
      </c>
      <c r="H22" s="57">
        <f aca="true" t="shared" si="6" ref="H22:H32">G22/F22*100</f>
        <v>21.981967346275688</v>
      </c>
      <c r="I22" s="21">
        <f t="shared" si="2"/>
        <v>27890</v>
      </c>
      <c r="J22" s="21">
        <f>F22-'[1]5(1)'!F22</f>
        <v>15671</v>
      </c>
      <c r="K22" s="21">
        <f t="shared" si="3"/>
        <v>12219</v>
      </c>
      <c r="L22" s="23">
        <f aca="true" t="shared" si="7" ref="L22:L32">K22/J22*100</f>
        <v>77.97205028396401</v>
      </c>
      <c r="M22" s="56"/>
    </row>
    <row r="23" spans="1:13" ht="16.5" customHeight="1">
      <c r="A23" s="21" t="s">
        <v>35</v>
      </c>
      <c r="B23" s="21">
        <v>56636</v>
      </c>
      <c r="C23" s="21">
        <v>7319</v>
      </c>
      <c r="D23" s="21">
        <v>18857</v>
      </c>
      <c r="E23" s="23">
        <f t="shared" si="5"/>
        <v>33.29507733597005</v>
      </c>
      <c r="F23" s="21">
        <v>8923</v>
      </c>
      <c r="G23" s="21">
        <f t="shared" si="0"/>
        <v>9934</v>
      </c>
      <c r="H23" s="57">
        <f t="shared" si="6"/>
        <v>111.33027008853524</v>
      </c>
      <c r="I23" s="21">
        <f t="shared" si="2"/>
        <v>11538</v>
      </c>
      <c r="J23" s="21">
        <f>F23-'[1]5(1)'!F23</f>
        <v>1510</v>
      </c>
      <c r="K23" s="21">
        <f t="shared" si="3"/>
        <v>10028</v>
      </c>
      <c r="L23" s="23">
        <f t="shared" si="7"/>
        <v>664.1059602649007</v>
      </c>
      <c r="M23" s="56"/>
    </row>
    <row r="24" spans="1:13" ht="16.5" customHeight="1">
      <c r="A24" s="59" t="s">
        <v>36</v>
      </c>
      <c r="B24" s="21">
        <v>0</v>
      </c>
      <c r="C24" s="21">
        <v>4076</v>
      </c>
      <c r="D24" s="21">
        <v>4997</v>
      </c>
      <c r="E24" s="23" t="s">
        <v>3</v>
      </c>
      <c r="F24" s="21">
        <v>5095</v>
      </c>
      <c r="G24" s="21">
        <f t="shared" si="0"/>
        <v>-98</v>
      </c>
      <c r="H24" s="57">
        <f t="shared" si="6"/>
        <v>-1.9234543670264965</v>
      </c>
      <c r="I24" s="21">
        <f t="shared" si="2"/>
        <v>921</v>
      </c>
      <c r="J24" s="21">
        <f>F24-'[1]5(1)'!F24</f>
        <v>854</v>
      </c>
      <c r="K24" s="21">
        <f t="shared" si="3"/>
        <v>67</v>
      </c>
      <c r="L24" s="23">
        <f t="shared" si="7"/>
        <v>7.845433255269321</v>
      </c>
      <c r="M24" s="56"/>
    </row>
    <row r="25" spans="1:13" ht="16.5" customHeight="1">
      <c r="A25" s="21" t="s">
        <v>37</v>
      </c>
      <c r="B25" s="21">
        <v>23000</v>
      </c>
      <c r="C25" s="21">
        <v>12892</v>
      </c>
      <c r="D25" s="21">
        <v>14969</v>
      </c>
      <c r="E25" s="23">
        <f t="shared" si="5"/>
        <v>65.08260869565218</v>
      </c>
      <c r="F25" s="21">
        <v>15244</v>
      </c>
      <c r="G25" s="21">
        <f t="shared" si="0"/>
        <v>-275</v>
      </c>
      <c r="H25" s="57">
        <f t="shared" si="6"/>
        <v>-1.8039884544738913</v>
      </c>
      <c r="I25" s="21">
        <f t="shared" si="2"/>
        <v>2077</v>
      </c>
      <c r="J25" s="21">
        <f>F25-'[1]5(1)'!F25</f>
        <v>3801</v>
      </c>
      <c r="K25" s="21">
        <f t="shared" si="3"/>
        <v>-1724</v>
      </c>
      <c r="L25" s="23">
        <f t="shared" si="7"/>
        <v>-45.35648513549066</v>
      </c>
      <c r="M25" s="56"/>
    </row>
    <row r="26" spans="1:13" ht="16.5" customHeight="1">
      <c r="A26" s="21" t="s">
        <v>38</v>
      </c>
      <c r="B26" s="21">
        <v>14000</v>
      </c>
      <c r="C26" s="21">
        <v>5552</v>
      </c>
      <c r="D26" s="21">
        <v>6476</v>
      </c>
      <c r="E26" s="23">
        <f t="shared" si="5"/>
        <v>46.25714285714286</v>
      </c>
      <c r="F26" s="21">
        <v>7161</v>
      </c>
      <c r="G26" s="21">
        <f t="shared" si="0"/>
        <v>-685</v>
      </c>
      <c r="H26" s="57">
        <f t="shared" si="6"/>
        <v>-9.565703114090212</v>
      </c>
      <c r="I26" s="21">
        <f t="shared" si="2"/>
        <v>924</v>
      </c>
      <c r="J26" s="21">
        <f>F26-'[1]5(1)'!F26</f>
        <v>2081</v>
      </c>
      <c r="K26" s="21">
        <f t="shared" si="3"/>
        <v>-1157</v>
      </c>
      <c r="L26" s="23">
        <f t="shared" si="7"/>
        <v>-55.598270062469965</v>
      </c>
      <c r="M26" s="56"/>
    </row>
    <row r="27" spans="1:13" ht="16.5" customHeight="1">
      <c r="A27" s="21" t="s">
        <v>39</v>
      </c>
      <c r="B27" s="21"/>
      <c r="C27" s="21">
        <v>1354</v>
      </c>
      <c r="D27" s="21">
        <v>1354</v>
      </c>
      <c r="E27" s="23" t="s">
        <v>3</v>
      </c>
      <c r="F27" s="21">
        <v>1000</v>
      </c>
      <c r="G27" s="21">
        <f t="shared" si="0"/>
        <v>354</v>
      </c>
      <c r="H27" s="57">
        <f t="shared" si="6"/>
        <v>35.4</v>
      </c>
      <c r="I27" s="21">
        <f t="shared" si="2"/>
        <v>0</v>
      </c>
      <c r="J27" s="21">
        <f>F27-'[1]5(1)'!F27</f>
        <v>0</v>
      </c>
      <c r="K27" s="21">
        <f t="shared" si="3"/>
        <v>0</v>
      </c>
      <c r="L27" s="23">
        <v>0</v>
      </c>
      <c r="M27" s="56"/>
    </row>
    <row r="28" spans="1:13" ht="16.5" customHeight="1">
      <c r="A28" s="24" t="s">
        <v>40</v>
      </c>
      <c r="B28" s="21">
        <v>8209</v>
      </c>
      <c r="C28" s="21">
        <v>4653</v>
      </c>
      <c r="D28" s="21">
        <v>15661</v>
      </c>
      <c r="E28" s="23">
        <f t="shared" si="5"/>
        <v>190.778413935924</v>
      </c>
      <c r="F28" s="21">
        <v>6783</v>
      </c>
      <c r="G28" s="21">
        <f t="shared" si="0"/>
        <v>8878</v>
      </c>
      <c r="H28" s="57">
        <f t="shared" si="6"/>
        <v>130.8860386259767</v>
      </c>
      <c r="I28" s="21">
        <f t="shared" si="2"/>
        <v>11008</v>
      </c>
      <c r="J28" s="21">
        <f>F28-'[1]5(1)'!F28</f>
        <v>3327</v>
      </c>
      <c r="K28" s="21">
        <f t="shared" si="3"/>
        <v>7681</v>
      </c>
      <c r="L28" s="23">
        <f t="shared" si="7"/>
        <v>230.86865043582807</v>
      </c>
      <c r="M28" s="56"/>
    </row>
    <row r="29" spans="1:13" ht="16.5" customHeight="1">
      <c r="A29" s="21" t="s">
        <v>41</v>
      </c>
      <c r="B29" s="21">
        <v>28000</v>
      </c>
      <c r="C29" s="21">
        <v>14219</v>
      </c>
      <c r="D29" s="21">
        <v>15097</v>
      </c>
      <c r="E29" s="23">
        <f t="shared" si="5"/>
        <v>53.91785714285714</v>
      </c>
      <c r="F29" s="21">
        <v>20791</v>
      </c>
      <c r="G29" s="21">
        <f t="shared" si="0"/>
        <v>-5694</v>
      </c>
      <c r="H29" s="57">
        <f t="shared" si="6"/>
        <v>-27.386850079361263</v>
      </c>
      <c r="I29" s="21">
        <f t="shared" si="2"/>
        <v>878</v>
      </c>
      <c r="J29" s="21">
        <f>F29-'[1]5(1)'!F29</f>
        <v>4035</v>
      </c>
      <c r="K29" s="21">
        <f t="shared" si="3"/>
        <v>-3157</v>
      </c>
      <c r="L29" s="23">
        <f t="shared" si="7"/>
        <v>-78.24039653035936</v>
      </c>
      <c r="M29" s="56"/>
    </row>
    <row r="30" spans="1:13" ht="16.5" customHeight="1">
      <c r="A30" s="21" t="s">
        <v>42</v>
      </c>
      <c r="B30" s="21">
        <v>3000</v>
      </c>
      <c r="C30" s="21">
        <v>985</v>
      </c>
      <c r="D30" s="21">
        <v>2320</v>
      </c>
      <c r="E30" s="23">
        <f t="shared" si="5"/>
        <v>77.33333333333333</v>
      </c>
      <c r="F30" s="21">
        <v>1478</v>
      </c>
      <c r="G30" s="21">
        <f t="shared" si="0"/>
        <v>842</v>
      </c>
      <c r="H30" s="57">
        <f t="shared" si="6"/>
        <v>56.968876860622466</v>
      </c>
      <c r="I30" s="21">
        <f t="shared" si="2"/>
        <v>1335</v>
      </c>
      <c r="J30" s="21">
        <f>F30-'[1]5(1)'!F30</f>
        <v>766</v>
      </c>
      <c r="K30" s="21">
        <f t="shared" si="3"/>
        <v>569</v>
      </c>
      <c r="L30" s="23">
        <f t="shared" si="7"/>
        <v>74.28198433420366</v>
      </c>
      <c r="M30" s="56"/>
    </row>
    <row r="31" spans="1:13" ht="16.5" customHeight="1">
      <c r="A31" s="21" t="s">
        <v>43</v>
      </c>
      <c r="B31" s="21">
        <v>8000</v>
      </c>
      <c r="C31" s="21">
        <v>222</v>
      </c>
      <c r="D31" s="21">
        <v>352</v>
      </c>
      <c r="E31" s="23">
        <f t="shared" si="5"/>
        <v>4.3999999999999995</v>
      </c>
      <c r="F31" s="21">
        <v>175</v>
      </c>
      <c r="G31" s="21">
        <f t="shared" si="0"/>
        <v>177</v>
      </c>
      <c r="H31" s="57">
        <f t="shared" si="6"/>
        <v>101.14285714285714</v>
      </c>
      <c r="I31" s="21">
        <f t="shared" si="2"/>
        <v>130</v>
      </c>
      <c r="J31" s="21">
        <f>F31-'[1]5(1)'!F31</f>
        <v>151</v>
      </c>
      <c r="K31" s="21">
        <f t="shared" si="3"/>
        <v>-21</v>
      </c>
      <c r="L31" s="23">
        <f t="shared" si="7"/>
        <v>-13.90728476821192</v>
      </c>
      <c r="M31" s="56"/>
    </row>
    <row r="32" spans="1:13" ht="16.5" customHeight="1">
      <c r="A32" s="60" t="s">
        <v>44</v>
      </c>
      <c r="B32" s="22">
        <f>B6+B22</f>
        <v>404445</v>
      </c>
      <c r="C32" s="21">
        <v>179952</v>
      </c>
      <c r="D32" s="21">
        <v>237001</v>
      </c>
      <c r="E32" s="23">
        <f t="shared" si="5"/>
        <v>58.59906785842327</v>
      </c>
      <c r="F32" s="21">
        <v>195901</v>
      </c>
      <c r="G32" s="21">
        <f t="shared" si="0"/>
        <v>41100</v>
      </c>
      <c r="H32" s="57">
        <f t="shared" si="6"/>
        <v>20.979984788234873</v>
      </c>
      <c r="I32" s="21">
        <f t="shared" si="2"/>
        <v>57049</v>
      </c>
      <c r="J32" s="21">
        <f>F32-'[1]5(1)'!F32</f>
        <v>45608</v>
      </c>
      <c r="K32" s="21">
        <f t="shared" si="3"/>
        <v>11441</v>
      </c>
      <c r="L32" s="23">
        <f t="shared" si="7"/>
        <v>25.0855113138046</v>
      </c>
      <c r="M32" s="56"/>
    </row>
    <row r="33" spans="1:13" ht="37.5" customHeight="1">
      <c r="A33" s="61" t="s">
        <v>3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</row>
    <row r="34" spans="1:13" ht="37.5" customHeight="1">
      <c r="A34" s="63"/>
      <c r="B34" s="64"/>
      <c r="C34" s="64"/>
      <c r="D34" s="65"/>
      <c r="E34" s="64"/>
      <c r="F34" s="65"/>
      <c r="G34" s="64"/>
      <c r="H34" s="64"/>
      <c r="I34" s="64"/>
      <c r="J34" s="64"/>
      <c r="K34" s="64"/>
      <c r="L34" s="64"/>
      <c r="M34" s="64"/>
    </row>
    <row r="36" ht="14.25">
      <c r="D36" s="3" t="s">
        <v>3</v>
      </c>
    </row>
  </sheetData>
  <sheetProtection/>
  <mergeCells count="16">
    <mergeCell ref="K2:M2"/>
    <mergeCell ref="D3:G3"/>
    <mergeCell ref="K3:L3"/>
    <mergeCell ref="A33:M3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 verticalCentered="1"/>
  <pageMargins left="0.59" right="0.39" top="0.39" bottom="0.39" header="0" footer="0.2"/>
  <pageSetup horizontalDpi="180" verticalDpi="180" orientation="landscape" paperSize="9" scale="7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showGridLines="0" showZeros="0" workbookViewId="0" topLeftCell="A1">
      <selection activeCell="A1" sqref="A1:IV16384"/>
    </sheetView>
  </sheetViews>
  <sheetFormatPr defaultColWidth="9.00390625" defaultRowHeight="14.25"/>
  <cols>
    <col min="1" max="1" width="34.375" style="2" customWidth="1"/>
    <col min="2" max="2" width="10.875" style="2" customWidth="1"/>
    <col min="3" max="3" width="11.25390625" style="2" customWidth="1"/>
    <col min="4" max="4" width="11.375" style="3" customWidth="1"/>
    <col min="5" max="5" width="10.375" style="4" customWidth="1"/>
    <col min="6" max="6" width="10.25390625" style="3" customWidth="1"/>
    <col min="7" max="7" width="10.25390625" style="2" customWidth="1"/>
    <col min="8" max="8" width="10.50390625" style="4" customWidth="1"/>
    <col min="9" max="9" width="9.625" style="2" customWidth="1"/>
    <col min="10" max="10" width="9.00390625" style="3" customWidth="1"/>
    <col min="11" max="11" width="9.00390625" style="2" customWidth="1"/>
    <col min="12" max="12" width="9.875" style="4" customWidth="1"/>
    <col min="13" max="13" width="5.75390625" style="6" hidden="1" customWidth="1"/>
    <col min="14" max="14" width="9.125" style="6" customWidth="1"/>
    <col min="15" max="16384" width="9.00390625" style="6" customWidth="1"/>
  </cols>
  <sheetData>
    <row r="1" spans="1:13" s="1" customFormat="1" ht="38.25" customHeight="1">
      <c r="A1" s="7" t="s">
        <v>45</v>
      </c>
      <c r="B1" s="8"/>
      <c r="C1" s="8"/>
      <c r="D1" s="9"/>
      <c r="E1" s="10"/>
      <c r="F1" s="9"/>
      <c r="G1" s="8"/>
      <c r="H1" s="10"/>
      <c r="I1" s="8"/>
      <c r="J1" s="9"/>
      <c r="K1" s="8"/>
      <c r="L1" s="10"/>
      <c r="M1" s="31"/>
    </row>
    <row r="2" spans="1:13" s="1" customFormat="1" ht="18.75" customHeight="1">
      <c r="A2" s="8"/>
      <c r="B2" s="8"/>
      <c r="C2" s="8"/>
      <c r="D2" s="9"/>
      <c r="E2" s="10"/>
      <c r="F2" s="9"/>
      <c r="G2" s="8"/>
      <c r="H2" s="10"/>
      <c r="I2" s="8"/>
      <c r="J2" s="9"/>
      <c r="K2" s="32" t="s">
        <v>1</v>
      </c>
      <c r="L2" s="32"/>
      <c r="M2" s="32"/>
    </row>
    <row r="3" spans="1:13" ht="19.5" customHeight="1">
      <c r="A3" s="6" t="s">
        <v>2</v>
      </c>
      <c r="D3" s="12" t="s">
        <v>3</v>
      </c>
      <c r="E3" s="12"/>
      <c r="F3" s="12"/>
      <c r="G3" s="12"/>
      <c r="K3" s="54" t="s">
        <v>4</v>
      </c>
      <c r="L3" s="54"/>
      <c r="M3" s="34" t="s">
        <v>3</v>
      </c>
    </row>
    <row r="4" spans="1:13" ht="30" customHeight="1">
      <c r="A4" s="40" t="s">
        <v>5</v>
      </c>
      <c r="B4" s="15" t="s">
        <v>6</v>
      </c>
      <c r="C4" s="15" t="s">
        <v>7</v>
      </c>
      <c r="D4" s="41" t="s">
        <v>8</v>
      </c>
      <c r="E4" s="16" t="s">
        <v>9</v>
      </c>
      <c r="F4" s="15" t="s">
        <v>10</v>
      </c>
      <c r="G4" s="15" t="s">
        <v>11</v>
      </c>
      <c r="H4" s="16" t="s">
        <v>12</v>
      </c>
      <c r="I4" s="15" t="s">
        <v>13</v>
      </c>
      <c r="J4" s="15" t="s">
        <v>14</v>
      </c>
      <c r="K4" s="15" t="s">
        <v>15</v>
      </c>
      <c r="L4" s="16" t="s">
        <v>16</v>
      </c>
      <c r="M4" s="55" t="s">
        <v>17</v>
      </c>
    </row>
    <row r="5" spans="1:13" ht="21.75" customHeight="1">
      <c r="A5" s="42"/>
      <c r="B5" s="18"/>
      <c r="C5" s="18"/>
      <c r="D5" s="43"/>
      <c r="E5" s="19"/>
      <c r="F5" s="18"/>
      <c r="G5" s="18"/>
      <c r="H5" s="19"/>
      <c r="I5" s="18"/>
      <c r="J5" s="18"/>
      <c r="K5" s="18"/>
      <c r="L5" s="19"/>
      <c r="M5" s="55"/>
    </row>
    <row r="6" spans="1:13" ht="24.75" customHeight="1">
      <c r="A6" s="44" t="s">
        <v>46</v>
      </c>
      <c r="B6" s="21">
        <v>190000</v>
      </c>
      <c r="C6" s="22">
        <v>103807</v>
      </c>
      <c r="D6" s="45">
        <v>115015</v>
      </c>
      <c r="E6" s="23">
        <f>D6/B6*100</f>
        <v>60.53421052631579</v>
      </c>
      <c r="F6" s="46">
        <v>91615</v>
      </c>
      <c r="G6" s="47">
        <f aca="true" t="shared" si="0" ref="G6:G27">D6-F6</f>
        <v>23400</v>
      </c>
      <c r="H6" s="48">
        <f aca="true" t="shared" si="1" ref="H6:H19">G6/F6*100</f>
        <v>25.541668940675656</v>
      </c>
      <c r="I6" s="21">
        <f aca="true" t="shared" si="2" ref="I6:I27">D6-C6</f>
        <v>11208</v>
      </c>
      <c r="J6" s="21">
        <f>F6-'[1]5(2)'!F6</f>
        <v>14596</v>
      </c>
      <c r="K6" s="21">
        <f aca="true" t="shared" si="3" ref="K6:K27">I6-J6</f>
        <v>-3388</v>
      </c>
      <c r="L6" s="23">
        <f aca="true" t="shared" si="4" ref="L6:L27">K6/J6*100</f>
        <v>-23.211838859961635</v>
      </c>
      <c r="M6" s="56"/>
    </row>
    <row r="7" spans="1:13" ht="24.75" customHeight="1">
      <c r="A7" s="49" t="s">
        <v>47</v>
      </c>
      <c r="B7" s="21"/>
      <c r="C7" s="22">
        <v>62</v>
      </c>
      <c r="D7" s="45">
        <v>87</v>
      </c>
      <c r="E7" s="23"/>
      <c r="F7" s="46">
        <v>135</v>
      </c>
      <c r="G7" s="47">
        <f t="shared" si="0"/>
        <v>-48</v>
      </c>
      <c r="H7" s="48">
        <f t="shared" si="1"/>
        <v>-35.55555555555556</v>
      </c>
      <c r="I7" s="21">
        <f t="shared" si="2"/>
        <v>25</v>
      </c>
      <c r="J7" s="21">
        <f>F7-'[1]5(2)'!F7</f>
        <v>60</v>
      </c>
      <c r="K7" s="21">
        <f t="shared" si="3"/>
        <v>-35</v>
      </c>
      <c r="L7" s="23">
        <f t="shared" si="4"/>
        <v>-58.333333333333336</v>
      </c>
      <c r="M7" s="56"/>
    </row>
    <row r="8" spans="1:13" ht="24.75" customHeight="1">
      <c r="A8" s="49" t="s">
        <v>48</v>
      </c>
      <c r="B8" s="21">
        <v>100000</v>
      </c>
      <c r="C8" s="50">
        <v>49843</v>
      </c>
      <c r="D8" s="51">
        <v>58176</v>
      </c>
      <c r="E8" s="23">
        <f aca="true" t="shared" si="5" ref="E8:E19">D8/B8*100</f>
        <v>58.176</v>
      </c>
      <c r="F8" s="46">
        <v>50738</v>
      </c>
      <c r="G8" s="47">
        <f t="shared" si="0"/>
        <v>7438</v>
      </c>
      <c r="H8" s="48">
        <f t="shared" si="1"/>
        <v>14.659623950490758</v>
      </c>
      <c r="I8" s="21">
        <f t="shared" si="2"/>
        <v>8333</v>
      </c>
      <c r="J8" s="21">
        <f>F8-'[1]5(2)'!F8</f>
        <v>7648</v>
      </c>
      <c r="K8" s="21">
        <f t="shared" si="3"/>
        <v>685</v>
      </c>
      <c r="L8" s="23">
        <f t="shared" si="4"/>
        <v>8.956589958158997</v>
      </c>
      <c r="M8" s="56"/>
    </row>
    <row r="9" spans="1:13" ht="24.75" customHeight="1">
      <c r="A9" s="49" t="s">
        <v>49</v>
      </c>
      <c r="B9" s="21">
        <v>400000</v>
      </c>
      <c r="C9" s="50">
        <v>206226</v>
      </c>
      <c r="D9" s="51">
        <v>237479</v>
      </c>
      <c r="E9" s="23">
        <f t="shared" si="5"/>
        <v>59.369749999999996</v>
      </c>
      <c r="F9" s="46">
        <v>211503</v>
      </c>
      <c r="G9" s="47">
        <f t="shared" si="0"/>
        <v>25976</v>
      </c>
      <c r="H9" s="48">
        <f t="shared" si="1"/>
        <v>12.281622482896223</v>
      </c>
      <c r="I9" s="21">
        <f t="shared" si="2"/>
        <v>31253</v>
      </c>
      <c r="J9" s="21">
        <f>F9-'[1]5(2)'!F9</f>
        <v>39962</v>
      </c>
      <c r="K9" s="21">
        <f t="shared" si="3"/>
        <v>-8709</v>
      </c>
      <c r="L9" s="23">
        <f t="shared" si="4"/>
        <v>-21.7932035433662</v>
      </c>
      <c r="M9" s="56"/>
    </row>
    <row r="10" spans="1:13" ht="24.75" customHeight="1">
      <c r="A10" s="49" t="s">
        <v>50</v>
      </c>
      <c r="B10" s="21">
        <v>40000</v>
      </c>
      <c r="C10" s="50">
        <v>17247</v>
      </c>
      <c r="D10" s="51">
        <v>20001</v>
      </c>
      <c r="E10" s="23">
        <f t="shared" si="5"/>
        <v>50.002500000000005</v>
      </c>
      <c r="F10" s="46">
        <v>17919</v>
      </c>
      <c r="G10" s="47">
        <f t="shared" si="0"/>
        <v>2082</v>
      </c>
      <c r="H10" s="48">
        <f t="shared" si="1"/>
        <v>11.618951950443664</v>
      </c>
      <c r="I10" s="21">
        <f t="shared" si="2"/>
        <v>2754</v>
      </c>
      <c r="J10" s="21">
        <f>F10-'[1]5(2)'!F10</f>
        <v>565</v>
      </c>
      <c r="K10" s="21">
        <f t="shared" si="3"/>
        <v>2189</v>
      </c>
      <c r="L10" s="23">
        <f t="shared" si="4"/>
        <v>387.43362831858406</v>
      </c>
      <c r="M10" s="56"/>
    </row>
    <row r="11" spans="1:13" ht="24.75" customHeight="1">
      <c r="A11" s="49" t="s">
        <v>51</v>
      </c>
      <c r="B11" s="21">
        <v>45000</v>
      </c>
      <c r="C11" s="50">
        <v>19978</v>
      </c>
      <c r="D11" s="51">
        <v>34129</v>
      </c>
      <c r="E11" s="23">
        <f t="shared" si="5"/>
        <v>75.84222222222222</v>
      </c>
      <c r="F11" s="46">
        <v>27816</v>
      </c>
      <c r="G11" s="47">
        <f t="shared" si="0"/>
        <v>6313</v>
      </c>
      <c r="H11" s="48">
        <f t="shared" si="1"/>
        <v>22.695570894449236</v>
      </c>
      <c r="I11" s="21">
        <f t="shared" si="2"/>
        <v>14151</v>
      </c>
      <c r="J11" s="21">
        <f>F11-'[1]5(2)'!F11</f>
        <v>4045</v>
      </c>
      <c r="K11" s="21">
        <f t="shared" si="3"/>
        <v>10106</v>
      </c>
      <c r="L11" s="23">
        <f t="shared" si="4"/>
        <v>249.83930778739185</v>
      </c>
      <c r="M11" s="56"/>
    </row>
    <row r="12" spans="1:13" ht="24.75" customHeight="1">
      <c r="A12" s="49" t="s">
        <v>52</v>
      </c>
      <c r="B12" s="21">
        <v>290000</v>
      </c>
      <c r="C12" s="50">
        <v>128370</v>
      </c>
      <c r="D12" s="51">
        <v>172665</v>
      </c>
      <c r="E12" s="23">
        <f t="shared" si="5"/>
        <v>59.539655172413795</v>
      </c>
      <c r="F12" s="46">
        <v>171543</v>
      </c>
      <c r="G12" s="47">
        <f t="shared" si="0"/>
        <v>1122</v>
      </c>
      <c r="H12" s="48">
        <f t="shared" si="1"/>
        <v>0.6540634126720414</v>
      </c>
      <c r="I12" s="21">
        <f t="shared" si="2"/>
        <v>44295</v>
      </c>
      <c r="J12" s="21">
        <f>F12-'[1]5(2)'!F12</f>
        <v>27963</v>
      </c>
      <c r="K12" s="21">
        <f t="shared" si="3"/>
        <v>16332</v>
      </c>
      <c r="L12" s="23">
        <f t="shared" si="4"/>
        <v>58.40575045595966</v>
      </c>
      <c r="M12" s="56"/>
    </row>
    <row r="13" spans="1:13" ht="24.75" customHeight="1">
      <c r="A13" s="49" t="s">
        <v>53</v>
      </c>
      <c r="B13" s="21">
        <v>300000</v>
      </c>
      <c r="C13" s="50">
        <v>141780</v>
      </c>
      <c r="D13" s="51">
        <v>161781</v>
      </c>
      <c r="E13" s="23">
        <f t="shared" si="5"/>
        <v>53.927</v>
      </c>
      <c r="F13" s="46">
        <v>154024</v>
      </c>
      <c r="G13" s="47">
        <f t="shared" si="0"/>
        <v>7757</v>
      </c>
      <c r="H13" s="48">
        <f t="shared" si="1"/>
        <v>5.036228120292941</v>
      </c>
      <c r="I13" s="21">
        <f t="shared" si="2"/>
        <v>20001</v>
      </c>
      <c r="J13" s="21">
        <f>F13-'[1]5(2)'!F13</f>
        <v>22431</v>
      </c>
      <c r="K13" s="21">
        <f t="shared" si="3"/>
        <v>-2430</v>
      </c>
      <c r="L13" s="23">
        <f t="shared" si="4"/>
        <v>-10.833221880433328</v>
      </c>
      <c r="M13" s="56"/>
    </row>
    <row r="14" spans="1:13" ht="24.75" customHeight="1">
      <c r="A14" s="49" t="s">
        <v>54</v>
      </c>
      <c r="B14" s="21">
        <v>33000</v>
      </c>
      <c r="C14" s="50">
        <v>15724</v>
      </c>
      <c r="D14" s="51">
        <v>18425</v>
      </c>
      <c r="E14" s="23">
        <f t="shared" si="5"/>
        <v>55.833333333333336</v>
      </c>
      <c r="F14" s="46">
        <v>8720</v>
      </c>
      <c r="G14" s="47">
        <f t="shared" si="0"/>
        <v>9705</v>
      </c>
      <c r="H14" s="48">
        <f t="shared" si="1"/>
        <v>111.29587155963303</v>
      </c>
      <c r="I14" s="21">
        <f t="shared" si="2"/>
        <v>2701</v>
      </c>
      <c r="J14" s="21">
        <f>F14-'[1]5(2)'!F14</f>
        <v>758</v>
      </c>
      <c r="K14" s="21">
        <f t="shared" si="3"/>
        <v>1943</v>
      </c>
      <c r="L14" s="23">
        <f t="shared" si="4"/>
        <v>256.3324538258575</v>
      </c>
      <c r="M14" s="56"/>
    </row>
    <row r="15" spans="1:13" ht="24.75" customHeight="1">
      <c r="A15" s="68" t="s">
        <v>55</v>
      </c>
      <c r="B15" s="21">
        <v>60000</v>
      </c>
      <c r="C15" s="50">
        <v>62258</v>
      </c>
      <c r="D15" s="51">
        <v>87846</v>
      </c>
      <c r="E15" s="23">
        <f t="shared" si="5"/>
        <v>146.41</v>
      </c>
      <c r="F15" s="46">
        <v>91855</v>
      </c>
      <c r="G15" s="47">
        <f t="shared" si="0"/>
        <v>-4009</v>
      </c>
      <c r="H15" s="48">
        <f t="shared" si="1"/>
        <v>-4.364487507484623</v>
      </c>
      <c r="I15" s="21">
        <f t="shared" si="2"/>
        <v>25588</v>
      </c>
      <c r="J15" s="21">
        <f>F15-'[1]5(2)'!F15</f>
        <v>32503</v>
      </c>
      <c r="K15" s="21">
        <f t="shared" si="3"/>
        <v>-6915</v>
      </c>
      <c r="L15" s="23">
        <f t="shared" si="4"/>
        <v>-21.274959234532197</v>
      </c>
      <c r="M15" s="56"/>
    </row>
    <row r="16" spans="1:13" ht="24.75" customHeight="1">
      <c r="A16" s="68" t="s">
        <v>56</v>
      </c>
      <c r="B16" s="21">
        <v>192000</v>
      </c>
      <c r="C16" s="50">
        <v>87838</v>
      </c>
      <c r="D16" s="51">
        <v>145781</v>
      </c>
      <c r="E16" s="23">
        <f t="shared" si="5"/>
        <v>75.92760416666667</v>
      </c>
      <c r="F16" s="46">
        <v>72330</v>
      </c>
      <c r="G16" s="47">
        <f t="shared" si="0"/>
        <v>73451</v>
      </c>
      <c r="H16" s="48">
        <f t="shared" si="1"/>
        <v>101.549841006498</v>
      </c>
      <c r="I16" s="21">
        <f t="shared" si="2"/>
        <v>57943</v>
      </c>
      <c r="J16" s="21">
        <f>F16-'[1]5(2)'!F16</f>
        <v>11419</v>
      </c>
      <c r="K16" s="21">
        <f t="shared" si="3"/>
        <v>46524</v>
      </c>
      <c r="L16" s="23">
        <f t="shared" si="4"/>
        <v>407.4262194587967</v>
      </c>
      <c r="M16" s="56"/>
    </row>
    <row r="17" spans="1:13" ht="24.75" customHeight="1">
      <c r="A17" s="68" t="s">
        <v>57</v>
      </c>
      <c r="B17" s="21">
        <v>33000</v>
      </c>
      <c r="C17" s="50">
        <v>12708</v>
      </c>
      <c r="D17" s="51">
        <v>17683</v>
      </c>
      <c r="E17" s="23">
        <f t="shared" si="5"/>
        <v>53.58484848484848</v>
      </c>
      <c r="F17" s="46">
        <v>18016</v>
      </c>
      <c r="G17" s="47">
        <f t="shared" si="0"/>
        <v>-333</v>
      </c>
      <c r="H17" s="48">
        <f t="shared" si="1"/>
        <v>-1.8483570159857903</v>
      </c>
      <c r="I17" s="21">
        <f t="shared" si="2"/>
        <v>4975</v>
      </c>
      <c r="J17" s="21">
        <f>F17-'[1]5(2)'!F17</f>
        <v>3446</v>
      </c>
      <c r="K17" s="21">
        <f t="shared" si="3"/>
        <v>1529</v>
      </c>
      <c r="L17" s="23">
        <f t="shared" si="4"/>
        <v>44.37028438769588</v>
      </c>
      <c r="M17" s="56"/>
    </row>
    <row r="18" spans="1:13" ht="24.75" customHeight="1">
      <c r="A18" s="49" t="s">
        <v>58</v>
      </c>
      <c r="B18" s="21">
        <v>35000</v>
      </c>
      <c r="C18" s="50">
        <v>2532</v>
      </c>
      <c r="D18" s="51">
        <v>2782</v>
      </c>
      <c r="E18" s="23">
        <f t="shared" si="5"/>
        <v>7.948571428571428</v>
      </c>
      <c r="F18" s="46">
        <v>6006</v>
      </c>
      <c r="G18" s="47">
        <f t="shared" si="0"/>
        <v>-3224</v>
      </c>
      <c r="H18" s="48">
        <f t="shared" si="1"/>
        <v>-53.67965367965368</v>
      </c>
      <c r="I18" s="21">
        <f t="shared" si="2"/>
        <v>250</v>
      </c>
      <c r="J18" s="21">
        <f>F18-'[1]5(2)'!F18</f>
        <v>1866</v>
      </c>
      <c r="K18" s="21">
        <f t="shared" si="3"/>
        <v>-1616</v>
      </c>
      <c r="L18" s="23">
        <f t="shared" si="4"/>
        <v>-86.60235798499464</v>
      </c>
      <c r="M18" s="56"/>
    </row>
    <row r="19" spans="1:13" ht="24.75" customHeight="1">
      <c r="A19" s="49" t="s">
        <v>59</v>
      </c>
      <c r="B19" s="21">
        <v>6000</v>
      </c>
      <c r="C19" s="50">
        <v>3365</v>
      </c>
      <c r="D19" s="51">
        <v>3812</v>
      </c>
      <c r="E19" s="23">
        <f t="shared" si="5"/>
        <v>63.53333333333333</v>
      </c>
      <c r="F19" s="46">
        <v>3175</v>
      </c>
      <c r="G19" s="47">
        <f t="shared" si="0"/>
        <v>637</v>
      </c>
      <c r="H19" s="48">
        <f t="shared" si="1"/>
        <v>20.062992125984252</v>
      </c>
      <c r="I19" s="21">
        <f t="shared" si="2"/>
        <v>447</v>
      </c>
      <c r="J19" s="21">
        <f>F19-'[1]5(2)'!F19</f>
        <v>448</v>
      </c>
      <c r="K19" s="21">
        <f t="shared" si="3"/>
        <v>-1</v>
      </c>
      <c r="L19" s="23">
        <f t="shared" si="4"/>
        <v>-0.2232142857142857</v>
      </c>
      <c r="M19" s="56"/>
    </row>
    <row r="20" spans="1:13" ht="24.75" customHeight="1">
      <c r="A20" s="49" t="s">
        <v>60</v>
      </c>
      <c r="B20" s="21"/>
      <c r="C20" s="50">
        <v>40</v>
      </c>
      <c r="D20" s="51">
        <v>40</v>
      </c>
      <c r="E20" s="23" t="s">
        <v>3</v>
      </c>
      <c r="F20" s="46">
        <v>40</v>
      </c>
      <c r="G20" s="47">
        <f t="shared" si="0"/>
        <v>0</v>
      </c>
      <c r="H20" s="48" t="s">
        <v>3</v>
      </c>
      <c r="I20" s="21">
        <f t="shared" si="2"/>
        <v>0</v>
      </c>
      <c r="J20" s="21">
        <f>F20-'[1]5(2)'!F20</f>
        <v>0</v>
      </c>
      <c r="K20" s="21">
        <f t="shared" si="3"/>
        <v>0</v>
      </c>
      <c r="L20" s="23" t="s">
        <v>3</v>
      </c>
      <c r="M20" s="56"/>
    </row>
    <row r="21" spans="1:13" ht="24.75" customHeight="1">
      <c r="A21" s="52" t="s">
        <v>61</v>
      </c>
      <c r="B21" s="21">
        <v>26000</v>
      </c>
      <c r="C21" s="50">
        <v>6964</v>
      </c>
      <c r="D21" s="51">
        <v>8681</v>
      </c>
      <c r="E21" s="23">
        <f>D21/B21*100</f>
        <v>33.38846153846154</v>
      </c>
      <c r="F21" s="46">
        <v>5084</v>
      </c>
      <c r="G21" s="47">
        <f t="shared" si="0"/>
        <v>3597</v>
      </c>
      <c r="H21" s="48">
        <f>G21/F21*100</f>
        <v>70.7513768686074</v>
      </c>
      <c r="I21" s="21">
        <f t="shared" si="2"/>
        <v>1717</v>
      </c>
      <c r="J21" s="21">
        <f>F21-'[1]5(2)'!F21</f>
        <v>1200</v>
      </c>
      <c r="K21" s="21">
        <f t="shared" si="3"/>
        <v>517</v>
      </c>
      <c r="L21" s="23">
        <f t="shared" si="4"/>
        <v>43.083333333333336</v>
      </c>
      <c r="M21" s="56"/>
    </row>
    <row r="22" spans="1:13" ht="24.75" customHeight="1">
      <c r="A22" s="68" t="s">
        <v>62</v>
      </c>
      <c r="B22" s="21">
        <v>25000</v>
      </c>
      <c r="C22" s="50">
        <v>11073</v>
      </c>
      <c r="D22" s="51">
        <v>13813</v>
      </c>
      <c r="E22" s="23">
        <f>D22/B22*100</f>
        <v>55.252</v>
      </c>
      <c r="F22" s="46">
        <v>9579</v>
      </c>
      <c r="G22" s="47">
        <f t="shared" si="0"/>
        <v>4234</v>
      </c>
      <c r="H22" s="48">
        <f>G22/F22*100</f>
        <v>44.200856039252535</v>
      </c>
      <c r="I22" s="21">
        <f t="shared" si="2"/>
        <v>2740</v>
      </c>
      <c r="J22" s="21">
        <f>F22-'[1]5(2)'!F22</f>
        <v>1923</v>
      </c>
      <c r="K22" s="21">
        <f t="shared" si="3"/>
        <v>817</v>
      </c>
      <c r="L22" s="23">
        <f t="shared" si="4"/>
        <v>42.48569942797712</v>
      </c>
      <c r="M22" s="56"/>
    </row>
    <row r="23" spans="1:13" ht="24.75" customHeight="1">
      <c r="A23" s="68" t="s">
        <v>63</v>
      </c>
      <c r="B23" s="21">
        <v>12000</v>
      </c>
      <c r="C23" s="50">
        <v>7220</v>
      </c>
      <c r="D23" s="51">
        <v>9768</v>
      </c>
      <c r="E23" s="23">
        <f>D23/B23*100</f>
        <v>81.39999999999999</v>
      </c>
      <c r="F23" s="46">
        <v>7690</v>
      </c>
      <c r="G23" s="47">
        <f t="shared" si="0"/>
        <v>2078</v>
      </c>
      <c r="H23" s="48">
        <f>G23/F23*100</f>
        <v>27.022106631989594</v>
      </c>
      <c r="I23" s="21">
        <f t="shared" si="2"/>
        <v>2548</v>
      </c>
      <c r="J23" s="21">
        <f>F23-'[1]5(2)'!F23</f>
        <v>828</v>
      </c>
      <c r="K23" s="21">
        <f t="shared" si="3"/>
        <v>1720</v>
      </c>
      <c r="L23" s="23">
        <f t="shared" si="4"/>
        <v>207.7294685990338</v>
      </c>
      <c r="M23" s="56"/>
    </row>
    <row r="24" spans="1:13" ht="24.75" customHeight="1">
      <c r="A24" s="49" t="s">
        <v>64</v>
      </c>
      <c r="B24" s="21">
        <v>63668</v>
      </c>
      <c r="C24" s="50">
        <v>3446</v>
      </c>
      <c r="D24" s="51">
        <v>10946</v>
      </c>
      <c r="E24" s="23">
        <f>D24/B24*100</f>
        <v>17.192310108688822</v>
      </c>
      <c r="F24" s="46">
        <v>7810</v>
      </c>
      <c r="G24" s="47">
        <f t="shared" si="0"/>
        <v>3136</v>
      </c>
      <c r="H24" s="48">
        <f>G24/F24*100</f>
        <v>40.153649167733676</v>
      </c>
      <c r="I24" s="21">
        <f t="shared" si="2"/>
        <v>7500</v>
      </c>
      <c r="J24" s="21">
        <f>F24-'[1]5(2)'!F24</f>
        <v>-36</v>
      </c>
      <c r="K24" s="21">
        <f t="shared" si="3"/>
        <v>7536</v>
      </c>
      <c r="L24" s="23">
        <f t="shared" si="4"/>
        <v>-20933.333333333336</v>
      </c>
      <c r="M24" s="56"/>
    </row>
    <row r="25" spans="1:13" ht="24.75" customHeight="1">
      <c r="A25" s="49" t="s">
        <v>65</v>
      </c>
      <c r="B25" s="21"/>
      <c r="C25" s="50">
        <v>14703</v>
      </c>
      <c r="D25" s="51">
        <v>14974</v>
      </c>
      <c r="E25" s="23" t="s">
        <v>3</v>
      </c>
      <c r="F25" s="46">
        <v>10461</v>
      </c>
      <c r="G25" s="47">
        <f t="shared" si="0"/>
        <v>4513</v>
      </c>
      <c r="H25" s="48">
        <f>G25/F25*100</f>
        <v>43.1411910907179</v>
      </c>
      <c r="I25" s="21">
        <f t="shared" si="2"/>
        <v>271</v>
      </c>
      <c r="J25" s="21">
        <f>F25-'[1]5(2)'!F25</f>
        <v>3114</v>
      </c>
      <c r="K25" s="21">
        <f t="shared" si="3"/>
        <v>-2843</v>
      </c>
      <c r="L25" s="23">
        <f t="shared" si="4"/>
        <v>-91.29736673089273</v>
      </c>
      <c r="M25" s="56"/>
    </row>
    <row r="26" spans="1:13" ht="24.75" customHeight="1">
      <c r="A26" s="49" t="s">
        <v>66</v>
      </c>
      <c r="B26" s="21"/>
      <c r="C26" s="50">
        <v>1</v>
      </c>
      <c r="D26" s="51">
        <v>2</v>
      </c>
      <c r="E26" s="23" t="s">
        <v>3</v>
      </c>
      <c r="F26" s="46">
        <v>0</v>
      </c>
      <c r="G26" s="47">
        <f t="shared" si="0"/>
        <v>2</v>
      </c>
      <c r="H26" s="48" t="s">
        <v>3</v>
      </c>
      <c r="I26" s="21">
        <f t="shared" si="2"/>
        <v>1</v>
      </c>
      <c r="J26" s="21">
        <f>F26-'[1]5(2)'!F26</f>
        <v>0</v>
      </c>
      <c r="K26" s="21">
        <f t="shared" si="3"/>
        <v>1</v>
      </c>
      <c r="L26" s="23" t="s">
        <v>3</v>
      </c>
      <c r="M26" s="56"/>
    </row>
    <row r="27" spans="1:13" ht="24.75" customHeight="1">
      <c r="A27" s="53" t="s">
        <v>67</v>
      </c>
      <c r="B27" s="21">
        <f>SUM(B6:B26)</f>
        <v>1850668</v>
      </c>
      <c r="C27" s="50">
        <v>895185</v>
      </c>
      <c r="D27" s="51">
        <v>1133886</v>
      </c>
      <c r="E27" s="23">
        <f>D27/B27*100</f>
        <v>61.26901205402589</v>
      </c>
      <c r="F27" s="46">
        <v>966059</v>
      </c>
      <c r="G27" s="47">
        <f t="shared" si="0"/>
        <v>167827</v>
      </c>
      <c r="H27" s="48">
        <f>G27/F27*100</f>
        <v>17.37233440193611</v>
      </c>
      <c r="I27" s="21">
        <f t="shared" si="2"/>
        <v>238701</v>
      </c>
      <c r="J27" s="21">
        <f>F27-'[1]5(2)'!F27</f>
        <v>174739</v>
      </c>
      <c r="K27" s="21">
        <f t="shared" si="3"/>
        <v>63962</v>
      </c>
      <c r="L27" s="23">
        <f t="shared" si="4"/>
        <v>36.604306995003974</v>
      </c>
      <c r="M27" s="56"/>
    </row>
    <row r="29" ht="14.25">
      <c r="D29" s="3" t="s">
        <v>3</v>
      </c>
    </row>
  </sheetData>
  <sheetProtection/>
  <mergeCells count="15">
    <mergeCell ref="K2:M2"/>
    <mergeCell ref="D3:G3"/>
    <mergeCell ref="K3:L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 verticalCentered="1"/>
  <pageMargins left="0.59" right="0.39" top="0.39" bottom="0.39" header="0" footer="0.2"/>
  <pageSetup horizontalDpi="180" verticalDpi="180" orientation="landscape" paperSize="9" scale="70"/>
  <headerFooter scaleWithDoc="0" alignWithMargins="0">
    <oddFooter>&amp;C第 &amp;P 页</oddFooter>
  </headerFooter>
  <rowBreaks count="1" manualBreakCount="1">
    <brk id="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showGridLines="0" showZeros="0" tabSelected="1" workbookViewId="0" topLeftCell="A1">
      <selection activeCell="O10" sqref="O10"/>
    </sheetView>
  </sheetViews>
  <sheetFormatPr defaultColWidth="9.00390625" defaultRowHeight="14.25"/>
  <cols>
    <col min="1" max="1" width="37.125" style="2" customWidth="1"/>
    <col min="2" max="2" width="10.875" style="2" customWidth="1"/>
    <col min="3" max="3" width="10.625" style="2" customWidth="1"/>
    <col min="4" max="4" width="10.625" style="3" customWidth="1"/>
    <col min="5" max="5" width="10.125" style="4" customWidth="1"/>
    <col min="6" max="6" width="9.875" style="5" customWidth="1"/>
    <col min="7" max="7" width="9.75390625" style="2" customWidth="1"/>
    <col min="8" max="9" width="9.50390625" style="2" customWidth="1"/>
    <col min="10" max="10" width="9.875" style="3" customWidth="1"/>
    <col min="11" max="11" width="9.00390625" style="2" customWidth="1"/>
    <col min="12" max="12" width="10.875" style="4" customWidth="1"/>
    <col min="13" max="13" width="9.875" style="6" hidden="1" customWidth="1"/>
    <col min="14" max="16384" width="9.00390625" style="6" customWidth="1"/>
  </cols>
  <sheetData>
    <row r="1" spans="1:13" s="1" customFormat="1" ht="38.25" customHeight="1">
      <c r="A1" s="7" t="s">
        <v>68</v>
      </c>
      <c r="B1" s="8"/>
      <c r="C1" s="8"/>
      <c r="D1" s="9"/>
      <c r="E1" s="10"/>
      <c r="F1" s="11"/>
      <c r="G1" s="8"/>
      <c r="H1" s="8"/>
      <c r="I1" s="8"/>
      <c r="J1" s="9"/>
      <c r="K1" s="8"/>
      <c r="L1" s="10"/>
      <c r="M1" s="31"/>
    </row>
    <row r="2" spans="1:13" s="1" customFormat="1" ht="13.5" customHeight="1">
      <c r="A2" s="8"/>
      <c r="B2" s="8"/>
      <c r="C2" s="8"/>
      <c r="D2" s="9"/>
      <c r="E2" s="10"/>
      <c r="F2" s="11"/>
      <c r="G2" s="8"/>
      <c r="H2" s="8"/>
      <c r="I2" s="8"/>
      <c r="J2" s="9"/>
      <c r="K2" s="8"/>
      <c r="L2" s="32" t="s">
        <v>1</v>
      </c>
      <c r="M2" s="32"/>
    </row>
    <row r="3" spans="1:13" ht="19.5" customHeight="1">
      <c r="A3" s="6" t="s">
        <v>2</v>
      </c>
      <c r="D3" s="12" t="s">
        <v>3</v>
      </c>
      <c r="E3" s="12"/>
      <c r="F3" s="12"/>
      <c r="G3" s="12"/>
      <c r="H3" s="13"/>
      <c r="L3" s="33" t="s">
        <v>4</v>
      </c>
      <c r="M3" s="34" t="s">
        <v>3</v>
      </c>
    </row>
    <row r="4" spans="1:13" ht="27" customHeight="1">
      <c r="A4" s="14" t="s">
        <v>5</v>
      </c>
      <c r="B4" s="15" t="s">
        <v>6</v>
      </c>
      <c r="C4" s="15" t="s">
        <v>7</v>
      </c>
      <c r="D4" s="15" t="s">
        <v>8</v>
      </c>
      <c r="E4" s="16" t="s">
        <v>9</v>
      </c>
      <c r="F4" s="15" t="s">
        <v>10</v>
      </c>
      <c r="G4" s="15" t="s">
        <v>11</v>
      </c>
      <c r="H4" s="16" t="s">
        <v>12</v>
      </c>
      <c r="I4" s="15" t="s">
        <v>13</v>
      </c>
      <c r="J4" s="15" t="s">
        <v>14</v>
      </c>
      <c r="K4" s="15" t="s">
        <v>15</v>
      </c>
      <c r="L4" s="16" t="s">
        <v>16</v>
      </c>
      <c r="M4" s="35" t="s">
        <v>17</v>
      </c>
    </row>
    <row r="5" spans="1:13" ht="15.75" customHeight="1">
      <c r="A5" s="17"/>
      <c r="B5" s="18"/>
      <c r="C5" s="18"/>
      <c r="D5" s="18"/>
      <c r="E5" s="19"/>
      <c r="F5" s="18"/>
      <c r="G5" s="18"/>
      <c r="H5" s="19"/>
      <c r="I5" s="18"/>
      <c r="J5" s="18"/>
      <c r="K5" s="18"/>
      <c r="L5" s="19"/>
      <c r="M5" s="36"/>
    </row>
    <row r="6" spans="1:13" ht="15.75" customHeight="1">
      <c r="A6" s="20" t="s">
        <v>69</v>
      </c>
      <c r="B6" s="21">
        <f>SUM(B7:B14)</f>
        <v>414899</v>
      </c>
      <c r="C6" s="22">
        <v>179952</v>
      </c>
      <c r="D6" s="22">
        <v>237001</v>
      </c>
      <c r="E6" s="23">
        <f>D6/B6*100</f>
        <v>57.12257681990075</v>
      </c>
      <c r="F6" s="22">
        <v>195901</v>
      </c>
      <c r="G6" s="21">
        <f aca="true" t="shared" si="0" ref="G6:G41">D6-F6</f>
        <v>41100</v>
      </c>
      <c r="H6" s="23">
        <f aca="true" t="shared" si="1" ref="H6:H41">G6/F6*100</f>
        <v>20.979984788234873</v>
      </c>
      <c r="I6" s="21">
        <f aca="true" t="shared" si="2" ref="I6:I41">D6-C6</f>
        <v>57049</v>
      </c>
      <c r="J6" s="21">
        <f>F6-'[1]5(3)'!F6</f>
        <v>45608</v>
      </c>
      <c r="K6" s="21">
        <f aca="true" t="shared" si="3" ref="K6:K41">I6-J6</f>
        <v>11441</v>
      </c>
      <c r="L6" s="23">
        <f aca="true" t="shared" si="4" ref="L6:L41">K6/J6*100</f>
        <v>25.0855113138046</v>
      </c>
      <c r="M6" s="37"/>
    </row>
    <row r="7" spans="1:13" ht="15.75" customHeight="1">
      <c r="A7" s="21" t="s">
        <v>70</v>
      </c>
      <c r="B7" s="21">
        <v>134900</v>
      </c>
      <c r="C7" s="22">
        <v>52219</v>
      </c>
      <c r="D7" s="22">
        <v>69039</v>
      </c>
      <c r="E7" s="23">
        <f aca="true" t="shared" si="5" ref="E7:E41">D7/B7*100</f>
        <v>51.17790956263899</v>
      </c>
      <c r="F7" s="22">
        <v>56181</v>
      </c>
      <c r="G7" s="21">
        <f t="shared" si="0"/>
        <v>12858</v>
      </c>
      <c r="H7" s="23">
        <f t="shared" si="1"/>
        <v>22.886741069044696</v>
      </c>
      <c r="I7" s="21">
        <f t="shared" si="2"/>
        <v>16820</v>
      </c>
      <c r="J7" s="21">
        <f>F7-'[1]5(3)'!F7</f>
        <v>13111</v>
      </c>
      <c r="K7" s="21">
        <f t="shared" si="3"/>
        <v>3709</v>
      </c>
      <c r="L7" s="23">
        <f t="shared" si="4"/>
        <v>28.289222790023643</v>
      </c>
      <c r="M7" s="38"/>
    </row>
    <row r="8" spans="1:13" ht="15.75" customHeight="1">
      <c r="A8" s="21" t="s">
        <v>71</v>
      </c>
      <c r="B8" s="21">
        <v>57956</v>
      </c>
      <c r="C8" s="22">
        <v>23460</v>
      </c>
      <c r="D8" s="22">
        <v>29561</v>
      </c>
      <c r="E8" s="23">
        <f t="shared" si="5"/>
        <v>51.00593553730416</v>
      </c>
      <c r="F8" s="22">
        <v>21549</v>
      </c>
      <c r="G8" s="21">
        <f t="shared" si="0"/>
        <v>8012</v>
      </c>
      <c r="H8" s="23">
        <f t="shared" si="1"/>
        <v>37.180379599981435</v>
      </c>
      <c r="I8" s="21">
        <f t="shared" si="2"/>
        <v>6101</v>
      </c>
      <c r="J8" s="21">
        <f>F8-'[1]5(3)'!F8</f>
        <v>3394</v>
      </c>
      <c r="K8" s="21">
        <f t="shared" si="3"/>
        <v>2707</v>
      </c>
      <c r="L8" s="23">
        <f t="shared" si="4"/>
        <v>79.75839717147907</v>
      </c>
      <c r="M8" s="38"/>
    </row>
    <row r="9" spans="1:13" ht="15.75" customHeight="1">
      <c r="A9" s="24" t="s">
        <v>72</v>
      </c>
      <c r="B9" s="21">
        <v>6056</v>
      </c>
      <c r="C9" s="22">
        <v>1766</v>
      </c>
      <c r="D9" s="22">
        <v>2379</v>
      </c>
      <c r="E9" s="23">
        <f t="shared" si="5"/>
        <v>39.28335535006605</v>
      </c>
      <c r="F9" s="22">
        <v>3297</v>
      </c>
      <c r="G9" s="21">
        <f t="shared" si="0"/>
        <v>-918</v>
      </c>
      <c r="H9" s="23">
        <f t="shared" si="1"/>
        <v>-27.8434940855323</v>
      </c>
      <c r="I9" s="21">
        <f t="shared" si="2"/>
        <v>613</v>
      </c>
      <c r="J9" s="21">
        <f>F9-'[1]5(3)'!F9</f>
        <v>710</v>
      </c>
      <c r="K9" s="21">
        <f t="shared" si="3"/>
        <v>-97</v>
      </c>
      <c r="L9" s="23">
        <f t="shared" si="4"/>
        <v>-13.661971830985916</v>
      </c>
      <c r="M9" s="38"/>
    </row>
    <row r="10" spans="1:13" ht="15.75" customHeight="1">
      <c r="A10" s="24" t="s">
        <v>73</v>
      </c>
      <c r="B10" s="21">
        <v>1078</v>
      </c>
      <c r="C10" s="22">
        <v>527</v>
      </c>
      <c r="D10" s="22">
        <v>555</v>
      </c>
      <c r="E10" s="23">
        <f t="shared" si="5"/>
        <v>51.48423005565863</v>
      </c>
      <c r="F10" s="22">
        <v>633</v>
      </c>
      <c r="G10" s="21">
        <f t="shared" si="0"/>
        <v>-78</v>
      </c>
      <c r="H10" s="23">
        <f t="shared" si="1"/>
        <v>-12.322274881516588</v>
      </c>
      <c r="I10" s="21">
        <f t="shared" si="2"/>
        <v>28</v>
      </c>
      <c r="J10" s="21">
        <f>F10-'[1]5(3)'!F10</f>
        <v>98</v>
      </c>
      <c r="K10" s="21">
        <f t="shared" si="3"/>
        <v>-70</v>
      </c>
      <c r="L10" s="23">
        <f t="shared" si="4"/>
        <v>-71.42857142857143</v>
      </c>
      <c r="M10" s="38"/>
    </row>
    <row r="11" spans="1:13" ht="15.75" customHeight="1">
      <c r="A11" s="24" t="s">
        <v>74</v>
      </c>
      <c r="B11" s="21">
        <v>85319</v>
      </c>
      <c r="C11" s="22">
        <v>37897</v>
      </c>
      <c r="D11" s="22">
        <v>55038</v>
      </c>
      <c r="E11" s="23">
        <f t="shared" si="5"/>
        <v>64.50849166070863</v>
      </c>
      <c r="F11" s="22">
        <v>48733</v>
      </c>
      <c r="G11" s="21">
        <f t="shared" si="0"/>
        <v>6305</v>
      </c>
      <c r="H11" s="23">
        <f t="shared" si="1"/>
        <v>12.937844992099809</v>
      </c>
      <c r="I11" s="21">
        <f t="shared" si="2"/>
        <v>17141</v>
      </c>
      <c r="J11" s="21">
        <f>F11-'[1]5(3)'!F11</f>
        <v>10210</v>
      </c>
      <c r="K11" s="21">
        <f t="shared" si="3"/>
        <v>6931</v>
      </c>
      <c r="L11" s="23">
        <f t="shared" si="4"/>
        <v>67.88442703232124</v>
      </c>
      <c r="M11" s="38"/>
    </row>
    <row r="12" spans="1:13" ht="15.75" customHeight="1">
      <c r="A12" s="24" t="s">
        <v>75</v>
      </c>
      <c r="B12" s="21">
        <v>33620</v>
      </c>
      <c r="C12" s="22">
        <v>14823</v>
      </c>
      <c r="D12" s="22">
        <v>18990</v>
      </c>
      <c r="E12" s="23">
        <f t="shared" si="5"/>
        <v>56.48423557406306</v>
      </c>
      <c r="F12" s="22">
        <v>17471</v>
      </c>
      <c r="G12" s="21">
        <f t="shared" si="0"/>
        <v>1519</v>
      </c>
      <c r="H12" s="23">
        <f t="shared" si="1"/>
        <v>8.694407875908649</v>
      </c>
      <c r="I12" s="21">
        <f t="shared" si="2"/>
        <v>4167</v>
      </c>
      <c r="J12" s="21">
        <f>F12-'[1]5(3)'!F12</f>
        <v>3991</v>
      </c>
      <c r="K12" s="21">
        <f t="shared" si="3"/>
        <v>176</v>
      </c>
      <c r="L12" s="23">
        <f t="shared" si="4"/>
        <v>4.409922325231771</v>
      </c>
      <c r="M12" s="38"/>
    </row>
    <row r="13" spans="1:13" ht="15.75" customHeight="1">
      <c r="A13" s="24" t="s">
        <v>76</v>
      </c>
      <c r="B13" s="21">
        <v>74140</v>
      </c>
      <c r="C13" s="22">
        <v>28281</v>
      </c>
      <c r="D13" s="22">
        <v>38907</v>
      </c>
      <c r="E13" s="23">
        <f t="shared" si="5"/>
        <v>52.47774480712166</v>
      </c>
      <c r="F13" s="22">
        <v>35333</v>
      </c>
      <c r="G13" s="21">
        <f t="shared" si="0"/>
        <v>3574</v>
      </c>
      <c r="H13" s="23">
        <f t="shared" si="1"/>
        <v>10.115189765941187</v>
      </c>
      <c r="I13" s="21">
        <f t="shared" si="2"/>
        <v>10626</v>
      </c>
      <c r="J13" s="21">
        <f>F13-'[1]5(3)'!F13</f>
        <v>11913</v>
      </c>
      <c r="K13" s="21">
        <f t="shared" si="3"/>
        <v>-1287</v>
      </c>
      <c r="L13" s="23">
        <f t="shared" si="4"/>
        <v>-10.80332409972299</v>
      </c>
      <c r="M13" s="38"/>
    </row>
    <row r="14" spans="1:13" ht="15.75" customHeight="1">
      <c r="A14" s="25" t="s">
        <v>77</v>
      </c>
      <c r="B14" s="21">
        <v>21830</v>
      </c>
      <c r="C14" s="22">
        <v>20979</v>
      </c>
      <c r="D14" s="22">
        <v>22532</v>
      </c>
      <c r="E14" s="23">
        <f t="shared" si="5"/>
        <v>103.21575813101236</v>
      </c>
      <c r="F14" s="22">
        <v>12704</v>
      </c>
      <c r="G14" s="21">
        <f t="shared" si="0"/>
        <v>9828</v>
      </c>
      <c r="H14" s="23">
        <f t="shared" si="1"/>
        <v>77.36146095717883</v>
      </c>
      <c r="I14" s="21">
        <f t="shared" si="2"/>
        <v>1553</v>
      </c>
      <c r="J14" s="21">
        <f>F14-'[1]5(3)'!F14</f>
        <v>2181</v>
      </c>
      <c r="K14" s="21">
        <f t="shared" si="3"/>
        <v>-628</v>
      </c>
      <c r="L14" s="23">
        <f t="shared" si="4"/>
        <v>-28.79413113250802</v>
      </c>
      <c r="M14" s="38"/>
    </row>
    <row r="15" spans="1:13" ht="15.75" customHeight="1">
      <c r="A15" s="69" t="s">
        <v>78</v>
      </c>
      <c r="B15" s="21">
        <f>SUM(B16:B23)</f>
        <v>281552</v>
      </c>
      <c r="C15" s="22">
        <v>132756</v>
      </c>
      <c r="D15" s="22">
        <v>161915</v>
      </c>
      <c r="E15" s="23">
        <f t="shared" si="5"/>
        <v>57.50802693640962</v>
      </c>
      <c r="F15" s="22">
        <v>134346</v>
      </c>
      <c r="G15" s="21">
        <f t="shared" si="0"/>
        <v>27569</v>
      </c>
      <c r="H15" s="23">
        <f t="shared" si="1"/>
        <v>20.520893811501644</v>
      </c>
      <c r="I15" s="21">
        <f t="shared" si="2"/>
        <v>29159</v>
      </c>
      <c r="J15" s="21">
        <f>F15-'[1]5(3)'!F15</f>
        <v>29937</v>
      </c>
      <c r="K15" s="21">
        <f t="shared" si="3"/>
        <v>-778</v>
      </c>
      <c r="L15" s="23">
        <f t="shared" si="4"/>
        <v>-2.5987907940007346</v>
      </c>
      <c r="M15" s="38"/>
    </row>
    <row r="16" spans="1:13" ht="15.75" customHeight="1">
      <c r="A16" s="21" t="s">
        <v>70</v>
      </c>
      <c r="B16" s="21">
        <v>77500</v>
      </c>
      <c r="C16" s="22">
        <v>36582</v>
      </c>
      <c r="D16" s="22">
        <v>44963</v>
      </c>
      <c r="E16" s="23">
        <f t="shared" si="5"/>
        <v>58.01677419354838</v>
      </c>
      <c r="F16" s="22">
        <v>36500</v>
      </c>
      <c r="G16" s="21">
        <f t="shared" si="0"/>
        <v>8463</v>
      </c>
      <c r="H16" s="23">
        <f t="shared" si="1"/>
        <v>23.186301369863013</v>
      </c>
      <c r="I16" s="21">
        <f t="shared" si="2"/>
        <v>8381</v>
      </c>
      <c r="J16" s="21">
        <f>F16-'[1]5(3)'!F16</f>
        <v>6054</v>
      </c>
      <c r="K16" s="21">
        <f t="shared" si="3"/>
        <v>2327</v>
      </c>
      <c r="L16" s="23">
        <f t="shared" si="4"/>
        <v>38.437396762471096</v>
      </c>
      <c r="M16" s="38"/>
    </row>
    <row r="17" spans="1:13" ht="15.75" customHeight="1">
      <c r="A17" s="21" t="s">
        <v>71</v>
      </c>
      <c r="B17" s="21">
        <v>43025</v>
      </c>
      <c r="C17" s="22">
        <v>21727</v>
      </c>
      <c r="D17" s="22">
        <v>25691</v>
      </c>
      <c r="E17" s="23">
        <f t="shared" si="5"/>
        <v>59.71179546775131</v>
      </c>
      <c r="F17" s="22">
        <v>18023</v>
      </c>
      <c r="G17" s="21">
        <f t="shared" si="0"/>
        <v>7668</v>
      </c>
      <c r="H17" s="23">
        <f t="shared" si="1"/>
        <v>42.54563613160961</v>
      </c>
      <c r="I17" s="21">
        <f t="shared" si="2"/>
        <v>3964</v>
      </c>
      <c r="J17" s="21">
        <f>F17-'[1]5(3)'!F17</f>
        <v>2895</v>
      </c>
      <c r="K17" s="21">
        <f t="shared" si="3"/>
        <v>1069</v>
      </c>
      <c r="L17" s="23">
        <f t="shared" si="4"/>
        <v>36.92573402417962</v>
      </c>
      <c r="M17" s="38"/>
    </row>
    <row r="18" spans="1:13" ht="15.75" customHeight="1">
      <c r="A18" s="24" t="s">
        <v>72</v>
      </c>
      <c r="B18" s="21">
        <v>4232</v>
      </c>
      <c r="C18" s="22">
        <v>1287</v>
      </c>
      <c r="D18" s="22">
        <v>1748</v>
      </c>
      <c r="E18" s="23">
        <f t="shared" si="5"/>
        <v>41.30434782608695</v>
      </c>
      <c r="F18" s="22">
        <v>2130</v>
      </c>
      <c r="G18" s="21">
        <f t="shared" si="0"/>
        <v>-382</v>
      </c>
      <c r="H18" s="23">
        <f t="shared" si="1"/>
        <v>-17.934272300469484</v>
      </c>
      <c r="I18" s="21">
        <f t="shared" si="2"/>
        <v>461</v>
      </c>
      <c r="J18" s="21">
        <f>F18-'[1]5(3)'!F18</f>
        <v>440</v>
      </c>
      <c r="K18" s="21">
        <f t="shared" si="3"/>
        <v>21</v>
      </c>
      <c r="L18" s="23">
        <f t="shared" si="4"/>
        <v>4.772727272727273</v>
      </c>
      <c r="M18" s="38"/>
    </row>
    <row r="19" spans="1:13" ht="15.75" customHeight="1">
      <c r="A19" s="24" t="s">
        <v>73</v>
      </c>
      <c r="B19" s="21">
        <v>100</v>
      </c>
      <c r="C19" s="22">
        <v>96</v>
      </c>
      <c r="D19" s="22">
        <v>100</v>
      </c>
      <c r="E19" s="23">
        <f t="shared" si="5"/>
        <v>100</v>
      </c>
      <c r="F19" s="22">
        <v>165</v>
      </c>
      <c r="G19" s="21">
        <f t="shared" si="0"/>
        <v>-65</v>
      </c>
      <c r="H19" s="23">
        <f t="shared" si="1"/>
        <v>-39.39393939393939</v>
      </c>
      <c r="I19" s="21">
        <f t="shared" si="2"/>
        <v>4</v>
      </c>
      <c r="J19" s="21">
        <f>F19-'[1]5(3)'!F19</f>
        <v>5</v>
      </c>
      <c r="K19" s="21">
        <f t="shared" si="3"/>
        <v>-1</v>
      </c>
      <c r="L19" s="23">
        <f t="shared" si="4"/>
        <v>-20</v>
      </c>
      <c r="M19" s="38"/>
    </row>
    <row r="20" spans="1:13" ht="15.75" customHeight="1">
      <c r="A20" s="24" t="s">
        <v>74</v>
      </c>
      <c r="B20" s="21">
        <v>66253</v>
      </c>
      <c r="C20" s="22">
        <v>26690</v>
      </c>
      <c r="D20" s="22">
        <v>33577</v>
      </c>
      <c r="E20" s="23">
        <f t="shared" si="5"/>
        <v>50.67996920894148</v>
      </c>
      <c r="F20" s="22">
        <v>34113</v>
      </c>
      <c r="G20" s="21">
        <f t="shared" si="0"/>
        <v>-536</v>
      </c>
      <c r="H20" s="23">
        <f t="shared" si="1"/>
        <v>-1.571248497640196</v>
      </c>
      <c r="I20" s="21">
        <f t="shared" si="2"/>
        <v>6887</v>
      </c>
      <c r="J20" s="21">
        <f>F20-'[1]5(3)'!F20</f>
        <v>8429</v>
      </c>
      <c r="K20" s="21">
        <f t="shared" si="3"/>
        <v>-1542</v>
      </c>
      <c r="L20" s="23">
        <f t="shared" si="4"/>
        <v>-18.293985051607546</v>
      </c>
      <c r="M20" s="38"/>
    </row>
    <row r="21" spans="1:13" ht="15.75" customHeight="1">
      <c r="A21" s="24" t="s">
        <v>75</v>
      </c>
      <c r="B21" s="21">
        <v>23534</v>
      </c>
      <c r="C21" s="22">
        <v>8156</v>
      </c>
      <c r="D21" s="22">
        <v>11050</v>
      </c>
      <c r="E21" s="23">
        <f t="shared" si="5"/>
        <v>46.95334409790091</v>
      </c>
      <c r="F21" s="22">
        <v>9704</v>
      </c>
      <c r="G21" s="21">
        <f t="shared" si="0"/>
        <v>1346</v>
      </c>
      <c r="H21" s="23">
        <f t="shared" si="1"/>
        <v>13.870568837592746</v>
      </c>
      <c r="I21" s="21">
        <f t="shared" si="2"/>
        <v>2894</v>
      </c>
      <c r="J21" s="21">
        <f>F21-'[1]5(3)'!F21</f>
        <v>2536</v>
      </c>
      <c r="K21" s="21">
        <f t="shared" si="3"/>
        <v>358</v>
      </c>
      <c r="L21" s="23">
        <f t="shared" si="4"/>
        <v>14.11671924290221</v>
      </c>
      <c r="M21" s="38"/>
    </row>
    <row r="22" spans="1:13" ht="15.75" customHeight="1">
      <c r="A22" s="24" t="s">
        <v>76</v>
      </c>
      <c r="B22" s="21">
        <v>48190</v>
      </c>
      <c r="C22" s="22">
        <v>19336</v>
      </c>
      <c r="D22" s="22">
        <v>24982</v>
      </c>
      <c r="E22" s="23">
        <f t="shared" si="5"/>
        <v>51.840630836273085</v>
      </c>
      <c r="F22" s="22">
        <v>21297</v>
      </c>
      <c r="G22" s="21">
        <f t="shared" si="0"/>
        <v>3685</v>
      </c>
      <c r="H22" s="23">
        <f t="shared" si="1"/>
        <v>17.302906512654364</v>
      </c>
      <c r="I22" s="21">
        <f t="shared" si="2"/>
        <v>5646</v>
      </c>
      <c r="J22" s="21">
        <f>F22-'[1]5(3)'!F22</f>
        <v>7473</v>
      </c>
      <c r="K22" s="21">
        <f t="shared" si="3"/>
        <v>-1827</v>
      </c>
      <c r="L22" s="23">
        <f t="shared" si="4"/>
        <v>-24.448012846246485</v>
      </c>
      <c r="M22" s="38"/>
    </row>
    <row r="23" spans="1:13" ht="15.75" customHeight="1">
      <c r="A23" s="25" t="s">
        <v>77</v>
      </c>
      <c r="B23" s="21">
        <v>18718</v>
      </c>
      <c r="C23" s="22">
        <v>18882</v>
      </c>
      <c r="D23" s="22">
        <v>19804</v>
      </c>
      <c r="E23" s="23">
        <f t="shared" si="5"/>
        <v>105.8019019125975</v>
      </c>
      <c r="F23" s="22">
        <v>12414</v>
      </c>
      <c r="G23" s="21">
        <f t="shared" si="0"/>
        <v>7390</v>
      </c>
      <c r="H23" s="23">
        <f t="shared" si="1"/>
        <v>59.52956339616562</v>
      </c>
      <c r="I23" s="21">
        <f t="shared" si="2"/>
        <v>922</v>
      </c>
      <c r="J23" s="21">
        <f>F23-'[1]5(3)'!F23</f>
        <v>2105</v>
      </c>
      <c r="K23" s="21">
        <f t="shared" si="3"/>
        <v>-1183</v>
      </c>
      <c r="L23" s="23">
        <f t="shared" si="4"/>
        <v>-56.19952494061757</v>
      </c>
      <c r="M23" s="38"/>
    </row>
    <row r="24" spans="1:13" ht="15.75" customHeight="1">
      <c r="A24" s="69" t="s">
        <v>79</v>
      </c>
      <c r="B24" s="21">
        <f>SUM(B25:B32)</f>
        <v>133346</v>
      </c>
      <c r="C24" s="22">
        <v>47196</v>
      </c>
      <c r="D24" s="22">
        <v>75086</v>
      </c>
      <c r="E24" s="23">
        <f t="shared" si="5"/>
        <v>56.309150630690084</v>
      </c>
      <c r="F24" s="22">
        <v>61555</v>
      </c>
      <c r="G24" s="21">
        <f t="shared" si="0"/>
        <v>13531</v>
      </c>
      <c r="H24" s="23">
        <f t="shared" si="1"/>
        <v>21.981967346275688</v>
      </c>
      <c r="I24" s="21">
        <f t="shared" si="2"/>
        <v>27890</v>
      </c>
      <c r="J24" s="21">
        <f>F24-'[1]5(3)'!F24</f>
        <v>15671</v>
      </c>
      <c r="K24" s="21">
        <f t="shared" si="3"/>
        <v>12219</v>
      </c>
      <c r="L24" s="23">
        <f t="shared" si="4"/>
        <v>77.97205028396401</v>
      </c>
      <c r="M24" s="38"/>
    </row>
    <row r="25" spans="1:13" ht="15.75" customHeight="1">
      <c r="A25" s="21" t="s">
        <v>70</v>
      </c>
      <c r="B25" s="21">
        <v>57400</v>
      </c>
      <c r="C25" s="22">
        <v>15637</v>
      </c>
      <c r="D25" s="22">
        <v>24076</v>
      </c>
      <c r="E25" s="23">
        <f t="shared" si="5"/>
        <v>41.94425087108014</v>
      </c>
      <c r="F25" s="22">
        <v>19681</v>
      </c>
      <c r="G25" s="21">
        <f t="shared" si="0"/>
        <v>4395</v>
      </c>
      <c r="H25" s="23">
        <f t="shared" si="1"/>
        <v>22.331182358619987</v>
      </c>
      <c r="I25" s="21">
        <f t="shared" si="2"/>
        <v>8439</v>
      </c>
      <c r="J25" s="21">
        <f>F25-'[1]5(3)'!F25</f>
        <v>7057</v>
      </c>
      <c r="K25" s="21">
        <f t="shared" si="3"/>
        <v>1382</v>
      </c>
      <c r="L25" s="23">
        <f t="shared" si="4"/>
        <v>19.583392376363896</v>
      </c>
      <c r="M25" s="38"/>
    </row>
    <row r="26" spans="1:13" ht="15.75" customHeight="1">
      <c r="A26" s="21" t="s">
        <v>71</v>
      </c>
      <c r="B26" s="21">
        <v>14931</v>
      </c>
      <c r="C26" s="22">
        <v>1733</v>
      </c>
      <c r="D26" s="22">
        <v>3870</v>
      </c>
      <c r="E26" s="23">
        <f t="shared" si="5"/>
        <v>25.919228450874023</v>
      </c>
      <c r="F26" s="22">
        <v>3526</v>
      </c>
      <c r="G26" s="21">
        <f t="shared" si="0"/>
        <v>344</v>
      </c>
      <c r="H26" s="23">
        <f t="shared" si="1"/>
        <v>9.75609756097561</v>
      </c>
      <c r="I26" s="21">
        <f t="shared" si="2"/>
        <v>2137</v>
      </c>
      <c r="J26" s="21">
        <f>F26-'[1]5(3)'!F26</f>
        <v>499</v>
      </c>
      <c r="K26" s="21">
        <f t="shared" si="3"/>
        <v>1638</v>
      </c>
      <c r="L26" s="23">
        <f t="shared" si="4"/>
        <v>328.2565130260521</v>
      </c>
      <c r="M26" s="38"/>
    </row>
    <row r="27" spans="1:13" ht="15.75" customHeight="1">
      <c r="A27" s="24" t="s">
        <v>72</v>
      </c>
      <c r="B27" s="21">
        <v>1824</v>
      </c>
      <c r="C27" s="22">
        <v>479</v>
      </c>
      <c r="D27" s="22">
        <v>631</v>
      </c>
      <c r="E27" s="23">
        <f t="shared" si="5"/>
        <v>34.594298245614034</v>
      </c>
      <c r="F27" s="22">
        <v>1167</v>
      </c>
      <c r="G27" s="21">
        <f t="shared" si="0"/>
        <v>-536</v>
      </c>
      <c r="H27" s="23">
        <f t="shared" si="1"/>
        <v>-45.92973436161097</v>
      </c>
      <c r="I27" s="21">
        <f t="shared" si="2"/>
        <v>152</v>
      </c>
      <c r="J27" s="21">
        <f>F27-'[1]5(3)'!F27</f>
        <v>270</v>
      </c>
      <c r="K27" s="21">
        <f t="shared" si="3"/>
        <v>-118</v>
      </c>
      <c r="L27" s="23">
        <f t="shared" si="4"/>
        <v>-43.7037037037037</v>
      </c>
      <c r="M27" s="38"/>
    </row>
    <row r="28" spans="1:13" ht="15.75" customHeight="1">
      <c r="A28" s="24" t="s">
        <v>73</v>
      </c>
      <c r="B28" s="21">
        <v>978</v>
      </c>
      <c r="C28" s="22">
        <v>431</v>
      </c>
      <c r="D28" s="22">
        <v>455</v>
      </c>
      <c r="E28" s="23">
        <f t="shared" si="5"/>
        <v>46.52351738241309</v>
      </c>
      <c r="F28" s="22">
        <v>468</v>
      </c>
      <c r="G28" s="21">
        <f t="shared" si="0"/>
        <v>-13</v>
      </c>
      <c r="H28" s="23">
        <f t="shared" si="1"/>
        <v>-2.7777777777777777</v>
      </c>
      <c r="I28" s="21">
        <f t="shared" si="2"/>
        <v>24</v>
      </c>
      <c r="J28" s="21">
        <f>F28-'[1]5(3)'!F28</f>
        <v>93</v>
      </c>
      <c r="K28" s="21">
        <f t="shared" si="3"/>
        <v>-69</v>
      </c>
      <c r="L28" s="23">
        <f t="shared" si="4"/>
        <v>-74.19354838709677</v>
      </c>
      <c r="M28" s="38"/>
    </row>
    <row r="29" spans="1:13" ht="15.75" customHeight="1">
      <c r="A29" s="24" t="s">
        <v>74</v>
      </c>
      <c r="B29" s="21">
        <v>19066</v>
      </c>
      <c r="C29" s="22">
        <v>11207</v>
      </c>
      <c r="D29" s="22">
        <v>21461</v>
      </c>
      <c r="E29" s="23">
        <f t="shared" si="5"/>
        <v>112.56162802895207</v>
      </c>
      <c r="F29" s="22">
        <v>14620</v>
      </c>
      <c r="G29" s="21">
        <f t="shared" si="0"/>
        <v>6841</v>
      </c>
      <c r="H29" s="23">
        <f t="shared" si="1"/>
        <v>46.79206566347469</v>
      </c>
      <c r="I29" s="21">
        <f t="shared" si="2"/>
        <v>10254</v>
      </c>
      <c r="J29" s="21">
        <f>F29-'[1]5(3)'!F29</f>
        <v>1781</v>
      </c>
      <c r="K29" s="21">
        <f t="shared" si="3"/>
        <v>8473</v>
      </c>
      <c r="L29" s="23">
        <f t="shared" si="4"/>
        <v>475.74396406513193</v>
      </c>
      <c r="M29" s="38"/>
    </row>
    <row r="30" spans="1:13" ht="15.75" customHeight="1">
      <c r="A30" s="24" t="s">
        <v>75</v>
      </c>
      <c r="B30" s="21">
        <v>10086</v>
      </c>
      <c r="C30" s="22">
        <v>6667</v>
      </c>
      <c r="D30" s="22">
        <v>7940</v>
      </c>
      <c r="E30" s="23">
        <f t="shared" si="5"/>
        <v>78.72298235177475</v>
      </c>
      <c r="F30" s="22">
        <v>7767</v>
      </c>
      <c r="G30" s="21">
        <f t="shared" si="0"/>
        <v>173</v>
      </c>
      <c r="H30" s="23">
        <f t="shared" si="1"/>
        <v>2.2273722157847304</v>
      </c>
      <c r="I30" s="21">
        <f t="shared" si="2"/>
        <v>1273</v>
      </c>
      <c r="J30" s="21">
        <f>F30-'[1]5(3)'!F30</f>
        <v>1455</v>
      </c>
      <c r="K30" s="21">
        <f t="shared" si="3"/>
        <v>-182</v>
      </c>
      <c r="L30" s="23">
        <f t="shared" si="4"/>
        <v>-12.508591065292096</v>
      </c>
      <c r="M30" s="38"/>
    </row>
    <row r="31" spans="1:13" ht="15.75" customHeight="1">
      <c r="A31" s="24" t="s">
        <v>76</v>
      </c>
      <c r="B31" s="21">
        <v>25950</v>
      </c>
      <c r="C31" s="22">
        <v>8945</v>
      </c>
      <c r="D31" s="22">
        <v>13925</v>
      </c>
      <c r="E31" s="23">
        <f t="shared" si="5"/>
        <v>53.66088631984586</v>
      </c>
      <c r="F31" s="22">
        <v>14036</v>
      </c>
      <c r="G31" s="21">
        <f t="shared" si="0"/>
        <v>-111</v>
      </c>
      <c r="H31" s="23">
        <f t="shared" si="1"/>
        <v>-0.7908235964662298</v>
      </c>
      <c r="I31" s="21">
        <f t="shared" si="2"/>
        <v>4980</v>
      </c>
      <c r="J31" s="21">
        <f>F31-'[1]5(3)'!F31</f>
        <v>4440</v>
      </c>
      <c r="K31" s="21">
        <f t="shared" si="3"/>
        <v>540</v>
      </c>
      <c r="L31" s="23">
        <f t="shared" si="4"/>
        <v>12.162162162162163</v>
      </c>
      <c r="M31" s="38"/>
    </row>
    <row r="32" spans="1:13" ht="15.75" customHeight="1">
      <c r="A32" s="25" t="s">
        <v>77</v>
      </c>
      <c r="B32" s="21">
        <v>3111</v>
      </c>
      <c r="C32" s="22">
        <v>2097</v>
      </c>
      <c r="D32" s="22">
        <v>2728</v>
      </c>
      <c r="E32" s="23">
        <f t="shared" si="5"/>
        <v>87.68884603021536</v>
      </c>
      <c r="F32" s="22">
        <v>290</v>
      </c>
      <c r="G32" s="21">
        <f t="shared" si="0"/>
        <v>2438</v>
      </c>
      <c r="H32" s="23">
        <f t="shared" si="1"/>
        <v>840.6896551724138</v>
      </c>
      <c r="I32" s="21">
        <f t="shared" si="2"/>
        <v>631</v>
      </c>
      <c r="J32" s="21">
        <f>F32-'[1]5(3)'!F32</f>
        <v>76</v>
      </c>
      <c r="K32" s="21">
        <f t="shared" si="3"/>
        <v>555</v>
      </c>
      <c r="L32" s="23">
        <f t="shared" si="4"/>
        <v>730.2631578947368</v>
      </c>
      <c r="M32" s="38"/>
    </row>
    <row r="33" spans="1:13" ht="15.75" customHeight="1">
      <c r="A33" s="20" t="s">
        <v>80</v>
      </c>
      <c r="B33" s="21">
        <f>SUM(B34:B41)</f>
        <v>1525804</v>
      </c>
      <c r="C33" s="22">
        <v>895185</v>
      </c>
      <c r="D33" s="22">
        <v>1133886</v>
      </c>
      <c r="E33" s="23">
        <f t="shared" si="5"/>
        <v>74.31400101192551</v>
      </c>
      <c r="F33" s="22">
        <v>966059</v>
      </c>
      <c r="G33" s="21">
        <f t="shared" si="0"/>
        <v>167827</v>
      </c>
      <c r="H33" s="23">
        <f t="shared" si="1"/>
        <v>17.37233440193611</v>
      </c>
      <c r="I33" s="21">
        <f t="shared" si="2"/>
        <v>238701</v>
      </c>
      <c r="J33" s="21">
        <f>F33-'[1]5(3)'!F33</f>
        <v>174739</v>
      </c>
      <c r="K33" s="21">
        <f t="shared" si="3"/>
        <v>63962</v>
      </c>
      <c r="L33" s="23">
        <f t="shared" si="4"/>
        <v>36.604306995003974</v>
      </c>
      <c r="M33" s="38"/>
    </row>
    <row r="34" spans="1:13" ht="15.75" customHeight="1">
      <c r="A34" s="21" t="s">
        <v>70</v>
      </c>
      <c r="B34" s="21">
        <v>451874</v>
      </c>
      <c r="C34" s="22">
        <v>151383</v>
      </c>
      <c r="D34" s="22">
        <v>171857</v>
      </c>
      <c r="E34" s="23">
        <f t="shared" si="5"/>
        <v>38.03206203499205</v>
      </c>
      <c r="F34" s="22">
        <v>160403</v>
      </c>
      <c r="G34" s="21">
        <f t="shared" si="0"/>
        <v>11454</v>
      </c>
      <c r="H34" s="23">
        <f t="shared" si="1"/>
        <v>7.140764200170819</v>
      </c>
      <c r="I34" s="21">
        <f t="shared" si="2"/>
        <v>20474</v>
      </c>
      <c r="J34" s="21">
        <f>F34-'[1]5(3)'!F34</f>
        <v>18059</v>
      </c>
      <c r="K34" s="21">
        <f t="shared" si="3"/>
        <v>2415</v>
      </c>
      <c r="L34" s="23">
        <f t="shared" si="4"/>
        <v>13.37283349022648</v>
      </c>
      <c r="M34" s="38"/>
    </row>
    <row r="35" spans="1:13" ht="15.75" customHeight="1">
      <c r="A35" s="21" t="s">
        <v>71</v>
      </c>
      <c r="B35" s="21">
        <v>206863</v>
      </c>
      <c r="C35" s="22">
        <v>84221</v>
      </c>
      <c r="D35" s="22">
        <v>111919</v>
      </c>
      <c r="E35" s="23">
        <f t="shared" si="5"/>
        <v>54.102957029531616</v>
      </c>
      <c r="F35" s="22">
        <v>70992</v>
      </c>
      <c r="G35" s="21">
        <f t="shared" si="0"/>
        <v>40927</v>
      </c>
      <c r="H35" s="23">
        <f t="shared" si="1"/>
        <v>57.65015776425513</v>
      </c>
      <c r="I35" s="21">
        <f t="shared" si="2"/>
        <v>27698</v>
      </c>
      <c r="J35" s="21">
        <f>F35-'[1]5(3)'!F35</f>
        <v>4047</v>
      </c>
      <c r="K35" s="21">
        <f t="shared" si="3"/>
        <v>23651</v>
      </c>
      <c r="L35" s="23">
        <f t="shared" si="4"/>
        <v>584.4082036076106</v>
      </c>
      <c r="M35" s="38"/>
    </row>
    <row r="36" spans="1:13" ht="15.75" customHeight="1">
      <c r="A36" s="24" t="s">
        <v>72</v>
      </c>
      <c r="B36" s="21">
        <v>32948</v>
      </c>
      <c r="C36" s="22">
        <v>21318</v>
      </c>
      <c r="D36" s="22">
        <v>26405</v>
      </c>
      <c r="E36" s="23">
        <f t="shared" si="5"/>
        <v>80.14143498846667</v>
      </c>
      <c r="F36" s="22">
        <v>23493</v>
      </c>
      <c r="G36" s="21">
        <f t="shared" si="0"/>
        <v>2912</v>
      </c>
      <c r="H36" s="23">
        <f t="shared" si="1"/>
        <v>12.395181543438472</v>
      </c>
      <c r="I36" s="21">
        <f t="shared" si="2"/>
        <v>5087</v>
      </c>
      <c r="J36" s="21">
        <f>F36-'[1]5(3)'!F36</f>
        <v>5639</v>
      </c>
      <c r="K36" s="21">
        <f t="shared" si="3"/>
        <v>-552</v>
      </c>
      <c r="L36" s="23">
        <f t="shared" si="4"/>
        <v>-9.788969675474375</v>
      </c>
      <c r="M36" s="38"/>
    </row>
    <row r="37" spans="1:13" ht="15.75" customHeight="1">
      <c r="A37" s="24" t="s">
        <v>73</v>
      </c>
      <c r="B37" s="21">
        <v>6347</v>
      </c>
      <c r="C37" s="22">
        <v>9214</v>
      </c>
      <c r="D37" s="22">
        <v>9727</v>
      </c>
      <c r="E37" s="23">
        <f t="shared" si="5"/>
        <v>153.25350559319364</v>
      </c>
      <c r="F37" s="22">
        <v>6990</v>
      </c>
      <c r="G37" s="21">
        <f t="shared" si="0"/>
        <v>2737</v>
      </c>
      <c r="H37" s="23">
        <f t="shared" si="1"/>
        <v>39.15593705293276</v>
      </c>
      <c r="I37" s="21">
        <f t="shared" si="2"/>
        <v>513</v>
      </c>
      <c r="J37" s="21">
        <f>F37-'[1]5(3)'!F37</f>
        <v>741</v>
      </c>
      <c r="K37" s="21">
        <f t="shared" si="3"/>
        <v>-228</v>
      </c>
      <c r="L37" s="23">
        <f t="shared" si="4"/>
        <v>-30.76923076923077</v>
      </c>
      <c r="M37" s="38"/>
    </row>
    <row r="38" spans="1:13" ht="15.75" customHeight="1">
      <c r="A38" s="24" t="s">
        <v>74</v>
      </c>
      <c r="B38" s="21">
        <v>335524</v>
      </c>
      <c r="C38" s="22">
        <v>183721</v>
      </c>
      <c r="D38" s="22">
        <v>246823</v>
      </c>
      <c r="E38" s="23">
        <f t="shared" si="5"/>
        <v>73.56344106531873</v>
      </c>
      <c r="F38" s="22">
        <v>194917</v>
      </c>
      <c r="G38" s="21">
        <f t="shared" si="0"/>
        <v>51906</v>
      </c>
      <c r="H38" s="23">
        <f t="shared" si="1"/>
        <v>26.629796272259476</v>
      </c>
      <c r="I38" s="21">
        <f t="shared" si="2"/>
        <v>63102</v>
      </c>
      <c r="J38" s="21">
        <f>F38-'[1]5(3)'!F38</f>
        <v>29615</v>
      </c>
      <c r="K38" s="21">
        <f t="shared" si="3"/>
        <v>33487</v>
      </c>
      <c r="L38" s="23">
        <f t="shared" si="4"/>
        <v>113.07445551240924</v>
      </c>
      <c r="M38" s="38"/>
    </row>
    <row r="39" spans="1:13" ht="15.75" customHeight="1">
      <c r="A39" s="24" t="s">
        <v>75</v>
      </c>
      <c r="B39" s="21">
        <v>21630</v>
      </c>
      <c r="C39" s="22">
        <v>106703</v>
      </c>
      <c r="D39" s="22">
        <v>132067</v>
      </c>
      <c r="E39" s="23">
        <f t="shared" si="5"/>
        <v>610.5732778548313</v>
      </c>
      <c r="F39" s="22">
        <v>112911</v>
      </c>
      <c r="G39" s="21">
        <f t="shared" si="0"/>
        <v>19156</v>
      </c>
      <c r="H39" s="23">
        <f t="shared" si="1"/>
        <v>16.965574656145105</v>
      </c>
      <c r="I39" s="21">
        <f t="shared" si="2"/>
        <v>25364</v>
      </c>
      <c r="J39" s="21">
        <f>F39-'[1]5(3)'!F39</f>
        <v>17586</v>
      </c>
      <c r="K39" s="21">
        <f t="shared" si="3"/>
        <v>7778</v>
      </c>
      <c r="L39" s="23">
        <f t="shared" si="4"/>
        <v>44.228363470942796</v>
      </c>
      <c r="M39" s="38"/>
    </row>
    <row r="40" spans="1:13" ht="15.75" customHeight="1">
      <c r="A40" s="24" t="s">
        <v>76</v>
      </c>
      <c r="B40" s="21">
        <v>453088</v>
      </c>
      <c r="C40" s="22">
        <v>333006</v>
      </c>
      <c r="D40" s="22">
        <v>429254</v>
      </c>
      <c r="E40" s="23">
        <f t="shared" si="5"/>
        <v>94.73965322409774</v>
      </c>
      <c r="F40" s="22">
        <v>392157</v>
      </c>
      <c r="G40" s="21">
        <f t="shared" si="0"/>
        <v>37097</v>
      </c>
      <c r="H40" s="23">
        <f t="shared" si="1"/>
        <v>9.459731689093909</v>
      </c>
      <c r="I40" s="21">
        <f t="shared" si="2"/>
        <v>96248</v>
      </c>
      <c r="J40" s="21">
        <f>F40-'[1]5(3)'!F40</f>
        <v>98873</v>
      </c>
      <c r="K40" s="21">
        <f t="shared" si="3"/>
        <v>-2625</v>
      </c>
      <c r="L40" s="23">
        <f t="shared" si="4"/>
        <v>-2.6549209592103</v>
      </c>
      <c r="M40" s="38"/>
    </row>
    <row r="41" spans="1:13" ht="16.5" customHeight="1">
      <c r="A41" s="25" t="s">
        <v>77</v>
      </c>
      <c r="B41" s="21">
        <v>17530</v>
      </c>
      <c r="C41" s="22">
        <v>5619</v>
      </c>
      <c r="D41" s="22">
        <v>5834</v>
      </c>
      <c r="E41" s="23">
        <f t="shared" si="5"/>
        <v>33.28009127210496</v>
      </c>
      <c r="F41" s="22">
        <v>4196</v>
      </c>
      <c r="G41" s="21">
        <f t="shared" si="0"/>
        <v>1638</v>
      </c>
      <c r="H41" s="23">
        <f t="shared" si="1"/>
        <v>39.0371782650143</v>
      </c>
      <c r="I41" s="21">
        <f t="shared" si="2"/>
        <v>215</v>
      </c>
      <c r="J41" s="21">
        <f>F41-'[1]5(3)'!F41</f>
        <v>179</v>
      </c>
      <c r="K41" s="21">
        <f t="shared" si="3"/>
        <v>36</v>
      </c>
      <c r="L41" s="23">
        <f t="shared" si="4"/>
        <v>20.11173184357542</v>
      </c>
      <c r="M41" s="39"/>
    </row>
    <row r="42" spans="1:8" ht="18" customHeight="1">
      <c r="A42" s="27" t="s">
        <v>81</v>
      </c>
      <c r="H42" s="28"/>
    </row>
    <row r="43" spans="1:13" ht="9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ht="15.75">
      <c r="A44" s="30" t="s">
        <v>82</v>
      </c>
    </row>
  </sheetData>
  <sheetProtection/>
  <mergeCells count="16">
    <mergeCell ref="L2:M2"/>
    <mergeCell ref="D3:G3"/>
    <mergeCell ref="A43:M4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 verticalCentered="1"/>
  <pageMargins left="0.59" right="0.39" top="0.59" bottom="0.59" header="0" footer="0.39"/>
  <pageSetup horizontalDpi="180" verticalDpi="180" orientation="landscape" paperSize="9" scale="68"/>
  <headerFooter scaleWithDoc="0" alignWithMargins="0">
    <oddFooter>&amp;L&amp;"Times New Roman,常规" &amp;C第&amp;"Times New Roman,常规"3&amp;"宋体,常规"页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swguoqun</cp:lastModifiedBy>
  <cp:lastPrinted>2017-08-01T08:47:22Z</cp:lastPrinted>
  <dcterms:created xsi:type="dcterms:W3CDTF">2008-01-31T15:26:37Z</dcterms:created>
  <dcterms:modified xsi:type="dcterms:W3CDTF">2018-07-27T08:11:57Z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