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15" activeTab="9"/>
  </bookViews>
  <sheets>
    <sheet name="封面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说明1" sheetId="9" r:id="rId9"/>
    <sheet name="说明2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<sst xmlns="http://schemas.openxmlformats.org/spreadsheetml/2006/main" count="294" uniqueCount="206">
  <si>
    <t>市七届人大四次</t>
  </si>
  <si>
    <t>会议文件（3）</t>
  </si>
  <si>
    <t>附件7</t>
  </si>
  <si>
    <t>汕尾市2018年社会保险基金预算执行情况
和2019年社会保险基金预算草案</t>
  </si>
  <si>
    <t>编制单位：汕尾市财政局</t>
  </si>
  <si>
    <t>表1</t>
  </si>
  <si>
    <t>汕尾市2018年社会保险基金预算收入执行情况表</t>
  </si>
  <si>
    <t>单位：万元</t>
  </si>
  <si>
    <t>项  目</t>
  </si>
  <si>
    <r>
      <t>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年预算数</t>
    </r>
  </si>
  <si>
    <r>
      <t>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年执行数</t>
    </r>
  </si>
  <si>
    <t>完成年度预算的%</t>
  </si>
  <si>
    <t>比上年增长%</t>
  </si>
  <si>
    <r>
      <t>2017</t>
    </r>
    <r>
      <rPr>
        <b/>
        <sz val="12"/>
        <rFont val="宋体"/>
        <family val="0"/>
      </rPr>
      <t>年执行数</t>
    </r>
  </si>
  <si>
    <r>
      <t>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
比上年增加</t>
    </r>
  </si>
  <si>
    <t>汕尾市社会保险基金收入合计</t>
  </si>
  <si>
    <t>一、企业职工基本养老保险基金收入</t>
  </si>
  <si>
    <t>二、机关事业单位基本养老保险基金收入</t>
  </si>
  <si>
    <t>三、城乡居民基本养老保险基金收入</t>
  </si>
  <si>
    <t>四、职工基本医疗保险基金收入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</si>
  <si>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</si>
  <si>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</si>
  <si>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</si>
  <si>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</si>
  <si>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t>表2</t>
  </si>
  <si>
    <t>汕尾市2018年社会保险基金预算支出执行情况表</t>
  </si>
  <si>
    <r>
      <t>201</t>
    </r>
    <r>
      <rPr>
        <b/>
        <sz val="12"/>
        <rFont val="宋体"/>
        <family val="0"/>
      </rPr>
      <t>8年预算数</t>
    </r>
  </si>
  <si>
    <r>
      <t>201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年执行数</t>
    </r>
  </si>
  <si>
    <t>汕尾市社会保险基金支出合计</t>
  </si>
  <si>
    <t>一、企业职工基本养老保险基金支出</t>
  </si>
  <si>
    <t>二、机关事业单位基本养老保险基金支出</t>
  </si>
  <si>
    <t>三、城乡居民基本养老保险基金支出</t>
  </si>
  <si>
    <t>四、职工基本医疗保险基金支出</t>
  </si>
  <si>
    <t>五、城乡居民基本医疗保险基金支出</t>
  </si>
  <si>
    <t>六、工伤保险基金支出</t>
  </si>
  <si>
    <t>七、失业保险基金支出</t>
  </si>
  <si>
    <t>八、生育保险基金支出</t>
  </si>
  <si>
    <t>表3</t>
  </si>
  <si>
    <t>汕尾市2018年社会保险基金结余情况表</t>
  </si>
  <si>
    <t>项　目</t>
  </si>
  <si>
    <t>执行数</t>
  </si>
  <si>
    <t>社会保险基金本年收支结余</t>
  </si>
  <si>
    <t>社会保险基金年末累计结余</t>
  </si>
  <si>
    <t>一、企业职工基本养老保险基金本年收支结余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</si>
  <si>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企业职工基本养老保险基金年末累计结余</t>
    </r>
  </si>
  <si>
    <t>二、机关事业单位基本养老保险基金本年收支结余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</si>
  <si>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机关事业单位基本养老保险基金年末累计结余</t>
    </r>
  </si>
  <si>
    <t>三、城乡居民基本养老保险基金本年收支结余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</si>
  <si>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城乡居民基本养老保险基金年末累计结余</t>
    </r>
  </si>
  <si>
    <t>四、职工基本医疗保险基金本年收支结余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</si>
  <si>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职工基本医疗保险基金年末累计结余</t>
    </r>
  </si>
  <si>
    <t>五、城乡居民基本医疗保险基金本年收支结余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</si>
  <si>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城乡居民基本医疗保险基金年末累计结余</t>
    </r>
  </si>
  <si>
    <t>六、工伤保险基金本年收支结余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</si>
  <si>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工伤保险基金年末累计结余</t>
    </r>
  </si>
  <si>
    <t>七、失业保险基金本年收支结余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</si>
  <si>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失业保险基金年末累计结余</t>
    </r>
  </si>
  <si>
    <t>八、生育保险基金本年收支结余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</si>
  <si>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生育保险基金年末累计结余</t>
    </r>
  </si>
  <si>
    <t>表4</t>
  </si>
  <si>
    <r>
      <t>2019</t>
    </r>
    <r>
      <rPr>
        <sz val="20"/>
        <rFont val="方正小标宋_GBK"/>
        <family val="4"/>
      </rPr>
      <t>年汕尾市社会保险基金收入预算表</t>
    </r>
  </si>
  <si>
    <r>
      <rPr>
        <sz val="12"/>
        <rFont val="SimSun"/>
        <family val="0"/>
      </rPr>
      <t>单位：万元</t>
    </r>
  </si>
  <si>
    <r>
      <rPr>
        <b/>
        <sz val="11"/>
        <rFont val="SimSun"/>
        <family val="0"/>
      </rPr>
      <t>项目名称</t>
    </r>
  </si>
  <si>
    <r>
      <t>2018</t>
    </r>
    <r>
      <rPr>
        <b/>
        <sz val="11"/>
        <rFont val="SimSun"/>
        <family val="0"/>
      </rPr>
      <t>年执行数</t>
    </r>
  </si>
  <si>
    <r>
      <t>2019</t>
    </r>
    <r>
      <rPr>
        <b/>
        <sz val="11"/>
        <rFont val="SimSun"/>
        <family val="0"/>
      </rPr>
      <t>年预算数</t>
    </r>
  </si>
  <si>
    <r>
      <rPr>
        <b/>
        <sz val="11"/>
        <rFont val="SimSun"/>
        <family val="0"/>
      </rPr>
      <t>预算数为
上年执行数的</t>
    </r>
    <r>
      <rPr>
        <b/>
        <sz val="11"/>
        <rFont val="Times New Roman"/>
        <family val="1"/>
      </rPr>
      <t xml:space="preserve">% </t>
    </r>
  </si>
  <si>
    <r>
      <rPr>
        <b/>
        <sz val="10"/>
        <rFont val="SimSun"/>
        <family val="0"/>
      </rPr>
      <t>社会保险基金收入</t>
    </r>
  </si>
  <si>
    <t>×</t>
  </si>
  <si>
    <r>
      <t xml:space="preserve">  </t>
    </r>
    <r>
      <rPr>
        <b/>
        <sz val="10"/>
        <rFont val="SimSun"/>
        <family val="0"/>
      </rPr>
      <t>一、企业职工基本养老保险基金收入</t>
    </r>
  </si>
  <si>
    <r>
      <t xml:space="preserve">  </t>
    </r>
    <r>
      <rPr>
        <b/>
        <sz val="10"/>
        <rFont val="SimSun"/>
        <family val="0"/>
      </rPr>
      <t>五、城乡居民基本医疗保险基金收入</t>
    </r>
  </si>
  <si>
    <r>
      <t xml:space="preserve">    </t>
    </r>
    <r>
      <rPr>
        <sz val="10"/>
        <rFont val="SimSun"/>
        <family val="0"/>
      </rPr>
      <t>企业职工基本养老保险费收入</t>
    </r>
  </si>
  <si>
    <r>
      <t xml:space="preserve">    </t>
    </r>
    <r>
      <rPr>
        <sz val="10"/>
        <rFont val="SimSun"/>
        <family val="0"/>
      </rPr>
      <t>城乡居民基本医疗保险基金缴费收入</t>
    </r>
  </si>
  <si>
    <r>
      <t xml:space="preserve">    </t>
    </r>
    <r>
      <rPr>
        <sz val="10"/>
        <rFont val="SimSun"/>
        <family val="0"/>
      </rPr>
      <t>企业职工基本养老保险基金财政补贴收入</t>
    </r>
  </si>
  <si>
    <r>
      <t xml:space="preserve">    </t>
    </r>
    <r>
      <rPr>
        <sz val="10"/>
        <rFont val="SimSun"/>
        <family val="0"/>
      </rPr>
      <t>城乡居民基本医疗保险基金财政补贴收入</t>
    </r>
  </si>
  <si>
    <r>
      <t xml:space="preserve">    </t>
    </r>
    <r>
      <rPr>
        <sz val="10"/>
        <rFont val="SimSun"/>
        <family val="0"/>
      </rPr>
      <t>企业职工基本养老保险基金利息收入</t>
    </r>
  </si>
  <si>
    <r>
      <t xml:space="preserve">    </t>
    </r>
    <r>
      <rPr>
        <sz val="10"/>
        <rFont val="SimSun"/>
        <family val="0"/>
      </rPr>
      <t>城乡居民基本医疗保险基金利息收入</t>
    </r>
  </si>
  <si>
    <r>
      <t xml:space="preserve">    </t>
    </r>
    <r>
      <rPr>
        <sz val="10"/>
        <rFont val="SimSun"/>
        <family val="0"/>
      </rPr>
      <t>企业职工基本养老保险基金委托投资收益</t>
    </r>
  </si>
  <si>
    <r>
      <t xml:space="preserve">    </t>
    </r>
    <r>
      <rPr>
        <sz val="10"/>
        <rFont val="SimSun"/>
        <family val="0"/>
      </rPr>
      <t>其他城乡居民基本医疗保险基金收入</t>
    </r>
  </si>
  <si>
    <r>
      <t xml:space="preserve">    </t>
    </r>
    <r>
      <rPr>
        <sz val="10"/>
        <rFont val="SimSun"/>
        <family val="0"/>
      </rPr>
      <t>其他企业职工基本养老保险基金收入</t>
    </r>
  </si>
  <si>
    <r>
      <t xml:space="preserve">  </t>
    </r>
    <r>
      <rPr>
        <b/>
        <sz val="10"/>
        <rFont val="SimSun"/>
        <family val="0"/>
      </rPr>
      <t>六、工伤保险基金收入</t>
    </r>
  </si>
  <si>
    <r>
      <t xml:space="preserve">  </t>
    </r>
    <r>
      <rPr>
        <b/>
        <sz val="10"/>
        <rFont val="SimSun"/>
        <family val="0"/>
      </rPr>
      <t>二、机关事业单位基本养老保险基金收入</t>
    </r>
  </si>
  <si>
    <r>
      <t xml:space="preserve">    </t>
    </r>
    <r>
      <rPr>
        <sz val="10"/>
        <rFont val="SimSun"/>
        <family val="0"/>
      </rPr>
      <t>工伤保险费收入</t>
    </r>
  </si>
  <si>
    <r>
      <t xml:space="preserve">    </t>
    </r>
    <r>
      <rPr>
        <sz val="10"/>
        <rFont val="SimSun"/>
        <family val="0"/>
      </rPr>
      <t>机关事业单位基本养老保险费收入</t>
    </r>
  </si>
  <si>
    <r>
      <t xml:space="preserve">    </t>
    </r>
    <r>
      <rPr>
        <sz val="10"/>
        <rFont val="SimSun"/>
        <family val="0"/>
      </rPr>
      <t>工伤保险基金财政补贴收入</t>
    </r>
  </si>
  <si>
    <r>
      <t xml:space="preserve">    </t>
    </r>
    <r>
      <rPr>
        <sz val="10"/>
        <rFont val="SimSun"/>
        <family val="0"/>
      </rPr>
      <t>机关事业单位基本养老保险基金财政补贴收入</t>
    </r>
  </si>
  <si>
    <r>
      <t xml:space="preserve">    </t>
    </r>
    <r>
      <rPr>
        <sz val="10"/>
        <rFont val="SimSun"/>
        <family val="0"/>
      </rPr>
      <t>工伤保险基金利息收入</t>
    </r>
  </si>
  <si>
    <r>
      <t xml:space="preserve">    </t>
    </r>
    <r>
      <rPr>
        <sz val="10"/>
        <rFont val="SimSun"/>
        <family val="0"/>
      </rPr>
      <t>机关事业单位基本养老保险基金利息收入</t>
    </r>
  </si>
  <si>
    <r>
      <t xml:space="preserve">    </t>
    </r>
    <r>
      <rPr>
        <sz val="10"/>
        <rFont val="SimSun"/>
        <family val="0"/>
      </rPr>
      <t>其他工伤保险基金收入</t>
    </r>
  </si>
  <si>
    <r>
      <t xml:space="preserve">    </t>
    </r>
    <r>
      <rPr>
        <sz val="10"/>
        <rFont val="SimSun"/>
        <family val="0"/>
      </rPr>
      <t>机关事业单位基本养老保险基金委托投资收益</t>
    </r>
  </si>
  <si>
    <r>
      <t xml:space="preserve">  </t>
    </r>
    <r>
      <rPr>
        <b/>
        <sz val="10"/>
        <rFont val="SimSun"/>
        <family val="0"/>
      </rPr>
      <t>七、失业保险基金收入</t>
    </r>
  </si>
  <si>
    <r>
      <t xml:space="preserve">    </t>
    </r>
    <r>
      <rPr>
        <sz val="10"/>
        <rFont val="SimSun"/>
        <family val="0"/>
      </rPr>
      <t>其他机关事业单位基本养老保险基金收入</t>
    </r>
  </si>
  <si>
    <r>
      <t xml:space="preserve">    </t>
    </r>
    <r>
      <rPr>
        <sz val="10"/>
        <rFont val="SimSun"/>
        <family val="0"/>
      </rPr>
      <t>失业保险费收入</t>
    </r>
  </si>
  <si>
    <r>
      <t xml:space="preserve">  </t>
    </r>
    <r>
      <rPr>
        <b/>
        <sz val="10"/>
        <rFont val="SimSun"/>
        <family val="0"/>
      </rPr>
      <t>三、城乡居民基本养老保险基金收入</t>
    </r>
  </si>
  <si>
    <r>
      <t xml:space="preserve">    </t>
    </r>
    <r>
      <rPr>
        <sz val="10"/>
        <rFont val="SimSun"/>
        <family val="0"/>
      </rPr>
      <t>失业保险基金财政补贴收入</t>
    </r>
  </si>
  <si>
    <r>
      <t xml:space="preserve">    </t>
    </r>
    <r>
      <rPr>
        <sz val="10"/>
        <rFont val="SimSun"/>
        <family val="0"/>
      </rPr>
      <t>城乡居民基本养老保险基金缴费收入</t>
    </r>
  </si>
  <si>
    <r>
      <t xml:space="preserve">    </t>
    </r>
    <r>
      <rPr>
        <sz val="10"/>
        <rFont val="SimSun"/>
        <family val="0"/>
      </rPr>
      <t>失业保险基金利息收入</t>
    </r>
  </si>
  <si>
    <r>
      <t xml:space="preserve">    </t>
    </r>
    <r>
      <rPr>
        <sz val="10"/>
        <rFont val="SimSun"/>
        <family val="0"/>
      </rPr>
      <t>城乡居民基本养老保险基金财政补贴收入</t>
    </r>
  </si>
  <si>
    <r>
      <t xml:space="preserve">    </t>
    </r>
    <r>
      <rPr>
        <sz val="10"/>
        <rFont val="SimSun"/>
        <family val="0"/>
      </rPr>
      <t>其他失业保险基金收入</t>
    </r>
  </si>
  <si>
    <r>
      <t xml:space="preserve">    </t>
    </r>
    <r>
      <rPr>
        <sz val="10"/>
        <rFont val="SimSun"/>
        <family val="0"/>
      </rPr>
      <t>城乡居民基本养老保险基金利息收入</t>
    </r>
  </si>
  <si>
    <r>
      <t xml:space="preserve">  </t>
    </r>
    <r>
      <rPr>
        <b/>
        <sz val="10"/>
        <rFont val="SimSun"/>
        <family val="0"/>
      </rPr>
      <t>八、生育保险基金收入</t>
    </r>
  </si>
  <si>
    <r>
      <t xml:space="preserve">    </t>
    </r>
    <r>
      <rPr>
        <sz val="10"/>
        <rFont val="SimSun"/>
        <family val="0"/>
      </rPr>
      <t>城乡居民基本养老保险基金委托投资收益</t>
    </r>
  </si>
  <si>
    <r>
      <t xml:space="preserve">    </t>
    </r>
    <r>
      <rPr>
        <sz val="10"/>
        <rFont val="SimSun"/>
        <family val="0"/>
      </rPr>
      <t>生育保险费收入</t>
    </r>
  </si>
  <si>
    <r>
      <t xml:space="preserve">    </t>
    </r>
    <r>
      <rPr>
        <sz val="10"/>
        <rFont val="SimSun"/>
        <family val="0"/>
      </rPr>
      <t>城乡居民基本养老保险基金集体补助收入</t>
    </r>
  </si>
  <si>
    <r>
      <t xml:space="preserve">    </t>
    </r>
    <r>
      <rPr>
        <sz val="10"/>
        <rFont val="SimSun"/>
        <family val="0"/>
      </rPr>
      <t>生育保险基金财政补贴收入</t>
    </r>
  </si>
  <si>
    <r>
      <t xml:space="preserve">    </t>
    </r>
    <r>
      <rPr>
        <sz val="10"/>
        <rFont val="SimSun"/>
        <family val="0"/>
      </rPr>
      <t>其他城乡居民基本养老保险基金收入</t>
    </r>
  </si>
  <si>
    <r>
      <t xml:space="preserve">    </t>
    </r>
    <r>
      <rPr>
        <sz val="10"/>
        <rFont val="SimSun"/>
        <family val="0"/>
      </rPr>
      <t>生育保险基金利息收入</t>
    </r>
  </si>
  <si>
    <r>
      <t xml:space="preserve">  </t>
    </r>
    <r>
      <rPr>
        <b/>
        <sz val="10"/>
        <rFont val="SimSun"/>
        <family val="0"/>
      </rPr>
      <t>四、职工基本医疗保险基金收入</t>
    </r>
  </si>
  <si>
    <r>
      <t xml:space="preserve">    </t>
    </r>
    <r>
      <rPr>
        <sz val="10"/>
        <rFont val="SimSun"/>
        <family val="0"/>
      </rPr>
      <t>其他生育保险基金收入</t>
    </r>
  </si>
  <si>
    <r>
      <t xml:space="preserve">    </t>
    </r>
    <r>
      <rPr>
        <sz val="10"/>
        <rFont val="SimSun"/>
        <family val="0"/>
      </rPr>
      <t>职工基本医疗保险费收入</t>
    </r>
  </si>
  <si>
    <r>
      <t xml:space="preserve">    </t>
    </r>
    <r>
      <rPr>
        <sz val="10"/>
        <rFont val="SimSun"/>
        <family val="0"/>
      </rPr>
      <t>职工基本医疗保险基金财政补贴收入</t>
    </r>
  </si>
  <si>
    <r>
      <t xml:space="preserve">    </t>
    </r>
    <r>
      <rPr>
        <sz val="10"/>
        <rFont val="SimSun"/>
        <family val="0"/>
      </rPr>
      <t>职工基本医疗保险基金利息收入</t>
    </r>
  </si>
  <si>
    <r>
      <t xml:space="preserve">    </t>
    </r>
    <r>
      <rPr>
        <sz val="10"/>
        <rFont val="SimSun"/>
        <family val="0"/>
      </rPr>
      <t>其他职工基本医疗保险基金收入</t>
    </r>
  </si>
  <si>
    <r>
      <rPr>
        <sz val="12"/>
        <rFont val="仿宋"/>
        <family val="3"/>
      </rPr>
      <t>注：由于在编报</t>
    </r>
    <r>
      <rPr>
        <sz val="12"/>
        <rFont val="Times New Roman"/>
        <family val="1"/>
      </rPr>
      <t>2019</t>
    </r>
    <r>
      <rPr>
        <sz val="12"/>
        <rFont val="仿宋"/>
        <family val="3"/>
      </rPr>
      <t>年社会保险基金预算时，</t>
    </r>
    <r>
      <rPr>
        <sz val="12"/>
        <rFont val="Times New Roman"/>
        <family val="1"/>
      </rPr>
      <t>2018</t>
    </r>
    <r>
      <rPr>
        <sz val="12"/>
        <rFont val="仿宋"/>
        <family val="3"/>
      </rPr>
      <t>年社会保险基金预算尚未执行完毕，因此本表及后面表格中的</t>
    </r>
    <r>
      <rPr>
        <sz val="12"/>
        <rFont val="Times New Roman"/>
        <family val="1"/>
      </rPr>
      <t>“2018</t>
    </r>
    <r>
      <rPr>
        <sz val="12"/>
        <rFont val="仿宋"/>
        <family val="3"/>
      </rPr>
      <t>年执行数</t>
    </r>
    <r>
      <rPr>
        <sz val="12"/>
        <rFont val="Times New Roman"/>
        <family val="1"/>
      </rPr>
      <t>”</t>
    </r>
    <r>
      <rPr>
        <sz val="12"/>
        <rFont val="仿宋"/>
        <family val="3"/>
      </rPr>
      <t>为</t>
    </r>
    <r>
      <rPr>
        <sz val="12"/>
        <rFont val="Times New Roman"/>
        <family val="1"/>
      </rPr>
      <t>2018</t>
    </r>
    <r>
      <rPr>
        <sz val="12"/>
        <rFont val="仿宋"/>
        <family val="3"/>
      </rPr>
      <t>年全年执行数的预估数。</t>
    </r>
  </si>
  <si>
    <t>表5</t>
  </si>
  <si>
    <t>2019年汕尾市社会保险基金支出预算表</t>
  </si>
  <si>
    <t>项目名称</t>
  </si>
  <si>
    <t>2018年执行数</t>
  </si>
  <si>
    <t>2019年预算数</t>
  </si>
  <si>
    <t xml:space="preserve">预算数为
上年执行数的% </t>
  </si>
  <si>
    <t>社会保险基金支出</t>
  </si>
  <si>
    <t xml:space="preserve">  一、企业职工基本养老保险基金支出</t>
  </si>
  <si>
    <t xml:space="preserve">  五、城乡居民基本医疗保险基金支出</t>
  </si>
  <si>
    <t xml:space="preserve">    基本养老金</t>
  </si>
  <si>
    <t xml:space="preserve">    城乡居民基本医疗保险基金医疗待遇支出</t>
  </si>
  <si>
    <t xml:space="preserve">    医疗补助金</t>
  </si>
  <si>
    <t xml:space="preserve">    大病医疗保险支出</t>
  </si>
  <si>
    <t xml:space="preserve">    丧葬抚恤补助</t>
  </si>
  <si>
    <t xml:space="preserve">    其他城乡居民基本医疗保险基金支出</t>
  </si>
  <si>
    <t xml:space="preserve">    其他企业职工基本养老保险基金支出</t>
  </si>
  <si>
    <t xml:space="preserve">  六、工伤保险基金支出</t>
  </si>
  <si>
    <t xml:space="preserve">  二、机关事业单位基本养老保险基金支出</t>
  </si>
  <si>
    <t xml:space="preserve">    工伤保险待遇</t>
  </si>
  <si>
    <t xml:space="preserve">    基本养老金支出</t>
  </si>
  <si>
    <t xml:space="preserve">    劳动能力鉴定支出</t>
  </si>
  <si>
    <t xml:space="preserve">    其他机关事业单位基本养老保险基金支出</t>
  </si>
  <si>
    <t xml:space="preserve">    工伤预防费用支出</t>
  </si>
  <si>
    <t xml:space="preserve">  三、城乡居民基本养老保险基金支出</t>
  </si>
  <si>
    <t xml:space="preserve">    其他工伤保险基金支出</t>
  </si>
  <si>
    <t xml:space="preserve">    基础养老金支出</t>
  </si>
  <si>
    <t xml:space="preserve">  七、失业保险基金支出</t>
  </si>
  <si>
    <t xml:space="preserve">    个人账户养老金支出</t>
  </si>
  <si>
    <t xml:space="preserve">    失业保险金</t>
  </si>
  <si>
    <t xml:space="preserve">    丧葬抚恤补助支出</t>
  </si>
  <si>
    <t xml:space="preserve">    医疗保险费</t>
  </si>
  <si>
    <t xml:space="preserve">    其他城乡居民基本养老保险基金支出</t>
  </si>
  <si>
    <t xml:space="preserve">  四、职工基本医疗保险基金支出</t>
  </si>
  <si>
    <t xml:space="preserve">    职业培训和职业介绍补贴</t>
  </si>
  <si>
    <t xml:space="preserve">    职工基本医疗保险统筹基金</t>
  </si>
  <si>
    <t xml:space="preserve">    技能提升补贴支出</t>
  </si>
  <si>
    <t xml:space="preserve">    职工基本医疗保险个人账户基金</t>
  </si>
  <si>
    <t xml:space="preserve">    其他失业保险基金支出</t>
  </si>
  <si>
    <t xml:space="preserve">    其他职工基本医疗保险基金支出</t>
  </si>
  <si>
    <t xml:space="preserve">  八、生育保险基金支出</t>
  </si>
  <si>
    <t xml:space="preserve">    生育医疗费用支出</t>
  </si>
  <si>
    <t xml:space="preserve">    生育津贴支出</t>
  </si>
  <si>
    <t xml:space="preserve">    其他生育保险基金支出</t>
  </si>
  <si>
    <t>表6</t>
  </si>
  <si>
    <t>2019年汕尾市社会保险基金结余预算表</t>
  </si>
  <si>
    <t xml:space="preserve">  社会保险基金本年收支结余</t>
  </si>
  <si>
    <t xml:space="preserve">  社会保险基金年末累计结余</t>
  </si>
  <si>
    <t xml:space="preserve">     一、企业职工基本养老保险基金本年收支结余</t>
  </si>
  <si>
    <t xml:space="preserve">        企业职工基本养老保险基金年末累计结余</t>
  </si>
  <si>
    <t xml:space="preserve">     二、机关事业单位基本养老保险基金本年收支结余</t>
  </si>
  <si>
    <t xml:space="preserve">        机关事业单位基本养老保险基金年末累计结余</t>
  </si>
  <si>
    <t xml:space="preserve">     三、城乡居民基本养老保险基金本年收支结余</t>
  </si>
  <si>
    <t xml:space="preserve">        城乡居民基本养老保险基金年末累计结余</t>
  </si>
  <si>
    <t xml:space="preserve">     四、职工基本医疗保险基金本年收支结余</t>
  </si>
  <si>
    <t xml:space="preserve">        职工基本医疗保险基金年末累计结余</t>
  </si>
  <si>
    <t xml:space="preserve">     五、城乡居民基本医疗保险基金本年收支结余</t>
  </si>
  <si>
    <t xml:space="preserve">        城乡居民基本医疗保险基金年末累计结余</t>
  </si>
  <si>
    <t xml:space="preserve">     六、工伤保险基金本年收支结余</t>
  </si>
  <si>
    <t xml:space="preserve">        工伤保险基金年末累计结余</t>
  </si>
  <si>
    <t xml:space="preserve">     七、失业保险基金本年收支结余</t>
  </si>
  <si>
    <t xml:space="preserve">        失业保险基金年末累计结余</t>
  </si>
  <si>
    <t xml:space="preserve">     八、生育保险基金本年收支结余</t>
  </si>
  <si>
    <t xml:space="preserve">        生育保险基金年末累计结余</t>
  </si>
  <si>
    <t>表7</t>
  </si>
  <si>
    <r>
      <t>2019</t>
    </r>
    <r>
      <rPr>
        <sz val="18"/>
        <rFont val="方正小标宋_GBK"/>
        <family val="4"/>
      </rPr>
      <t>年汕尾市社会保险基本资料表</t>
    </r>
  </si>
  <si>
    <r>
      <rPr>
        <sz val="12"/>
        <rFont val="SimSun"/>
        <family val="0"/>
      </rPr>
      <t>单位：人</t>
    </r>
  </si>
  <si>
    <r>
      <t xml:space="preserve">  </t>
    </r>
    <r>
      <rPr>
        <b/>
        <sz val="10"/>
        <rFont val="SimSun"/>
        <family val="0"/>
      </rPr>
      <t>一、企业职工基本养老保险</t>
    </r>
  </si>
  <si>
    <r>
      <t xml:space="preserve">  </t>
    </r>
    <r>
      <rPr>
        <b/>
        <sz val="10"/>
        <rFont val="SimSun"/>
        <family val="0"/>
      </rPr>
      <t>四、职工基本医疗保险</t>
    </r>
  </si>
  <si>
    <r>
      <t xml:space="preserve">     (</t>
    </r>
    <r>
      <rPr>
        <sz val="10"/>
        <rFont val="SimSun"/>
        <family val="0"/>
      </rPr>
      <t>一</t>
    </r>
    <r>
      <rPr>
        <sz val="10"/>
        <rFont val="Times New Roman"/>
        <family val="1"/>
      </rPr>
      <t>)</t>
    </r>
    <r>
      <rPr>
        <sz val="10"/>
        <rFont val="SimSun"/>
        <family val="0"/>
      </rPr>
      <t>参保人数</t>
    </r>
  </si>
  <si>
    <r>
      <t xml:space="preserve">        1.</t>
    </r>
    <r>
      <rPr>
        <sz val="10"/>
        <rFont val="SimSun"/>
        <family val="0"/>
      </rPr>
      <t>在职职工</t>
    </r>
  </si>
  <si>
    <r>
      <t xml:space="preserve">        2.</t>
    </r>
    <r>
      <rPr>
        <sz val="10"/>
        <rFont val="SimSun"/>
        <family val="0"/>
      </rPr>
      <t>离退休人员</t>
    </r>
  </si>
  <si>
    <r>
      <t xml:space="preserve">        2.</t>
    </r>
    <r>
      <rPr>
        <sz val="10"/>
        <rFont val="SimSun"/>
        <family val="0"/>
      </rPr>
      <t>退休人员</t>
    </r>
  </si>
  <si>
    <r>
      <t xml:space="preserve">           </t>
    </r>
    <r>
      <rPr>
        <sz val="10"/>
        <rFont val="SimSun"/>
        <family val="0"/>
      </rPr>
      <t>（</t>
    </r>
    <r>
      <rPr>
        <sz val="10"/>
        <rFont val="Times New Roman"/>
        <family val="1"/>
      </rPr>
      <t>1</t>
    </r>
    <r>
      <rPr>
        <sz val="10"/>
        <rFont val="SimSun"/>
        <family val="0"/>
      </rPr>
      <t>）退休、退职人员</t>
    </r>
  </si>
  <si>
    <r>
      <t xml:space="preserve">  </t>
    </r>
    <r>
      <rPr>
        <b/>
        <sz val="10"/>
        <rFont val="SimSun"/>
        <family val="0"/>
      </rPr>
      <t>五、城乡居民基本医疗保险</t>
    </r>
  </si>
  <si>
    <r>
      <t xml:space="preserve">           </t>
    </r>
    <r>
      <rPr>
        <sz val="10"/>
        <rFont val="SimSun"/>
        <family val="0"/>
      </rPr>
      <t>（</t>
    </r>
    <r>
      <rPr>
        <sz val="10"/>
        <rFont val="Times New Roman"/>
        <family val="1"/>
      </rPr>
      <t>2</t>
    </r>
    <r>
      <rPr>
        <sz val="10"/>
        <rFont val="SimSun"/>
        <family val="0"/>
      </rPr>
      <t>）离休人员</t>
    </r>
  </si>
  <si>
    <r>
      <t xml:space="preserve">       </t>
    </r>
    <r>
      <rPr>
        <sz val="10"/>
        <rFont val="SimSun"/>
        <family val="0"/>
      </rPr>
      <t>参保缴费年末人数</t>
    </r>
  </si>
  <si>
    <r>
      <t xml:space="preserve">     </t>
    </r>
    <r>
      <rPr>
        <sz val="10"/>
        <rFont val="SimSun"/>
        <family val="0"/>
      </rPr>
      <t>（二）实际缴费人数</t>
    </r>
  </si>
  <si>
    <r>
      <t xml:space="preserve">  </t>
    </r>
    <r>
      <rPr>
        <b/>
        <sz val="10"/>
        <rFont val="SimSun"/>
        <family val="0"/>
      </rPr>
      <t>六、工伤保险</t>
    </r>
  </si>
  <si>
    <r>
      <t xml:space="preserve">  </t>
    </r>
    <r>
      <rPr>
        <b/>
        <sz val="10"/>
        <rFont val="SimSun"/>
        <family val="0"/>
      </rPr>
      <t>二、机关事业单位基本养老保险</t>
    </r>
  </si>
  <si>
    <r>
      <t xml:space="preserve">     </t>
    </r>
    <r>
      <rPr>
        <sz val="10"/>
        <rFont val="SimSun"/>
        <family val="0"/>
      </rPr>
      <t>（一）参保人数</t>
    </r>
  </si>
  <si>
    <r>
      <t xml:space="preserve">     </t>
    </r>
    <r>
      <rPr>
        <sz val="10"/>
        <rFont val="SimSun"/>
        <family val="0"/>
      </rPr>
      <t>（二）享受工伤保险待遇全年累计人数</t>
    </r>
  </si>
  <si>
    <r>
      <t xml:space="preserve">  </t>
    </r>
    <r>
      <rPr>
        <b/>
        <sz val="10"/>
        <rFont val="SimSun"/>
        <family val="0"/>
      </rPr>
      <t>七、失业保险</t>
    </r>
  </si>
  <si>
    <r>
      <t xml:space="preserve">        2.</t>
    </r>
    <r>
      <rPr>
        <sz val="10"/>
        <rFont val="SimSun"/>
        <family val="0"/>
      </rPr>
      <t>退休、退职人员</t>
    </r>
  </si>
  <si>
    <r>
      <t xml:space="preserve">     </t>
    </r>
    <r>
      <rPr>
        <sz val="10"/>
        <rFont val="SimSun"/>
        <family val="0"/>
      </rPr>
      <t>（二）领取失业保险金人数</t>
    </r>
  </si>
  <si>
    <r>
      <t xml:space="preserve">  </t>
    </r>
    <r>
      <rPr>
        <b/>
        <sz val="10"/>
        <rFont val="SimSun"/>
        <family val="0"/>
      </rPr>
      <t>三、城乡居民基本养老保险</t>
    </r>
  </si>
  <si>
    <r>
      <t xml:space="preserve">  </t>
    </r>
    <r>
      <rPr>
        <b/>
        <sz val="10"/>
        <rFont val="SimSun"/>
        <family val="0"/>
      </rPr>
      <t>八、生育保险</t>
    </r>
  </si>
  <si>
    <r>
      <t xml:space="preserve">     </t>
    </r>
    <r>
      <rPr>
        <sz val="10"/>
        <rFont val="SimSun"/>
        <family val="0"/>
      </rPr>
      <t>（一）</t>
    </r>
    <r>
      <rPr>
        <sz val="10"/>
        <rFont val="Times New Roman"/>
        <family val="1"/>
      </rPr>
      <t>16-59</t>
    </r>
    <r>
      <rPr>
        <sz val="10"/>
        <rFont val="SimSun"/>
        <family val="0"/>
      </rPr>
      <t>周岁参保缴费人数</t>
    </r>
  </si>
  <si>
    <r>
      <t xml:space="preserve">     </t>
    </r>
    <r>
      <rPr>
        <sz val="10"/>
        <rFont val="SimSun"/>
        <family val="0"/>
      </rPr>
      <t>（二）养老金领取人员</t>
    </r>
  </si>
  <si>
    <r>
      <t xml:space="preserve">     (</t>
    </r>
    <r>
      <rPr>
        <sz val="10"/>
        <rFont val="SimSun"/>
        <family val="0"/>
      </rPr>
      <t>二</t>
    </r>
    <r>
      <rPr>
        <sz val="10"/>
        <rFont val="Times New Roman"/>
        <family val="1"/>
      </rPr>
      <t>)</t>
    </r>
    <r>
      <rPr>
        <sz val="10"/>
        <rFont val="SimSun"/>
        <family val="0"/>
      </rPr>
      <t>享受生育医疗费报销人次数</t>
    </r>
  </si>
  <si>
    <r>
      <t xml:space="preserve">     (</t>
    </r>
    <r>
      <rPr>
        <sz val="10"/>
        <rFont val="SimSun"/>
        <family val="0"/>
      </rPr>
      <t>三</t>
    </r>
    <r>
      <rPr>
        <sz val="10"/>
        <rFont val="Times New Roman"/>
        <family val="1"/>
      </rPr>
      <t>)</t>
    </r>
    <r>
      <rPr>
        <sz val="10"/>
        <rFont val="SimSun"/>
        <family val="0"/>
      </rPr>
      <t>享受生育津贴人次数</t>
    </r>
  </si>
  <si>
    <t>汕尾市2019年社会保险基金预算编制说明</t>
  </si>
  <si>
    <r>
      <t xml:space="preserve">
    </t>
    </r>
    <r>
      <rPr>
        <b/>
        <sz val="12"/>
        <color indexed="8"/>
        <rFont val="宋体"/>
        <family val="0"/>
      </rPr>
      <t>一、社会保险基金预算编制的指导思想</t>
    </r>
    <r>
      <rPr>
        <sz val="12"/>
        <color indexed="8"/>
        <rFont val="宋体"/>
        <family val="0"/>
      </rPr>
      <t xml:space="preserve">
    2019年我市社会保险基金预算编制的指导思想是：全面贯彻落实党的十九大和十九届二中、三中全会精神，着力解决基金管理中存在的突出矛盾和问题，加快推进各项有利于稳增长、防风险的基金管理举措，不断增强社会保险基金可持续发展的能力。根据市委、市政府的工作部署，结合我市实际，综合考虑影响社会保险基金收支的各种因素，全面、准确、真实、完整地反映各项社会保险基金的收入、支出和结余情况，确保社会保险待遇按时足额发放，促进我市经济和社会各项事业实现全面、协调、可持续发展。
   </t>
    </r>
    <r>
      <rPr>
        <b/>
        <sz val="12"/>
        <color indexed="8"/>
        <rFont val="宋体"/>
        <family val="0"/>
      </rPr>
      <t xml:space="preserve"> 二、社会保险基金预算编制范围</t>
    </r>
    <r>
      <rPr>
        <sz val="12"/>
        <color indexed="8"/>
        <rFont val="宋体"/>
        <family val="0"/>
      </rPr>
      <t xml:space="preserve">
    2019年社会保险基金预算按险种分别编制，范围包括企业职工基本养老保险基金、机关事业单位基本养老保险基金、城乡居民基本养老保险基金、职工基本医疗保险基金、城乡居民基本医疗保险基金、工伤保险基金、失业保险基金、生育保险基金等各项社会保险基金。
    </t>
    </r>
    <r>
      <rPr>
        <b/>
        <sz val="12"/>
        <color indexed="8"/>
        <rFont val="宋体"/>
        <family val="0"/>
      </rPr>
      <t>三、基金预算收入</t>
    </r>
    <r>
      <rPr>
        <sz val="12"/>
        <color indexed="8"/>
        <rFont val="宋体"/>
        <family val="0"/>
      </rPr>
      <t xml:space="preserve">
    2019年我市社会保险基金预算收入拟安排664122万元，比上年增加69335万元，增长12%。增长主要原因是2019年企业职工基本养老保险省级调拨金增加15452万元、城乡居民基本医疗保险个人缴费和财政补助增加34772万元。
   （一）企业职工基本养老保险基金收入185996万元，比上年增加18744万元，增长11%，其中：保险费收入123968万元，利息收入1800万元，其他收入60228万元。
   （二）机关事业单位基本养老保险基金收入114493万元，比上年增加6770万元，增长6%，其中：保险费收入104514万元，财政补贴收入9733万元，利息收入246万元。
   （三）城乡居民基本养老保险基金收入84618万元，比上年增加4992万元，增长6%，其中：保险费收入8428万元，财政补贴收入75695万元，利息收入495万元。
   （四）职工基本医疗保险基金收入55270万元，比上年增加2323万元，增长4%，其中：保险费收入54275万元，利息收入800万元，其他收入195万元。
   （五）城乡居民基本医疗保险基金收入209508万元，比上年增加34996万元，增长20%，其中：保险费收入66445万元，财政补贴收入140863万元，利息收入1500万元，其他收入700万元。
   （六）工伤保险基金收入3516万元，比上年减少1776万元，下降34%，其中：保险费收入3012万元，利息收入248万元，其他收入256万元。下降较大原因是2019年根据省文件规定，我市工伤保险缴费费率阶段性下调40%。
   （七）失业保险基金收入5656万元，比上年增加1523万元，增长37%，其中：保险费收入4156万元，利息收入1344万元，其他收入156万元。
增长较大原因是2019年有定期存款到期，利息比2018年增加1289万元。
   （八）生育保险基金收入5065万元，比上年增加1793万元，增长55%，其中：保险费收入4907万元，利息收入156万元，其他收入2万元。
增长较大原因是2019年按规定执行费率调整机制，将缴费比例从0.5%提高到0.8%。
</t>
    </r>
  </si>
  <si>
    <r>
      <t xml:space="preserve">    </t>
    </r>
    <r>
      <rPr>
        <b/>
        <sz val="12"/>
        <color indexed="8"/>
        <rFont val="宋体"/>
        <family val="0"/>
      </rPr>
      <t>四、基金预算支出</t>
    </r>
    <r>
      <rPr>
        <sz val="12"/>
        <color indexed="8"/>
        <rFont val="宋体"/>
        <family val="0"/>
      </rPr>
      <t xml:space="preserve">
    2019年我市社会保险基金预算支出拟安排614652万元，比上年增加70498万元，增长13%。增长主要原因是2019年企业职工基本养老金增支17823万元、城乡居民基本养老金增支12648万元、城乡居民基本医疗保险待遇增支17550万元、失业保险基金增支12625万元。
   （一）企业职工基本养老保险基金支出185996万元，比上年增加18744万元，增长11%，其中：基本养老金176826万元，丧葬抚恤补助5385万元，其他企业职工基本养老保险基金支出3785万元。
   （二）机关事业单位基本养老保险基金支出101564万元，比上年增加6352万元，增长7%。
   （三）城乡居民基本养老保险基金支出74593万元，比上年增加12951万元，增长21%，其中：基本养老金支出72986万元，个人账户养老金支出1405万元，丧葬抚恤补助支出202万元。
   （四）职工基本医疗保险基金支出48927万元，比上年增加2983万元，增长6%，其中：职工基本医疗保险统筹基金28994万元，职工基本医疗保险个人账户基金16705万元，其他职工基本医疗保险基金支出3228万元。
   （五）城乡居民基本医疗保险基金支出182707万元，比上年增加16875万元，增长10%，其中：医疗待遇支出169152万元，大病医疗保险支出13555万元。
   （六）工伤保险基金支出1271万元，比上年增加71万元，增长6%，其中：工伤保险待遇1028万元，劳动能力鉴定支出16万元，工伤预防费用支出47万元，其他工伤保险基金支出180万元。
   （七）失业保险基金支出14554万元，比上年增加12625万元，增长654%，其中：失业保险金1990万元，医疗保险费368万元，丧葬抚恤补助6万元，技能提升补贴支出1120万元，其他失业保险基金支出11070万元。增长原因是2019年为贯彻省政府稳就业政策造成失业基金大幅增加。
   （八）生育保险基金支出5040万元，比上年减少103万元，下降2%，其中：生育医疗费用支出1626万元，生育津贴支出3414万元。下降原因是二胎生育高峰期已过，2019年享受生育待遇人数有所减少，待遇支出相应小幅度下降。
    </t>
    </r>
    <r>
      <rPr>
        <b/>
        <sz val="12"/>
        <color indexed="8"/>
        <rFont val="宋体"/>
        <family val="0"/>
      </rPr>
      <t>五、基金预算结余</t>
    </r>
    <r>
      <rPr>
        <sz val="12"/>
        <color indexed="8"/>
        <rFont val="宋体"/>
        <family val="0"/>
      </rPr>
      <t xml:space="preserve">
    2019年我市社会保险基金预算本年收支结余49470万元，年末累计结余530948万元。
   （一）企业职工基本养老保险基金本年收支结余0万元，年末累计结余113795万元。
   （二）机关事业单位基本养老保险基金本年收支结余12929万元，年末累计结余111957万元。
   （三）城乡居民基本养老保险基金本年收支结余10025万元，年末累计结余53837万元。
   （四）职工基本医疗保险基金本年收支结余6343万元，年末累计结余48709万元。
   （五）城乡居民基本医疗保险基金本年收支结余26801万元，年末累计结余146107万元。
   （六）工伤保险基金本年收支结余2245万元，年末累计结余26450万元。
   （七）失业保险基金本年收支结余-8898万元，年末累计结余27519元。
   （八）生育保险基金本年收支结余25万元，年末累计结余2574万元。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</si>
</sst>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??_ ;_ @_ "/>
    <numFmt numFmtId="178" formatCode="#0%"/>
    <numFmt numFmtId="179" formatCode="0.0%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_GBK"/>
      <family val="4"/>
    </font>
    <font>
      <sz val="10"/>
      <name val="Times New Roman"/>
      <family val="1"/>
    </font>
    <font>
      <sz val="11"/>
      <name val="Times New Roman"/>
      <family val="1"/>
    </font>
    <font>
      <sz val="18"/>
      <name val="方正小标宋_GBK"/>
      <family val="4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name val="宋体"/>
      <family val="0"/>
    </font>
    <font>
      <sz val="12"/>
      <name val="SimSun"/>
      <family val="0"/>
    </font>
    <font>
      <b/>
      <sz val="11"/>
      <name val="SimSun"/>
      <family val="0"/>
    </font>
    <font>
      <b/>
      <sz val="10"/>
      <name val="SimSun"/>
      <family val="0"/>
    </font>
    <font>
      <sz val="10"/>
      <name val="SimSun"/>
      <family val="0"/>
    </font>
    <font>
      <sz val="20"/>
      <name val="方正小标宋_GBK"/>
      <family val="4"/>
    </font>
    <font>
      <b/>
      <sz val="12"/>
      <name val="SimSun"/>
      <family val="0"/>
    </font>
    <font>
      <sz val="14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仿宋"/>
      <family val="3"/>
    </font>
    <font>
      <sz val="14"/>
      <name val="黑体"/>
      <family val="0"/>
    </font>
    <font>
      <sz val="30"/>
      <color indexed="8"/>
      <name val="方正小标宋_GBK"/>
      <family val="4"/>
    </font>
    <font>
      <sz val="18"/>
      <color indexed="8"/>
      <name val="黑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2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27" fillId="0" borderId="5" applyNumberFormat="0" applyFill="0" applyAlignment="0" applyProtection="0"/>
    <xf numFmtId="0" fontId="28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3" borderId="0" applyNumberFormat="0" applyBorder="0" applyAlignment="0" applyProtection="0"/>
    <xf numFmtId="0" fontId="28" fillId="12" borderId="0" applyNumberFormat="0" applyBorder="0" applyAlignment="0" applyProtection="0"/>
    <xf numFmtId="0" fontId="41" fillId="0" borderId="8" applyNumberFormat="0" applyFill="0" applyAlignment="0" applyProtection="0"/>
    <xf numFmtId="0" fontId="37" fillId="0" borderId="9" applyNumberFormat="0" applyFill="0" applyAlignment="0" applyProtection="0"/>
    <xf numFmtId="0" fontId="42" fillId="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76" fontId="4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177" fontId="8" fillId="0" borderId="10" xfId="22" applyNumberFormat="1" applyFont="1" applyBorder="1" applyAlignment="1">
      <alignment horizontal="right" vertical="center" wrapText="1"/>
    </xf>
    <xf numFmtId="177" fontId="8" fillId="24" borderId="11" xfId="22" applyNumberFormat="1" applyFont="1" applyFill="1" applyBorder="1" applyAlignment="1" applyProtection="1">
      <alignment horizontal="center" vertical="center" wrapText="1"/>
      <protection/>
    </xf>
    <xf numFmtId="177" fontId="11" fillId="24" borderId="10" xfId="22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176" fontId="12" fillId="24" borderId="11" xfId="0" applyNumberFormat="1" applyFont="1" applyFill="1" applyBorder="1" applyAlignment="1" applyProtection="1">
      <alignment horizontal="center" vertical="center" wrapText="1"/>
      <protection/>
    </xf>
    <xf numFmtId="3" fontId="7" fillId="0" borderId="11" xfId="0" applyNumberFormat="1" applyFont="1" applyFill="1" applyBorder="1" applyAlignment="1">
      <alignment horizontal="right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right" vertical="center" wrapText="1"/>
    </xf>
    <xf numFmtId="178" fontId="7" fillId="0" borderId="14" xfId="0" applyNumberFormat="1" applyFont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176" fontId="8" fillId="24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vertical="center" wrapText="1"/>
    </xf>
    <xf numFmtId="178" fontId="8" fillId="0" borderId="12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178" fontId="15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center" wrapText="1"/>
    </xf>
    <xf numFmtId="177" fontId="21" fillId="0" borderId="11" xfId="22" applyNumberFormat="1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horizontal="justify" vertical="center" wrapText="1"/>
    </xf>
    <xf numFmtId="177" fontId="20" fillId="0" borderId="11" xfId="22" applyNumberFormat="1" applyFont="1" applyFill="1" applyBorder="1" applyAlignment="1">
      <alignment horizontal="justify" vertical="center" wrapText="1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11" xfId="0" applyFont="1" applyFill="1" applyBorder="1" applyAlignment="1">
      <alignment vertical="center"/>
    </xf>
    <xf numFmtId="177" fontId="21" fillId="0" borderId="11" xfId="22" applyNumberFormat="1" applyFont="1" applyFill="1" applyBorder="1" applyAlignment="1">
      <alignment vertical="center" wrapText="1"/>
    </xf>
    <xf numFmtId="9" fontId="21" fillId="0" borderId="11" xfId="25" applyNumberFormat="1" applyFont="1" applyFill="1" applyBorder="1" applyAlignment="1">
      <alignment horizontal="center" vertical="center" wrapText="1"/>
    </xf>
    <xf numFmtId="177" fontId="21" fillId="0" borderId="11" xfId="22" applyNumberFormat="1" applyFont="1" applyFill="1" applyBorder="1" applyAlignment="1">
      <alignment horizontal="center" vertical="center" wrapText="1"/>
    </xf>
    <xf numFmtId="177" fontId="20" fillId="0" borderId="11" xfId="22" applyNumberFormat="1" applyFont="1" applyFill="1" applyBorder="1" applyAlignment="1">
      <alignment vertical="center" wrapText="1"/>
    </xf>
    <xf numFmtId="177" fontId="20" fillId="0" borderId="11" xfId="22" applyNumberFormat="1" applyFont="1" applyFill="1" applyBorder="1" applyAlignment="1">
      <alignment horizontal="center" vertical="center" wrapText="1"/>
    </xf>
    <xf numFmtId="9" fontId="20" fillId="0" borderId="11" xfId="25" applyNumberFormat="1" applyFont="1" applyFill="1" applyBorder="1" applyAlignment="1">
      <alignment horizontal="center" vertical="center" wrapText="1"/>
    </xf>
    <xf numFmtId="177" fontId="20" fillId="0" borderId="11" xfId="0" applyNumberFormat="1" applyFont="1" applyFill="1" applyBorder="1" applyAlignment="1">
      <alignment vertical="center"/>
    </xf>
    <xf numFmtId="179" fontId="20" fillId="0" borderId="11" xfId="25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/>
    </xf>
    <xf numFmtId="0" fontId="23" fillId="0" borderId="0" xfId="0" applyFont="1" applyAlignment="1">
      <alignment horizontal="distributed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bk\My%20Documents\2019&#24180;\&#31038;&#20445;&#22522;&#37329;\2018&#24180;&#22522;&#37329;&#39044;&#31639;&#25191;&#34892;\&#27733;&#23614;&#24066;2018&#24180;&#31038;&#20250;&#20445;&#38505;&#22522;&#37329;&#39044;&#31639;&#25191;&#34892;&#24773;&#20917;&#34920;20190103(&#31038;&#20445;&#311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入表"/>
      <sheetName val="支出表"/>
      <sheetName val="结余表"/>
    </sheetNames>
    <sheetDataSet>
      <sheetData sheetId="0">
        <row r="6">
          <cell r="C6">
            <v>167252</v>
          </cell>
        </row>
        <row r="7">
          <cell r="C7">
            <v>107723</v>
          </cell>
        </row>
        <row r="8">
          <cell r="C8">
            <v>79626</v>
          </cell>
        </row>
        <row r="9">
          <cell r="C9">
            <v>52947</v>
          </cell>
        </row>
        <row r="10">
          <cell r="C10">
            <v>174542</v>
          </cell>
        </row>
        <row r="11">
          <cell r="C11">
            <v>5292</v>
          </cell>
        </row>
        <row r="12">
          <cell r="C12">
            <v>4133</v>
          </cell>
        </row>
        <row r="13">
          <cell r="C13">
            <v>3272</v>
          </cell>
        </row>
      </sheetData>
      <sheetData sheetId="1">
        <row r="6">
          <cell r="C6">
            <v>167252</v>
          </cell>
        </row>
        <row r="7">
          <cell r="C7">
            <v>95212</v>
          </cell>
        </row>
        <row r="8">
          <cell r="C8">
            <v>61642</v>
          </cell>
        </row>
        <row r="9">
          <cell r="C9">
            <v>45944</v>
          </cell>
        </row>
        <row r="10">
          <cell r="C10">
            <v>165832</v>
          </cell>
        </row>
        <row r="11">
          <cell r="C11">
            <v>1200</v>
          </cell>
        </row>
        <row r="12">
          <cell r="C12">
            <v>1929</v>
          </cell>
        </row>
        <row r="13">
          <cell r="C13">
            <v>5143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7" sqref="A7:I7"/>
    </sheetView>
  </sheetViews>
  <sheetFormatPr defaultColWidth="9.00390625" defaultRowHeight="13.5"/>
  <cols>
    <col min="1" max="1" width="19.25390625" style="0" customWidth="1"/>
    <col min="2" max="9" width="14.375" style="0" customWidth="1"/>
  </cols>
  <sheetData>
    <row r="1" ht="45.75" customHeight="1">
      <c r="A1" s="84" t="s">
        <v>0</v>
      </c>
    </row>
    <row r="2" ht="21.75" customHeight="1">
      <c r="A2" s="84" t="s">
        <v>1</v>
      </c>
    </row>
    <row r="3" ht="18" customHeight="1">
      <c r="A3" s="85" t="s">
        <v>2</v>
      </c>
    </row>
    <row r="4" ht="26.25" customHeight="1"/>
    <row r="5" ht="26.25" customHeight="1"/>
    <row r="6" ht="42" customHeight="1"/>
    <row r="7" spans="1:9" ht="78.75" customHeight="1">
      <c r="A7" s="86" t="s">
        <v>3</v>
      </c>
      <c r="B7" s="87"/>
      <c r="C7" s="87"/>
      <c r="D7" s="87"/>
      <c r="E7" s="87"/>
      <c r="F7" s="87"/>
      <c r="G7" s="87"/>
      <c r="H7" s="87"/>
      <c r="I7" s="87"/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51.75" customHeight="1"/>
    <row r="15" spans="4:6" ht="30" customHeight="1">
      <c r="D15" s="88" t="s">
        <v>4</v>
      </c>
      <c r="E15" s="88"/>
      <c r="F15" s="88"/>
    </row>
  </sheetData>
  <sheetProtection/>
  <mergeCells count="2">
    <mergeCell ref="A7:I7"/>
    <mergeCell ref="D15:F15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4" sqref="A4"/>
    </sheetView>
  </sheetViews>
  <sheetFormatPr defaultColWidth="9.00390625" defaultRowHeight="13.5"/>
  <cols>
    <col min="1" max="1" width="143.00390625" style="0" customWidth="1"/>
  </cols>
  <sheetData>
    <row r="1" ht="228" customHeight="1">
      <c r="A1" s="1" t="s">
        <v>205</v>
      </c>
    </row>
    <row r="2" ht="228" customHeight="1">
      <c r="A2" s="2"/>
    </row>
  </sheetData>
  <sheetProtection/>
  <mergeCells count="1">
    <mergeCell ref="A1:A2"/>
  </mergeCells>
  <printOptions/>
  <pageMargins left="0.62" right="0.55" top="0.58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A2" sqref="A2:E2"/>
    </sheetView>
  </sheetViews>
  <sheetFormatPr defaultColWidth="9.00390625" defaultRowHeight="13.5"/>
  <cols>
    <col min="1" max="1" width="40.375" style="63" customWidth="1"/>
    <col min="2" max="5" width="21.875" style="63" customWidth="1"/>
    <col min="6" max="6" width="15.25390625" style="63" hidden="1" customWidth="1"/>
    <col min="7" max="7" width="12.625" style="63" hidden="1" customWidth="1"/>
    <col min="8" max="16384" width="9.00390625" style="63" customWidth="1"/>
  </cols>
  <sheetData>
    <row r="1" ht="24.75" customHeight="1">
      <c r="A1" s="63" t="s">
        <v>5</v>
      </c>
    </row>
    <row r="2" spans="1:5" ht="25.5" customHeight="1">
      <c r="A2" s="64" t="s">
        <v>6</v>
      </c>
      <c r="B2" s="64"/>
      <c r="C2" s="64"/>
      <c r="D2" s="64"/>
      <c r="E2" s="64"/>
    </row>
    <row r="3" spans="2:5" ht="18" customHeight="1">
      <c r="B3" s="83"/>
      <c r="C3" s="83"/>
      <c r="D3" s="65"/>
      <c r="E3" s="65" t="s">
        <v>7</v>
      </c>
    </row>
    <row r="4" spans="1:7" s="71" customFormat="1" ht="39" customHeight="1">
      <c r="A4" s="66" t="s">
        <v>8</v>
      </c>
      <c r="B4" s="66" t="s">
        <v>9</v>
      </c>
      <c r="C4" s="66" t="s">
        <v>10</v>
      </c>
      <c r="D4" s="66" t="s">
        <v>11</v>
      </c>
      <c r="E4" s="66" t="s">
        <v>12</v>
      </c>
      <c r="F4" s="73" t="s">
        <v>13</v>
      </c>
      <c r="G4" s="66" t="s">
        <v>14</v>
      </c>
    </row>
    <row r="5" spans="1:7" s="71" customFormat="1" ht="39" customHeight="1">
      <c r="A5" s="67" t="s">
        <v>15</v>
      </c>
      <c r="B5" s="76">
        <f>SUM(B6:B13)</f>
        <v>584820</v>
      </c>
      <c r="C5" s="76">
        <f>SUM(C6:C13)</f>
        <v>594787</v>
      </c>
      <c r="D5" s="75">
        <f>C5/B5</f>
        <v>1.0170428507916967</v>
      </c>
      <c r="E5" s="75">
        <f>G5/F5</f>
        <v>-0.20571051601901102</v>
      </c>
      <c r="F5" s="76">
        <f>SUM(F6:F13)</f>
        <v>748829</v>
      </c>
      <c r="G5" s="74">
        <f>SUM(G6:G13)</f>
        <v>-154042</v>
      </c>
    </row>
    <row r="6" spans="1:7" s="71" customFormat="1" ht="39" customHeight="1">
      <c r="A6" s="69" t="s">
        <v>16</v>
      </c>
      <c r="B6" s="78">
        <v>167097</v>
      </c>
      <c r="C6" s="78">
        <v>167252</v>
      </c>
      <c r="D6" s="79">
        <f aca="true" t="shared" si="0" ref="D6:D13">C6/B6</f>
        <v>1.000927604924086</v>
      </c>
      <c r="E6" s="79">
        <f aca="true" t="shared" si="1" ref="E6:E13">G6/F6</f>
        <v>0.0564374009108308</v>
      </c>
      <c r="F6" s="78">
        <v>158317</v>
      </c>
      <c r="G6" s="80">
        <f aca="true" t="shared" si="2" ref="G6:G13">C6-F6</f>
        <v>8935</v>
      </c>
    </row>
    <row r="7" spans="1:7" s="71" customFormat="1" ht="39" customHeight="1">
      <c r="A7" s="69" t="s">
        <v>17</v>
      </c>
      <c r="B7" s="78">
        <v>108412</v>
      </c>
      <c r="C7" s="78">
        <v>107723</v>
      </c>
      <c r="D7" s="79">
        <f t="shared" si="0"/>
        <v>0.9936446149872707</v>
      </c>
      <c r="E7" s="79">
        <f t="shared" si="1"/>
        <v>-0.6531788371576396</v>
      </c>
      <c r="F7" s="78">
        <v>310601</v>
      </c>
      <c r="G7" s="80">
        <f t="shared" si="2"/>
        <v>-202878</v>
      </c>
    </row>
    <row r="8" spans="1:7" s="71" customFormat="1" ht="39" customHeight="1">
      <c r="A8" s="69" t="s">
        <v>18</v>
      </c>
      <c r="B8" s="78">
        <v>58383</v>
      </c>
      <c r="C8" s="78">
        <v>79626</v>
      </c>
      <c r="D8" s="79">
        <f t="shared" si="0"/>
        <v>1.3638559169621294</v>
      </c>
      <c r="E8" s="79">
        <f t="shared" si="1"/>
        <v>0.3593854033290653</v>
      </c>
      <c r="F8" s="78">
        <v>58575</v>
      </c>
      <c r="G8" s="80">
        <f t="shared" si="2"/>
        <v>21051</v>
      </c>
    </row>
    <row r="9" spans="1:7" s="71" customFormat="1" ht="39" customHeight="1">
      <c r="A9" s="69" t="s">
        <v>19</v>
      </c>
      <c r="B9" s="78">
        <v>51345</v>
      </c>
      <c r="C9" s="78">
        <v>52947</v>
      </c>
      <c r="D9" s="79">
        <f t="shared" si="0"/>
        <v>1.0312007011393514</v>
      </c>
      <c r="E9" s="79">
        <f t="shared" si="1"/>
        <v>0.13495959357784398</v>
      </c>
      <c r="F9" s="78">
        <v>46651</v>
      </c>
      <c r="G9" s="80">
        <f t="shared" si="2"/>
        <v>6296</v>
      </c>
    </row>
    <row r="10" spans="1:7" s="71" customFormat="1" ht="39" customHeight="1">
      <c r="A10" s="69" t="s">
        <v>20</v>
      </c>
      <c r="B10" s="78">
        <v>188170</v>
      </c>
      <c r="C10" s="78">
        <v>174542</v>
      </c>
      <c r="D10" s="79">
        <f t="shared" si="0"/>
        <v>0.9275761279693894</v>
      </c>
      <c r="E10" s="79">
        <f t="shared" si="1"/>
        <v>0.07910502204059426</v>
      </c>
      <c r="F10" s="78">
        <v>161747</v>
      </c>
      <c r="G10" s="80">
        <f t="shared" si="2"/>
        <v>12795</v>
      </c>
    </row>
    <row r="11" spans="1:7" s="71" customFormat="1" ht="39" customHeight="1">
      <c r="A11" s="69" t="s">
        <v>21</v>
      </c>
      <c r="B11" s="78">
        <v>4021</v>
      </c>
      <c r="C11" s="78">
        <v>5292</v>
      </c>
      <c r="D11" s="79">
        <f t="shared" si="0"/>
        <v>1.3160905247450883</v>
      </c>
      <c r="E11" s="79">
        <f t="shared" si="1"/>
        <v>0.31347728965003724</v>
      </c>
      <c r="F11" s="78">
        <v>4029</v>
      </c>
      <c r="G11" s="80">
        <f t="shared" si="2"/>
        <v>1263</v>
      </c>
    </row>
    <row r="12" spans="1:7" s="71" customFormat="1" ht="39" customHeight="1">
      <c r="A12" s="69" t="s">
        <v>22</v>
      </c>
      <c r="B12" s="78">
        <v>4259</v>
      </c>
      <c r="C12" s="78">
        <v>4133</v>
      </c>
      <c r="D12" s="79">
        <f t="shared" si="0"/>
        <v>0.9704155905142052</v>
      </c>
      <c r="E12" s="79">
        <f t="shared" si="1"/>
        <v>-0.2750394667602175</v>
      </c>
      <c r="F12" s="78">
        <v>5701</v>
      </c>
      <c r="G12" s="80">
        <f t="shared" si="2"/>
        <v>-1568</v>
      </c>
    </row>
    <row r="13" spans="1:7" s="71" customFormat="1" ht="39" customHeight="1">
      <c r="A13" s="69" t="s">
        <v>23</v>
      </c>
      <c r="B13" s="78">
        <v>3133</v>
      </c>
      <c r="C13" s="78">
        <v>3272</v>
      </c>
      <c r="D13" s="79">
        <f t="shared" si="0"/>
        <v>1.044366421959783</v>
      </c>
      <c r="E13" s="79">
        <f t="shared" si="1"/>
        <v>0.0199501246882793</v>
      </c>
      <c r="F13" s="78">
        <v>3208</v>
      </c>
      <c r="G13" s="80">
        <f t="shared" si="2"/>
        <v>64</v>
      </c>
    </row>
    <row r="14" spans="1:5" ht="13.5">
      <c r="A14" s="82"/>
      <c r="B14" s="82"/>
      <c r="C14" s="82"/>
      <c r="D14" s="82"/>
      <c r="E14" s="82"/>
    </row>
  </sheetData>
  <sheetProtection/>
  <mergeCells count="3">
    <mergeCell ref="A2:E2"/>
    <mergeCell ref="B3:C3"/>
    <mergeCell ref="A14:D14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A2" sqref="A2:E2"/>
    </sheetView>
  </sheetViews>
  <sheetFormatPr defaultColWidth="9.00390625" defaultRowHeight="13.5"/>
  <cols>
    <col min="1" max="1" width="41.00390625" style="63" customWidth="1"/>
    <col min="2" max="5" width="21.50390625" style="63" customWidth="1"/>
    <col min="6" max="7" width="14.125" style="63" hidden="1" customWidth="1"/>
    <col min="8" max="16384" width="9.00390625" style="63" customWidth="1"/>
  </cols>
  <sheetData>
    <row r="1" ht="30" customHeight="1">
      <c r="A1" s="72" t="s">
        <v>24</v>
      </c>
    </row>
    <row r="2" spans="1:5" ht="27">
      <c r="A2" s="64" t="s">
        <v>25</v>
      </c>
      <c r="B2" s="64"/>
      <c r="C2" s="64"/>
      <c r="D2" s="64"/>
      <c r="E2" s="64"/>
    </row>
    <row r="3" spans="1:5" ht="18.75" customHeight="1">
      <c r="A3" s="72"/>
      <c r="D3" s="65"/>
      <c r="E3" s="65" t="s">
        <v>7</v>
      </c>
    </row>
    <row r="4" spans="1:7" s="71" customFormat="1" ht="36" customHeight="1">
      <c r="A4" s="66" t="s">
        <v>8</v>
      </c>
      <c r="B4" s="66" t="s">
        <v>26</v>
      </c>
      <c r="C4" s="66" t="s">
        <v>10</v>
      </c>
      <c r="D4" s="66" t="s">
        <v>11</v>
      </c>
      <c r="E4" s="66" t="s">
        <v>12</v>
      </c>
      <c r="F4" s="73" t="s">
        <v>27</v>
      </c>
      <c r="G4" s="66" t="s">
        <v>14</v>
      </c>
    </row>
    <row r="5" spans="1:7" s="71" customFormat="1" ht="36" customHeight="1">
      <c r="A5" s="67" t="s">
        <v>28</v>
      </c>
      <c r="B5" s="74">
        <f>SUM(B6:B13)</f>
        <v>572164</v>
      </c>
      <c r="C5" s="74">
        <f>SUM(C6:C13)</f>
        <v>544154</v>
      </c>
      <c r="D5" s="75">
        <f>C5/B5</f>
        <v>0.9510455044357912</v>
      </c>
      <c r="E5" s="75">
        <f>G5/F5</f>
        <v>-0.20773463127135708</v>
      </c>
      <c r="F5" s="76">
        <f>SUM(F6:F13)</f>
        <v>686833</v>
      </c>
      <c r="G5" s="74">
        <f>SUM(G6:G13)</f>
        <v>-142679</v>
      </c>
    </row>
    <row r="6" spans="1:7" s="71" customFormat="1" ht="36" customHeight="1">
      <c r="A6" s="69" t="s">
        <v>29</v>
      </c>
      <c r="B6" s="77">
        <v>167097</v>
      </c>
      <c r="C6" s="78">
        <v>167252</v>
      </c>
      <c r="D6" s="79">
        <f aca="true" t="shared" si="0" ref="D6:D13">C6/B6</f>
        <v>1.000927604924086</v>
      </c>
      <c r="E6" s="79">
        <f aca="true" t="shared" si="1" ref="E6:E13">G6/F6</f>
        <v>0.09316461653093505</v>
      </c>
      <c r="F6" s="78">
        <v>152998</v>
      </c>
      <c r="G6" s="80">
        <f>C6-F6</f>
        <v>14254</v>
      </c>
    </row>
    <row r="7" spans="1:7" s="71" customFormat="1" ht="36" customHeight="1">
      <c r="A7" s="69" t="s">
        <v>30</v>
      </c>
      <c r="B7" s="77">
        <v>104079</v>
      </c>
      <c r="C7" s="78">
        <v>95212</v>
      </c>
      <c r="D7" s="79">
        <f t="shared" si="0"/>
        <v>0.9148050999721365</v>
      </c>
      <c r="E7" s="79">
        <f t="shared" si="1"/>
        <v>-0.650225928511076</v>
      </c>
      <c r="F7" s="78">
        <v>272210</v>
      </c>
      <c r="G7" s="80">
        <f aca="true" t="shared" si="2" ref="G7:G13">C7-F7</f>
        <v>-176998</v>
      </c>
    </row>
    <row r="8" spans="1:7" s="71" customFormat="1" ht="36" customHeight="1">
      <c r="A8" s="69" t="s">
        <v>31</v>
      </c>
      <c r="B8" s="77">
        <v>54916</v>
      </c>
      <c r="C8" s="78">
        <v>61642</v>
      </c>
      <c r="D8" s="79">
        <f t="shared" si="0"/>
        <v>1.122477966348605</v>
      </c>
      <c r="E8" s="79">
        <f t="shared" si="1"/>
        <v>0.25607743250127357</v>
      </c>
      <c r="F8" s="78">
        <v>49075</v>
      </c>
      <c r="G8" s="80">
        <f t="shared" si="2"/>
        <v>12567</v>
      </c>
    </row>
    <row r="9" spans="1:7" s="71" customFormat="1" ht="36" customHeight="1">
      <c r="A9" s="69" t="s">
        <v>32</v>
      </c>
      <c r="B9" s="77">
        <v>51120</v>
      </c>
      <c r="C9" s="78">
        <v>45944</v>
      </c>
      <c r="D9" s="79">
        <f t="shared" si="0"/>
        <v>0.8987480438184664</v>
      </c>
      <c r="E9" s="81">
        <f t="shared" si="1"/>
        <v>0.004657672038660864</v>
      </c>
      <c r="F9" s="78">
        <v>45731</v>
      </c>
      <c r="G9" s="80">
        <f t="shared" si="2"/>
        <v>213</v>
      </c>
    </row>
    <row r="10" spans="1:7" s="71" customFormat="1" ht="36" customHeight="1">
      <c r="A10" s="69" t="s">
        <v>33</v>
      </c>
      <c r="B10" s="77">
        <v>184719</v>
      </c>
      <c r="C10" s="78">
        <v>165832</v>
      </c>
      <c r="D10" s="79">
        <f t="shared" si="0"/>
        <v>0.8977528029060357</v>
      </c>
      <c r="E10" s="79">
        <f t="shared" si="1"/>
        <v>0.046516177482156494</v>
      </c>
      <c r="F10" s="78">
        <v>158461</v>
      </c>
      <c r="G10" s="80">
        <f t="shared" si="2"/>
        <v>7371</v>
      </c>
    </row>
    <row r="11" spans="1:7" s="71" customFormat="1" ht="36" customHeight="1">
      <c r="A11" s="69" t="s">
        <v>34</v>
      </c>
      <c r="B11" s="77">
        <v>1579</v>
      </c>
      <c r="C11" s="78">
        <v>1200</v>
      </c>
      <c r="D11" s="79">
        <f t="shared" si="0"/>
        <v>0.759974667511083</v>
      </c>
      <c r="E11" s="79">
        <f t="shared" si="1"/>
        <v>-0.14590747330960854</v>
      </c>
      <c r="F11" s="78">
        <v>1405</v>
      </c>
      <c r="G11" s="80">
        <f t="shared" si="2"/>
        <v>-205</v>
      </c>
    </row>
    <row r="12" spans="1:7" s="71" customFormat="1" ht="36" customHeight="1">
      <c r="A12" s="69" t="s">
        <v>35</v>
      </c>
      <c r="B12" s="77">
        <v>2512</v>
      </c>
      <c r="C12" s="78">
        <v>1929</v>
      </c>
      <c r="D12" s="79">
        <f t="shared" si="0"/>
        <v>0.7679140127388535</v>
      </c>
      <c r="E12" s="79">
        <f t="shared" si="1"/>
        <v>0.3978260869565217</v>
      </c>
      <c r="F12" s="78">
        <v>1380</v>
      </c>
      <c r="G12" s="80">
        <f t="shared" si="2"/>
        <v>549</v>
      </c>
    </row>
    <row r="13" spans="1:7" s="71" customFormat="1" ht="36" customHeight="1">
      <c r="A13" s="69" t="s">
        <v>36</v>
      </c>
      <c r="B13" s="77">
        <v>6142</v>
      </c>
      <c r="C13" s="78">
        <v>5143</v>
      </c>
      <c r="D13" s="79">
        <f t="shared" si="0"/>
        <v>0.8373493975903614</v>
      </c>
      <c r="E13" s="79">
        <f t="shared" si="1"/>
        <v>-0.0771577247443029</v>
      </c>
      <c r="F13" s="78">
        <v>5573</v>
      </c>
      <c r="G13" s="80">
        <f t="shared" si="2"/>
        <v>-430</v>
      </c>
    </row>
    <row r="14" spans="1:5" ht="13.5">
      <c r="A14" s="82"/>
      <c r="B14" s="82"/>
      <c r="C14" s="82"/>
      <c r="D14" s="82"/>
      <c r="E14" s="82"/>
    </row>
  </sheetData>
  <sheetProtection/>
  <mergeCells count="2">
    <mergeCell ref="A2:E2"/>
    <mergeCell ref="A14:D14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workbookViewId="0" topLeftCell="A1">
      <selection activeCell="A4" sqref="A4:IV22"/>
    </sheetView>
  </sheetViews>
  <sheetFormatPr defaultColWidth="9.00390625" defaultRowHeight="13.5"/>
  <cols>
    <col min="1" max="1" width="60.25390625" style="63" customWidth="1"/>
    <col min="2" max="2" width="59.00390625" style="63" customWidth="1"/>
    <col min="3" max="16384" width="9.00390625" style="63" customWidth="1"/>
  </cols>
  <sheetData>
    <row r="1" ht="28.5" customHeight="1">
      <c r="A1" s="63" t="s">
        <v>37</v>
      </c>
    </row>
    <row r="2" spans="1:2" ht="27">
      <c r="A2" s="64" t="s">
        <v>38</v>
      </c>
      <c r="B2" s="64"/>
    </row>
    <row r="3" ht="14.25">
      <c r="B3" s="65" t="s">
        <v>7</v>
      </c>
    </row>
    <row r="4" spans="1:2" ht="21.75" customHeight="1">
      <c r="A4" s="66" t="s">
        <v>39</v>
      </c>
      <c r="B4" s="66" t="s">
        <v>40</v>
      </c>
    </row>
    <row r="5" spans="1:2" ht="21.75" customHeight="1">
      <c r="A5" s="67" t="s">
        <v>41</v>
      </c>
      <c r="B5" s="68">
        <f>B7+B9+B19+B13+B17+B21+B11+B15</f>
        <v>50633</v>
      </c>
    </row>
    <row r="6" spans="1:2" ht="21.75" customHeight="1">
      <c r="A6" s="67" t="s">
        <v>42</v>
      </c>
      <c r="B6" s="68">
        <f>B8+B10+B20+B14+B18+B22+B12+B16</f>
        <v>481478</v>
      </c>
    </row>
    <row r="7" spans="1:2" ht="21.75" customHeight="1">
      <c r="A7" s="69" t="s">
        <v>43</v>
      </c>
      <c r="B7" s="70">
        <f>'[1]收入表'!C6-'[1]支出表'!C6</f>
        <v>0</v>
      </c>
    </row>
    <row r="8" spans="1:2" ht="21.75" customHeight="1">
      <c r="A8" s="69" t="s">
        <v>44</v>
      </c>
      <c r="B8" s="70">
        <v>113795</v>
      </c>
    </row>
    <row r="9" spans="1:2" ht="21.75" customHeight="1">
      <c r="A9" s="69" t="s">
        <v>45</v>
      </c>
      <c r="B9" s="70">
        <f>'[1]收入表'!C7-'[1]支出表'!C7</f>
        <v>12511</v>
      </c>
    </row>
    <row r="10" spans="1:2" ht="21.75" customHeight="1">
      <c r="A10" s="69" t="s">
        <v>46</v>
      </c>
      <c r="B10" s="70">
        <v>99028</v>
      </c>
    </row>
    <row r="11" spans="1:2" ht="21.75" customHeight="1">
      <c r="A11" s="69" t="s">
        <v>47</v>
      </c>
      <c r="B11" s="70">
        <f>'[1]收入表'!C8-'[1]支出表'!C8</f>
        <v>17984</v>
      </c>
    </row>
    <row r="12" spans="1:2" ht="21.75" customHeight="1">
      <c r="A12" s="69" t="s">
        <v>48</v>
      </c>
      <c r="B12" s="70">
        <v>43812</v>
      </c>
    </row>
    <row r="13" spans="1:2" ht="21.75" customHeight="1">
      <c r="A13" s="69" t="s">
        <v>49</v>
      </c>
      <c r="B13" s="70">
        <f>'[1]收入表'!C9-'[1]支出表'!C9</f>
        <v>7003</v>
      </c>
    </row>
    <row r="14" spans="1:2" ht="21.75" customHeight="1">
      <c r="A14" s="69" t="s">
        <v>50</v>
      </c>
      <c r="B14" s="70">
        <v>42366</v>
      </c>
    </row>
    <row r="15" spans="1:2" ht="21.75" customHeight="1">
      <c r="A15" s="69" t="s">
        <v>51</v>
      </c>
      <c r="B15" s="70">
        <f>'[1]收入表'!C10-'[1]支出表'!C10</f>
        <v>8710</v>
      </c>
    </row>
    <row r="16" spans="1:2" ht="21.75" customHeight="1">
      <c r="A16" s="69" t="s">
        <v>52</v>
      </c>
      <c r="B16" s="70">
        <v>119306</v>
      </c>
    </row>
    <row r="17" spans="1:2" ht="21.75" customHeight="1">
      <c r="A17" s="69" t="s">
        <v>53</v>
      </c>
      <c r="B17" s="70">
        <f>'[1]收入表'!C11-'[1]支出表'!C11</f>
        <v>4092</v>
      </c>
    </row>
    <row r="18" spans="1:2" ht="21.75" customHeight="1">
      <c r="A18" s="69" t="s">
        <v>54</v>
      </c>
      <c r="B18" s="70">
        <v>24205</v>
      </c>
    </row>
    <row r="19" spans="1:2" ht="21.75" customHeight="1">
      <c r="A19" s="69" t="s">
        <v>55</v>
      </c>
      <c r="B19" s="70">
        <f>'[1]收入表'!C12-'[1]支出表'!C12</f>
        <v>2204</v>
      </c>
    </row>
    <row r="20" spans="1:2" ht="21.75" customHeight="1">
      <c r="A20" s="69" t="s">
        <v>56</v>
      </c>
      <c r="B20" s="70">
        <v>36417</v>
      </c>
    </row>
    <row r="21" spans="1:2" ht="21.75" customHeight="1">
      <c r="A21" s="69" t="s">
        <v>57</v>
      </c>
      <c r="B21" s="70">
        <f>'[1]收入表'!C13-'[1]支出表'!C13</f>
        <v>-1871</v>
      </c>
    </row>
    <row r="22" spans="1:2" ht="21.75" customHeight="1">
      <c r="A22" s="69" t="s">
        <v>58</v>
      </c>
      <c r="B22" s="70">
        <v>2549</v>
      </c>
    </row>
    <row r="23" ht="20.25" customHeight="1"/>
  </sheetData>
  <sheetProtection/>
  <mergeCells count="1">
    <mergeCell ref="A2:B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A5" sqref="A5:IV29"/>
    </sheetView>
  </sheetViews>
  <sheetFormatPr defaultColWidth="10.00390625" defaultRowHeight="13.5"/>
  <cols>
    <col min="1" max="1" width="41.375" style="6" customWidth="1"/>
    <col min="2" max="3" width="15.25390625" style="6" bestFit="1" customWidth="1"/>
    <col min="4" max="4" width="16.25390625" style="6" bestFit="1" customWidth="1"/>
    <col min="5" max="5" width="38.875" style="6" customWidth="1"/>
    <col min="6" max="7" width="15.25390625" style="6" bestFit="1" customWidth="1"/>
    <col min="8" max="8" width="16.25390625" style="6" bestFit="1" customWidth="1"/>
    <col min="9" max="16384" width="10.00390625" style="6" customWidth="1"/>
  </cols>
  <sheetData>
    <row r="1" ht="27" customHeight="1">
      <c r="A1" s="50" t="s">
        <v>59</v>
      </c>
    </row>
    <row r="2" spans="1:8" ht="21.75" customHeight="1">
      <c r="A2" s="51" t="s">
        <v>60</v>
      </c>
      <c r="B2" s="51"/>
      <c r="C2" s="51"/>
      <c r="D2" s="51"/>
      <c r="E2" s="51"/>
      <c r="F2" s="51"/>
      <c r="G2" s="51"/>
      <c r="H2" s="51"/>
    </row>
    <row r="3" spans="4:8" ht="15.75">
      <c r="D3" s="9"/>
      <c r="H3" s="10" t="s">
        <v>61</v>
      </c>
    </row>
    <row r="4" spans="1:8" ht="30.75" customHeight="1">
      <c r="A4" s="11" t="s">
        <v>62</v>
      </c>
      <c r="B4" s="11" t="s">
        <v>63</v>
      </c>
      <c r="C4" s="52" t="s">
        <v>64</v>
      </c>
      <c r="D4" s="53" t="s">
        <v>65</v>
      </c>
      <c r="E4" s="53" t="s">
        <v>62</v>
      </c>
      <c r="F4" s="53" t="s">
        <v>63</v>
      </c>
      <c r="G4" s="53" t="s">
        <v>64</v>
      </c>
      <c r="H4" s="53" t="s">
        <v>65</v>
      </c>
    </row>
    <row r="5" spans="1:8" s="5" customFormat="1" ht="21.75" customHeight="1">
      <c r="A5" s="12" t="s">
        <v>66</v>
      </c>
      <c r="B5" s="25">
        <f>B6+F16+B25+F11+F21+B18+B12+F6</f>
        <v>594787</v>
      </c>
      <c r="C5" s="54">
        <f>C6+G16+C25+G11+G21+C18+C12+G6</f>
        <v>664122</v>
      </c>
      <c r="D5" s="55">
        <f>C5/B5</f>
        <v>1.1165711422744613</v>
      </c>
      <c r="E5" s="13" t="s">
        <v>67</v>
      </c>
      <c r="F5" s="13" t="s">
        <v>67</v>
      </c>
      <c r="G5" s="13" t="s">
        <v>67</v>
      </c>
      <c r="H5" s="13" t="s">
        <v>67</v>
      </c>
    </row>
    <row r="6" spans="1:8" s="5" customFormat="1" ht="21.75" customHeight="1">
      <c r="A6" s="12" t="s">
        <v>68</v>
      </c>
      <c r="B6" s="56">
        <f>SUM(B7:B11)</f>
        <v>167252</v>
      </c>
      <c r="C6" s="56">
        <f>SUM(C7:C11)</f>
        <v>185996</v>
      </c>
      <c r="D6" s="55">
        <f aca="true" t="shared" si="0" ref="D6:D15">C6/B6</f>
        <v>1.1120704087245594</v>
      </c>
      <c r="E6" s="57" t="s">
        <v>69</v>
      </c>
      <c r="F6" s="37">
        <f>SUM(F7:F10)</f>
        <v>174542</v>
      </c>
      <c r="G6" s="37">
        <f>SUM(G7:G10)</f>
        <v>209508</v>
      </c>
      <c r="H6" s="55">
        <f aca="true" t="shared" si="1" ref="H6:H12">G6/F6</f>
        <v>1.2003300065313793</v>
      </c>
    </row>
    <row r="7" spans="1:8" s="5" customFormat="1" ht="21.75" customHeight="1">
      <c r="A7" s="14" t="s">
        <v>70</v>
      </c>
      <c r="B7" s="27">
        <v>121623</v>
      </c>
      <c r="C7" s="58">
        <v>123968</v>
      </c>
      <c r="D7" s="59">
        <f t="shared" si="0"/>
        <v>1.0192808925943284</v>
      </c>
      <c r="E7" s="19" t="s">
        <v>71</v>
      </c>
      <c r="F7" s="41">
        <v>40438</v>
      </c>
      <c r="G7" s="41">
        <v>66445</v>
      </c>
      <c r="H7" s="59">
        <f t="shared" si="1"/>
        <v>1.6431326969681983</v>
      </c>
    </row>
    <row r="8" spans="1:8" s="5" customFormat="1" ht="21.75" customHeight="1">
      <c r="A8" s="14" t="s">
        <v>72</v>
      </c>
      <c r="B8" s="27"/>
      <c r="C8" s="58"/>
      <c r="D8" s="59"/>
      <c r="E8" s="19" t="s">
        <v>73</v>
      </c>
      <c r="F8" s="41">
        <v>132098</v>
      </c>
      <c r="G8" s="41">
        <v>140863</v>
      </c>
      <c r="H8" s="59">
        <f t="shared" si="1"/>
        <v>1.0663522536298808</v>
      </c>
    </row>
    <row r="9" spans="1:8" s="5" customFormat="1" ht="21.75" customHeight="1">
      <c r="A9" s="14" t="s">
        <v>74</v>
      </c>
      <c r="B9" s="27">
        <v>1384</v>
      </c>
      <c r="C9" s="58">
        <v>1800</v>
      </c>
      <c r="D9" s="59">
        <f t="shared" si="0"/>
        <v>1.300578034682081</v>
      </c>
      <c r="E9" s="19" t="s">
        <v>75</v>
      </c>
      <c r="F9" s="41">
        <v>1326</v>
      </c>
      <c r="G9" s="41">
        <v>1500</v>
      </c>
      <c r="H9" s="59">
        <f t="shared" si="1"/>
        <v>1.1312217194570136</v>
      </c>
    </row>
    <row r="10" spans="1:8" s="5" customFormat="1" ht="21.75" customHeight="1">
      <c r="A10" s="14" t="s">
        <v>76</v>
      </c>
      <c r="B10" s="27"/>
      <c r="C10" s="58"/>
      <c r="D10" s="59"/>
      <c r="E10" s="19" t="s">
        <v>77</v>
      </c>
      <c r="F10" s="41">
        <v>680</v>
      </c>
      <c r="G10" s="41">
        <v>700</v>
      </c>
      <c r="H10" s="59">
        <f t="shared" si="1"/>
        <v>1.0294117647058822</v>
      </c>
    </row>
    <row r="11" spans="1:8" s="5" customFormat="1" ht="21.75" customHeight="1">
      <c r="A11" s="14" t="s">
        <v>78</v>
      </c>
      <c r="B11" s="27">
        <v>44245</v>
      </c>
      <c r="C11" s="58">
        <v>60228</v>
      </c>
      <c r="D11" s="59">
        <f t="shared" si="0"/>
        <v>1.361238558029156</v>
      </c>
      <c r="E11" s="57" t="s">
        <v>79</v>
      </c>
      <c r="F11" s="37">
        <f>SUM(F12:F15)</f>
        <v>5292</v>
      </c>
      <c r="G11" s="37">
        <f>SUM(G12:G15)</f>
        <v>3516</v>
      </c>
      <c r="H11" s="55">
        <f t="shared" si="1"/>
        <v>0.6643990929705216</v>
      </c>
    </row>
    <row r="12" spans="1:8" s="5" customFormat="1" ht="21.75" customHeight="1">
      <c r="A12" s="12" t="s">
        <v>80</v>
      </c>
      <c r="B12" s="25">
        <f>SUM(B13:B17)</f>
        <v>107723</v>
      </c>
      <c r="C12" s="54">
        <f>SUM(C13:C17)</f>
        <v>114493</v>
      </c>
      <c r="D12" s="55">
        <f t="shared" si="0"/>
        <v>1.0628463744975538</v>
      </c>
      <c r="E12" s="19" t="s">
        <v>81</v>
      </c>
      <c r="F12" s="41">
        <v>4954</v>
      </c>
      <c r="G12" s="41">
        <v>3012</v>
      </c>
      <c r="H12" s="59">
        <f t="shared" si="1"/>
        <v>0.6079935405732741</v>
      </c>
    </row>
    <row r="13" spans="1:8" s="5" customFormat="1" ht="21.75" customHeight="1">
      <c r="A13" s="14" t="s">
        <v>82</v>
      </c>
      <c r="B13" s="28">
        <v>101395</v>
      </c>
      <c r="C13" s="60">
        <v>104514</v>
      </c>
      <c r="D13" s="59">
        <f t="shared" si="0"/>
        <v>1.0307608856452488</v>
      </c>
      <c r="E13" s="19" t="s">
        <v>83</v>
      </c>
      <c r="F13" s="41"/>
      <c r="G13" s="41"/>
      <c r="H13" s="59"/>
    </row>
    <row r="14" spans="1:8" s="5" customFormat="1" ht="21.75" customHeight="1">
      <c r="A14" s="14" t="s">
        <v>84</v>
      </c>
      <c r="B14" s="28">
        <v>6138</v>
      </c>
      <c r="C14" s="60">
        <v>9733</v>
      </c>
      <c r="D14" s="59">
        <f t="shared" si="0"/>
        <v>1.5856956663408277</v>
      </c>
      <c r="E14" s="19" t="s">
        <v>85</v>
      </c>
      <c r="F14" s="41">
        <v>6</v>
      </c>
      <c r="G14" s="41">
        <v>248</v>
      </c>
      <c r="H14" s="59">
        <f>G14/F14</f>
        <v>41.333333333333336</v>
      </c>
    </row>
    <row r="15" spans="1:8" s="5" customFormat="1" ht="21.75" customHeight="1">
      <c r="A15" s="14" t="s">
        <v>86</v>
      </c>
      <c r="B15" s="28">
        <v>190</v>
      </c>
      <c r="C15" s="60">
        <v>246</v>
      </c>
      <c r="D15" s="59">
        <f t="shared" si="0"/>
        <v>1.2947368421052632</v>
      </c>
      <c r="E15" s="19" t="s">
        <v>87</v>
      </c>
      <c r="F15" s="41">
        <v>332</v>
      </c>
      <c r="G15" s="41">
        <v>256</v>
      </c>
      <c r="H15" s="59">
        <f>G15/F15</f>
        <v>0.7710843373493976</v>
      </c>
    </row>
    <row r="16" spans="1:8" s="5" customFormat="1" ht="21.75" customHeight="1">
      <c r="A16" s="14" t="s">
        <v>88</v>
      </c>
      <c r="B16" s="28"/>
      <c r="C16" s="60"/>
      <c r="D16" s="59"/>
      <c r="E16" s="57" t="s">
        <v>89</v>
      </c>
      <c r="F16" s="34">
        <f>SUM(F17:F20)</f>
        <v>4133</v>
      </c>
      <c r="G16" s="34">
        <f>SUM(G17:G20)</f>
        <v>5656</v>
      </c>
      <c r="H16" s="55">
        <f>G16/F16</f>
        <v>1.368497459472538</v>
      </c>
    </row>
    <row r="17" spans="1:8" s="5" customFormat="1" ht="21.75" customHeight="1">
      <c r="A17" s="14" t="s">
        <v>90</v>
      </c>
      <c r="B17" s="28"/>
      <c r="C17" s="60"/>
      <c r="D17" s="59"/>
      <c r="E17" s="19" t="s">
        <v>91</v>
      </c>
      <c r="F17" s="39">
        <v>3995</v>
      </c>
      <c r="G17" s="39">
        <v>4156</v>
      </c>
      <c r="H17" s="59">
        <f>G17/F17</f>
        <v>1.0403003754693367</v>
      </c>
    </row>
    <row r="18" spans="1:8" s="5" customFormat="1" ht="21.75" customHeight="1">
      <c r="A18" s="12" t="s">
        <v>92</v>
      </c>
      <c r="B18" s="56">
        <f>SUM(B19:B24)</f>
        <v>79626</v>
      </c>
      <c r="C18" s="61">
        <f>SUM(C19:C24)</f>
        <v>84618</v>
      </c>
      <c r="D18" s="55">
        <f>C18/B18</f>
        <v>1.0626930901966694</v>
      </c>
      <c r="E18" s="19" t="s">
        <v>93</v>
      </c>
      <c r="F18" s="39"/>
      <c r="G18" s="39"/>
      <c r="H18" s="59"/>
    </row>
    <row r="19" spans="1:8" s="5" customFormat="1" ht="21.75" customHeight="1">
      <c r="A19" s="14" t="s">
        <v>94</v>
      </c>
      <c r="B19" s="27">
        <v>17119</v>
      </c>
      <c r="C19" s="58">
        <v>8428</v>
      </c>
      <c r="D19" s="59">
        <f>C19/B19</f>
        <v>0.4923184765465273</v>
      </c>
      <c r="E19" s="19" t="s">
        <v>95</v>
      </c>
      <c r="F19" s="39">
        <v>55</v>
      </c>
      <c r="G19" s="39">
        <v>1344</v>
      </c>
      <c r="H19" s="59">
        <f>G19/F19</f>
        <v>24.436363636363637</v>
      </c>
    </row>
    <row r="20" spans="1:8" s="5" customFormat="1" ht="21.75" customHeight="1">
      <c r="A20" s="14" t="s">
        <v>96</v>
      </c>
      <c r="B20" s="27">
        <v>62062</v>
      </c>
      <c r="C20" s="58">
        <v>75695</v>
      </c>
      <c r="D20" s="59">
        <f>C20/B20</f>
        <v>1.2196674293448486</v>
      </c>
      <c r="E20" s="19" t="s">
        <v>97</v>
      </c>
      <c r="F20" s="39">
        <v>83</v>
      </c>
      <c r="G20" s="39">
        <v>156</v>
      </c>
      <c r="H20" s="59">
        <f>G20/F20</f>
        <v>1.8795180722891567</v>
      </c>
    </row>
    <row r="21" spans="1:8" s="5" customFormat="1" ht="21.75" customHeight="1">
      <c r="A21" s="14" t="s">
        <v>98</v>
      </c>
      <c r="B21" s="27">
        <v>445</v>
      </c>
      <c r="C21" s="58">
        <v>495</v>
      </c>
      <c r="D21" s="59">
        <f>C21/B21</f>
        <v>1.1123595505617978</v>
      </c>
      <c r="E21" s="57" t="s">
        <v>99</v>
      </c>
      <c r="F21" s="37">
        <f>SUM(F22:F25)</f>
        <v>3272</v>
      </c>
      <c r="G21" s="37">
        <f>SUM(G22:G25)</f>
        <v>5065</v>
      </c>
      <c r="H21" s="55">
        <f>G21/F21</f>
        <v>1.5479828850855746</v>
      </c>
    </row>
    <row r="22" spans="1:8" s="5" customFormat="1" ht="21.75" customHeight="1">
      <c r="A22" s="14" t="s">
        <v>100</v>
      </c>
      <c r="B22" s="27"/>
      <c r="C22" s="58"/>
      <c r="D22" s="59"/>
      <c r="E22" s="19" t="s">
        <v>101</v>
      </c>
      <c r="F22" s="41">
        <v>3232</v>
      </c>
      <c r="G22" s="41">
        <v>4907</v>
      </c>
      <c r="H22" s="59">
        <f>G22/F22</f>
        <v>1.5182549504950495</v>
      </c>
    </row>
    <row r="23" spans="1:8" s="5" customFormat="1" ht="21.75" customHeight="1">
      <c r="A23" s="14" t="s">
        <v>102</v>
      </c>
      <c r="B23" s="27"/>
      <c r="C23" s="58"/>
      <c r="D23" s="59"/>
      <c r="E23" s="19" t="s">
        <v>103</v>
      </c>
      <c r="F23" s="41"/>
      <c r="G23" s="41"/>
      <c r="H23" s="59"/>
    </row>
    <row r="24" spans="1:8" s="5" customFormat="1" ht="21.75" customHeight="1">
      <c r="A24" s="14" t="s">
        <v>104</v>
      </c>
      <c r="B24" s="27"/>
      <c r="C24" s="58"/>
      <c r="D24" s="59"/>
      <c r="E24" s="19" t="s">
        <v>105</v>
      </c>
      <c r="F24" s="41">
        <v>38</v>
      </c>
      <c r="G24" s="41">
        <v>156</v>
      </c>
      <c r="H24" s="59">
        <f>G24/F24</f>
        <v>4.105263157894737</v>
      </c>
    </row>
    <row r="25" spans="1:8" s="5" customFormat="1" ht="21.75" customHeight="1">
      <c r="A25" s="12" t="s">
        <v>106</v>
      </c>
      <c r="B25" s="25">
        <f>SUM(B26:B29)</f>
        <v>52947</v>
      </c>
      <c r="C25" s="54">
        <f>SUM(C26:C29)</f>
        <v>55270</v>
      </c>
      <c r="D25" s="55">
        <f>C25/B25</f>
        <v>1.0438740627419874</v>
      </c>
      <c r="E25" s="19" t="s">
        <v>107</v>
      </c>
      <c r="F25" s="41">
        <v>2</v>
      </c>
      <c r="G25" s="41">
        <v>2</v>
      </c>
      <c r="H25" s="59">
        <f>G25/F25</f>
        <v>1</v>
      </c>
    </row>
    <row r="26" spans="1:8" s="5" customFormat="1" ht="21.75" customHeight="1">
      <c r="A26" s="14" t="s">
        <v>108</v>
      </c>
      <c r="B26" s="28">
        <v>52200</v>
      </c>
      <c r="C26" s="60">
        <v>54275</v>
      </c>
      <c r="D26" s="59">
        <f>C26/B26</f>
        <v>1.0397509578544062</v>
      </c>
      <c r="E26" s="13" t="s">
        <v>67</v>
      </c>
      <c r="F26" s="13" t="s">
        <v>67</v>
      </c>
      <c r="G26" s="13" t="s">
        <v>67</v>
      </c>
      <c r="H26" s="13" t="s">
        <v>67</v>
      </c>
    </row>
    <row r="27" spans="1:8" s="5" customFormat="1" ht="21.75" customHeight="1">
      <c r="A27" s="14" t="s">
        <v>109</v>
      </c>
      <c r="B27" s="28"/>
      <c r="C27" s="60"/>
      <c r="D27" s="59"/>
      <c r="E27" s="13" t="s">
        <v>67</v>
      </c>
      <c r="F27" s="13" t="s">
        <v>67</v>
      </c>
      <c r="G27" s="13" t="s">
        <v>67</v>
      </c>
      <c r="H27" s="13" t="s">
        <v>67</v>
      </c>
    </row>
    <row r="28" spans="1:8" s="5" customFormat="1" ht="21.75" customHeight="1">
      <c r="A28" s="14" t="s">
        <v>110</v>
      </c>
      <c r="B28" s="28">
        <v>565</v>
      </c>
      <c r="C28" s="60">
        <v>800</v>
      </c>
      <c r="D28" s="59">
        <f>C28/B28</f>
        <v>1.415929203539823</v>
      </c>
      <c r="E28" s="13" t="s">
        <v>67</v>
      </c>
      <c r="F28" s="13" t="s">
        <v>67</v>
      </c>
      <c r="G28" s="13" t="s">
        <v>67</v>
      </c>
      <c r="H28" s="13" t="s">
        <v>67</v>
      </c>
    </row>
    <row r="29" spans="1:8" s="5" customFormat="1" ht="21.75" customHeight="1">
      <c r="A29" s="14" t="s">
        <v>111</v>
      </c>
      <c r="B29" s="28">
        <v>182</v>
      </c>
      <c r="C29" s="60">
        <v>195</v>
      </c>
      <c r="D29" s="59">
        <f>C29/B29</f>
        <v>1.0714285714285714</v>
      </c>
      <c r="E29" s="13" t="s">
        <v>67</v>
      </c>
      <c r="F29" s="13" t="s">
        <v>67</v>
      </c>
      <c r="G29" s="13" t="s">
        <v>67</v>
      </c>
      <c r="H29" s="13" t="s">
        <v>67</v>
      </c>
    </row>
    <row r="30" spans="1:8" s="49" customFormat="1" ht="17.25" customHeight="1">
      <c r="A30" s="62" t="s">
        <v>112</v>
      </c>
      <c r="B30" s="62"/>
      <c r="C30" s="62"/>
      <c r="D30" s="62"/>
      <c r="E30" s="62"/>
      <c r="F30" s="62"/>
      <c r="G30" s="62"/>
      <c r="H30" s="62"/>
    </row>
  </sheetData>
  <sheetProtection/>
  <mergeCells count="2">
    <mergeCell ref="A2:H2"/>
    <mergeCell ref="A30:H30"/>
  </mergeCells>
  <printOptions horizontalCentered="1"/>
  <pageMargins left="0.6" right="0.51" top="0.35" bottom="0.44" header="0.31" footer="0.31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110" zoomScaleNormal="110" workbookViewId="0" topLeftCell="A7">
      <selection activeCell="A5" sqref="A5:IV9"/>
    </sheetView>
  </sheetViews>
  <sheetFormatPr defaultColWidth="10.00390625" defaultRowHeight="13.5"/>
  <cols>
    <col min="1" max="1" width="38.75390625" style="7" customWidth="1"/>
    <col min="2" max="3" width="15.25390625" style="7" bestFit="1" customWidth="1"/>
    <col min="4" max="4" width="16.25390625" style="7" bestFit="1" customWidth="1"/>
    <col min="5" max="5" width="37.625" style="7" customWidth="1"/>
    <col min="6" max="7" width="14.50390625" style="7" customWidth="1"/>
    <col min="8" max="8" width="16.25390625" style="7" customWidth="1"/>
    <col min="9" max="16384" width="10.00390625" style="7" customWidth="1"/>
  </cols>
  <sheetData>
    <row r="1" ht="21.75" customHeight="1">
      <c r="A1" s="7" t="s">
        <v>113</v>
      </c>
    </row>
    <row r="2" spans="1:8" ht="21.75" customHeight="1">
      <c r="A2" s="29" t="s">
        <v>114</v>
      </c>
      <c r="B2" s="29"/>
      <c r="C2" s="29"/>
      <c r="D2" s="29"/>
      <c r="E2" s="29"/>
      <c r="F2" s="29"/>
      <c r="G2" s="29"/>
      <c r="H2" s="29"/>
    </row>
    <row r="3" spans="4:8" ht="14.25">
      <c r="D3" s="30"/>
      <c r="H3" s="22" t="s">
        <v>7</v>
      </c>
    </row>
    <row r="4" spans="1:8" ht="33" customHeight="1">
      <c r="A4" s="23" t="s">
        <v>115</v>
      </c>
      <c r="B4" s="23" t="s">
        <v>116</v>
      </c>
      <c r="C4" s="23" t="s">
        <v>117</v>
      </c>
      <c r="D4" s="23" t="s">
        <v>118</v>
      </c>
      <c r="E4" s="31" t="s">
        <v>115</v>
      </c>
      <c r="F4" s="31" t="s">
        <v>116</v>
      </c>
      <c r="G4" s="31" t="s">
        <v>117</v>
      </c>
      <c r="H4" s="31" t="s">
        <v>118</v>
      </c>
    </row>
    <row r="5" spans="1:8" s="20" customFormat="1" ht="21.75" customHeight="1">
      <c r="A5" s="24" t="s">
        <v>119</v>
      </c>
      <c r="B5" s="25">
        <f>B6+F15+B19+F10+F22+B14+B11+F6</f>
        <v>544154</v>
      </c>
      <c r="C5" s="25">
        <f>C6+G15+C19+G10+G22+C14+C11+G6</f>
        <v>614652</v>
      </c>
      <c r="D5" s="32">
        <f>C5/B5</f>
        <v>1.1295552362015164</v>
      </c>
      <c r="E5" s="33" t="s">
        <v>67</v>
      </c>
      <c r="F5" s="33" t="s">
        <v>67</v>
      </c>
      <c r="G5" s="33" t="s">
        <v>67</v>
      </c>
      <c r="H5" s="33" t="s">
        <v>67</v>
      </c>
    </row>
    <row r="6" spans="1:8" s="20" customFormat="1" ht="21.75" customHeight="1">
      <c r="A6" s="24" t="s">
        <v>120</v>
      </c>
      <c r="B6" s="34">
        <f>SUM(B7:B10)</f>
        <v>167252</v>
      </c>
      <c r="C6" s="34">
        <f>SUM(C7:C10)</f>
        <v>185996</v>
      </c>
      <c r="D6" s="35">
        <f>C6/B6</f>
        <v>1.1120704087245594</v>
      </c>
      <c r="E6" s="36" t="s">
        <v>121</v>
      </c>
      <c r="F6" s="37">
        <f>SUM(F7:F9)</f>
        <v>165832</v>
      </c>
      <c r="G6" s="37">
        <f>SUM(G7:G9)</f>
        <v>182707</v>
      </c>
      <c r="H6" s="38">
        <f>G6/F6</f>
        <v>1.101759612137585</v>
      </c>
    </row>
    <row r="7" spans="1:8" s="20" customFormat="1" ht="21.75" customHeight="1">
      <c r="A7" s="26" t="s">
        <v>122</v>
      </c>
      <c r="B7" s="39">
        <v>159003</v>
      </c>
      <c r="C7" s="39">
        <v>176826</v>
      </c>
      <c r="D7" s="40">
        <f>C7/B7</f>
        <v>1.1120922246750062</v>
      </c>
      <c r="E7" s="26" t="s">
        <v>123</v>
      </c>
      <c r="F7" s="41">
        <v>151602</v>
      </c>
      <c r="G7" s="41">
        <v>169152</v>
      </c>
      <c r="H7" s="40">
        <f>G7/F7</f>
        <v>1.1157636442790992</v>
      </c>
    </row>
    <row r="8" spans="1:8" s="20" customFormat="1" ht="21.75" customHeight="1">
      <c r="A8" s="26" t="s">
        <v>124</v>
      </c>
      <c r="B8" s="39"/>
      <c r="C8" s="39"/>
      <c r="D8" s="40"/>
      <c r="E8" s="26" t="s">
        <v>125</v>
      </c>
      <c r="F8" s="42">
        <v>14230</v>
      </c>
      <c r="G8" s="42">
        <v>13555</v>
      </c>
      <c r="H8" s="40">
        <f>G8/F8</f>
        <v>0.9525650035137034</v>
      </c>
    </row>
    <row r="9" spans="1:8" s="20" customFormat="1" ht="21.75" customHeight="1">
      <c r="A9" s="26" t="s">
        <v>126</v>
      </c>
      <c r="B9" s="39">
        <v>4808</v>
      </c>
      <c r="C9" s="39">
        <v>5385</v>
      </c>
      <c r="D9" s="40">
        <f>C9/B9</f>
        <v>1.120008319467554</v>
      </c>
      <c r="E9" s="26" t="s">
        <v>127</v>
      </c>
      <c r="F9" s="43"/>
      <c r="G9" s="43"/>
      <c r="H9" s="43"/>
    </row>
    <row r="10" spans="1:8" s="20" customFormat="1" ht="21.75" customHeight="1">
      <c r="A10" s="26" t="s">
        <v>128</v>
      </c>
      <c r="B10" s="39">
        <v>3441</v>
      </c>
      <c r="C10" s="39">
        <v>3785</v>
      </c>
      <c r="D10" s="40">
        <f>C10/B10</f>
        <v>1.099970938680616</v>
      </c>
      <c r="E10" s="24" t="s">
        <v>129</v>
      </c>
      <c r="F10" s="25">
        <f>SUM(F11:F14)</f>
        <v>1200</v>
      </c>
      <c r="G10" s="25">
        <f>SUM(G11:G14)</f>
        <v>1271</v>
      </c>
      <c r="H10" s="35">
        <f aca="true" t="shared" si="0" ref="H10:H18">G10/F10</f>
        <v>1.0591666666666666</v>
      </c>
    </row>
    <row r="11" spans="1:8" s="20" customFormat="1" ht="21.75" customHeight="1">
      <c r="A11" s="24" t="s">
        <v>130</v>
      </c>
      <c r="B11" s="34">
        <f>SUM(B12:B13)</f>
        <v>95212</v>
      </c>
      <c r="C11" s="34">
        <f>SUM(C12:C13)</f>
        <v>101564</v>
      </c>
      <c r="D11" s="35">
        <f>C11/B11</f>
        <v>1.0667142797126412</v>
      </c>
      <c r="E11" s="26" t="s">
        <v>131</v>
      </c>
      <c r="F11" s="28">
        <v>962</v>
      </c>
      <c r="G11" s="28">
        <v>1028</v>
      </c>
      <c r="H11" s="40">
        <f t="shared" si="0"/>
        <v>1.0686070686070686</v>
      </c>
    </row>
    <row r="12" spans="1:8" s="20" customFormat="1" ht="21.75" customHeight="1">
      <c r="A12" s="26" t="s">
        <v>132</v>
      </c>
      <c r="B12" s="39">
        <v>95212</v>
      </c>
      <c r="C12" s="39">
        <v>101564</v>
      </c>
      <c r="D12" s="40">
        <f>C12/B12</f>
        <v>1.0667142797126412</v>
      </c>
      <c r="E12" s="26" t="s">
        <v>133</v>
      </c>
      <c r="F12" s="28">
        <v>15</v>
      </c>
      <c r="G12" s="28">
        <v>16</v>
      </c>
      <c r="H12" s="40">
        <f t="shared" si="0"/>
        <v>1.0666666666666667</v>
      </c>
    </row>
    <row r="13" spans="1:8" s="20" customFormat="1" ht="21.75" customHeight="1">
      <c r="A13" s="26" t="s">
        <v>134</v>
      </c>
      <c r="B13" s="39"/>
      <c r="C13" s="39"/>
      <c r="D13" s="40"/>
      <c r="E13" s="26" t="s">
        <v>135</v>
      </c>
      <c r="F13" s="28">
        <v>43</v>
      </c>
      <c r="G13" s="28">
        <v>47</v>
      </c>
      <c r="H13" s="40">
        <f t="shared" si="0"/>
        <v>1.0930232558139534</v>
      </c>
    </row>
    <row r="14" spans="1:8" s="20" customFormat="1" ht="21.75" customHeight="1">
      <c r="A14" s="24" t="s">
        <v>136</v>
      </c>
      <c r="B14" s="34">
        <f>SUM(B15:B18)</f>
        <v>61642</v>
      </c>
      <c r="C14" s="34">
        <f>SUM(C15:C18)</f>
        <v>74593</v>
      </c>
      <c r="D14" s="35">
        <f>C14/B14</f>
        <v>1.2101002563187437</v>
      </c>
      <c r="E14" s="26" t="s">
        <v>137</v>
      </c>
      <c r="F14" s="28">
        <v>180</v>
      </c>
      <c r="G14" s="28">
        <v>180</v>
      </c>
      <c r="H14" s="40">
        <f t="shared" si="0"/>
        <v>1</v>
      </c>
    </row>
    <row r="15" spans="1:8" s="20" customFormat="1" ht="21.75" customHeight="1">
      <c r="A15" s="26" t="s">
        <v>138</v>
      </c>
      <c r="B15" s="39">
        <v>60338</v>
      </c>
      <c r="C15" s="39">
        <v>72986</v>
      </c>
      <c r="D15" s="40">
        <f>C15/B15</f>
        <v>1.2096191454804601</v>
      </c>
      <c r="E15" s="24" t="s">
        <v>139</v>
      </c>
      <c r="F15" s="25">
        <f>SUM(F16:F21)</f>
        <v>1929</v>
      </c>
      <c r="G15" s="25">
        <f>SUM(G16:G21)</f>
        <v>14554</v>
      </c>
      <c r="H15" s="35">
        <f t="shared" si="0"/>
        <v>7.544841886988077</v>
      </c>
    </row>
    <row r="16" spans="1:8" s="20" customFormat="1" ht="21.75" customHeight="1">
      <c r="A16" s="26" t="s">
        <v>140</v>
      </c>
      <c r="B16" s="39">
        <v>1257</v>
      </c>
      <c r="C16" s="39">
        <v>1405</v>
      </c>
      <c r="D16" s="40">
        <f>C16/B16</f>
        <v>1.1177406523468576</v>
      </c>
      <c r="E16" s="26" t="s">
        <v>141</v>
      </c>
      <c r="F16" s="28">
        <v>823</v>
      </c>
      <c r="G16" s="28">
        <v>1990</v>
      </c>
      <c r="H16" s="40">
        <f t="shared" si="0"/>
        <v>2.4179829890643987</v>
      </c>
    </row>
    <row r="17" spans="1:8" s="20" customFormat="1" ht="21.75" customHeight="1">
      <c r="A17" s="26" t="s">
        <v>142</v>
      </c>
      <c r="B17" s="41">
        <v>47</v>
      </c>
      <c r="C17" s="41">
        <v>202</v>
      </c>
      <c r="D17" s="40">
        <f>C17/B17</f>
        <v>4.297872340425532</v>
      </c>
      <c r="E17" s="26" t="s">
        <v>143</v>
      </c>
      <c r="F17" s="28">
        <v>158</v>
      </c>
      <c r="G17" s="28">
        <v>368</v>
      </c>
      <c r="H17" s="40">
        <f t="shared" si="0"/>
        <v>2.329113924050633</v>
      </c>
    </row>
    <row r="18" spans="1:8" s="20" customFormat="1" ht="21.75" customHeight="1">
      <c r="A18" s="26" t="s">
        <v>144</v>
      </c>
      <c r="B18" s="41"/>
      <c r="C18" s="41"/>
      <c r="D18" s="40"/>
      <c r="E18" s="26" t="s">
        <v>126</v>
      </c>
      <c r="F18" s="28">
        <v>6</v>
      </c>
      <c r="G18" s="28">
        <v>6</v>
      </c>
      <c r="H18" s="40">
        <f t="shared" si="0"/>
        <v>1</v>
      </c>
    </row>
    <row r="19" spans="1:8" s="20" customFormat="1" ht="21.75" customHeight="1">
      <c r="A19" s="24" t="s">
        <v>145</v>
      </c>
      <c r="B19" s="37">
        <f>SUM(B20:B22)</f>
        <v>45944</v>
      </c>
      <c r="C19" s="37">
        <f>SUM(C20:C22)</f>
        <v>48927</v>
      </c>
      <c r="D19" s="35">
        <f>C19/B19</f>
        <v>1.0649268674908585</v>
      </c>
      <c r="E19" s="26" t="s">
        <v>146</v>
      </c>
      <c r="F19" s="28"/>
      <c r="G19" s="28"/>
      <c r="H19" s="40"/>
    </row>
    <row r="20" spans="1:8" s="20" customFormat="1" ht="21.75" customHeight="1">
      <c r="A20" s="26" t="s">
        <v>147</v>
      </c>
      <c r="B20" s="41">
        <v>26481</v>
      </c>
      <c r="C20" s="41">
        <v>28994</v>
      </c>
      <c r="D20" s="40">
        <f>C20/B20</f>
        <v>1.0948982289188476</v>
      </c>
      <c r="E20" s="26" t="s">
        <v>148</v>
      </c>
      <c r="F20" s="28"/>
      <c r="G20" s="28">
        <v>1120</v>
      </c>
      <c r="H20" s="40"/>
    </row>
    <row r="21" spans="1:8" s="20" customFormat="1" ht="21.75" customHeight="1">
      <c r="A21" s="26" t="s">
        <v>149</v>
      </c>
      <c r="B21" s="41">
        <v>15253</v>
      </c>
      <c r="C21" s="41">
        <v>16705</v>
      </c>
      <c r="D21" s="40">
        <f>C21/B21</f>
        <v>1.095194387989248</v>
      </c>
      <c r="E21" s="26" t="s">
        <v>150</v>
      </c>
      <c r="F21" s="28">
        <v>942</v>
      </c>
      <c r="G21" s="28">
        <v>11070</v>
      </c>
      <c r="H21" s="40">
        <f>G21/F21</f>
        <v>11.751592356687897</v>
      </c>
    </row>
    <row r="22" spans="1:8" s="20" customFormat="1" ht="21.75" customHeight="1">
      <c r="A22" s="44" t="s">
        <v>151</v>
      </c>
      <c r="B22" s="41">
        <v>4210</v>
      </c>
      <c r="C22" s="41">
        <v>3228</v>
      </c>
      <c r="D22" s="45">
        <f>C22/B22</f>
        <v>0.7667458432304038</v>
      </c>
      <c r="E22" s="24" t="s">
        <v>152</v>
      </c>
      <c r="F22" s="25">
        <f>SUM(F23:F25)</f>
        <v>5143</v>
      </c>
      <c r="G22" s="25">
        <f>SUM(G23:G25)</f>
        <v>5040</v>
      </c>
      <c r="H22" s="35">
        <f>G22/F22</f>
        <v>0.9799727785339296</v>
      </c>
    </row>
    <row r="23" spans="1:8" s="20" customFormat="1" ht="21.75" customHeight="1">
      <c r="A23" s="33" t="s">
        <v>67</v>
      </c>
      <c r="B23" s="33" t="s">
        <v>67</v>
      </c>
      <c r="C23" s="33" t="s">
        <v>67</v>
      </c>
      <c r="D23" s="33" t="s">
        <v>67</v>
      </c>
      <c r="E23" s="26" t="s">
        <v>153</v>
      </c>
      <c r="F23" s="28">
        <v>1659</v>
      </c>
      <c r="G23" s="28">
        <v>1626</v>
      </c>
      <c r="H23" s="40">
        <f>G23/F23</f>
        <v>0.9801084990958409</v>
      </c>
    </row>
    <row r="24" spans="1:8" s="20" customFormat="1" ht="21.75" customHeight="1">
      <c r="A24" s="33" t="s">
        <v>67</v>
      </c>
      <c r="B24" s="33" t="s">
        <v>67</v>
      </c>
      <c r="C24" s="33" t="s">
        <v>67</v>
      </c>
      <c r="D24" s="33" t="s">
        <v>67</v>
      </c>
      <c r="E24" s="46" t="s">
        <v>154</v>
      </c>
      <c r="F24" s="28">
        <v>3484</v>
      </c>
      <c r="G24" s="28">
        <v>3414</v>
      </c>
      <c r="H24" s="45">
        <f>G24/F24</f>
        <v>0.9799081515499426</v>
      </c>
    </row>
    <row r="25" spans="1:8" ht="21.75" customHeight="1">
      <c r="A25" s="33" t="s">
        <v>67</v>
      </c>
      <c r="B25" s="33" t="s">
        <v>67</v>
      </c>
      <c r="C25" s="33" t="s">
        <v>67</v>
      </c>
      <c r="D25" s="33" t="s">
        <v>67</v>
      </c>
      <c r="E25" s="46" t="s">
        <v>155</v>
      </c>
      <c r="F25" s="47"/>
      <c r="G25" s="47"/>
      <c r="H25" s="48"/>
    </row>
  </sheetData>
  <sheetProtection/>
  <mergeCells count="1">
    <mergeCell ref="A2:H2"/>
  </mergeCells>
  <printOptions horizontalCentered="1"/>
  <pageMargins left="0.52" right="0.37" top="0.51" bottom="0.58" header="0.31" footer="0.31"/>
  <pageSetup fitToHeight="1" fitToWidth="1" horizontalDpi="600" verticalDpi="600" orientation="landscape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="120" zoomScaleNormal="120" workbookViewId="0" topLeftCell="A1">
      <selection activeCell="A22" sqref="A4:IV22"/>
    </sheetView>
  </sheetViews>
  <sheetFormatPr defaultColWidth="10.00390625" defaultRowHeight="13.5"/>
  <cols>
    <col min="1" max="1" width="46.25390625" style="7" customWidth="1"/>
    <col min="2" max="3" width="40.375" style="7" customWidth="1"/>
    <col min="4" max="16384" width="10.00390625" style="7" customWidth="1"/>
  </cols>
  <sheetData>
    <row r="1" ht="28.5" customHeight="1">
      <c r="A1" s="7" t="s">
        <v>156</v>
      </c>
    </row>
    <row r="2" spans="1:3" ht="24">
      <c r="A2" s="21" t="s">
        <v>157</v>
      </c>
      <c r="B2" s="21"/>
      <c r="C2" s="21"/>
    </row>
    <row r="3" ht="14.25">
      <c r="C3" s="22" t="s">
        <v>7</v>
      </c>
    </row>
    <row r="4" spans="1:3" ht="22.5" customHeight="1">
      <c r="A4" s="23" t="s">
        <v>115</v>
      </c>
      <c r="B4" s="23" t="s">
        <v>116</v>
      </c>
      <c r="C4" s="23" t="s">
        <v>117</v>
      </c>
    </row>
    <row r="5" spans="1:3" s="20" customFormat="1" ht="22.5" customHeight="1">
      <c r="A5" s="24" t="s">
        <v>158</v>
      </c>
      <c r="B5" s="25">
        <f>B7+B9+B11+B13+B15+B17+B19+B21</f>
        <v>50633</v>
      </c>
      <c r="C5" s="25">
        <f>C7+C9+C11+C13+C15+C17+C19+C21</f>
        <v>49470</v>
      </c>
    </row>
    <row r="6" spans="1:3" s="20" customFormat="1" ht="22.5" customHeight="1">
      <c r="A6" s="24" t="s">
        <v>159</v>
      </c>
      <c r="B6" s="25">
        <f>B8+B10+B12+B14+B16+B18+B20+B22</f>
        <v>481478</v>
      </c>
      <c r="C6" s="25">
        <f>C8+C10+C12+C14+C16+C18+C20+C22</f>
        <v>530948</v>
      </c>
    </row>
    <row r="7" spans="1:3" s="20" customFormat="1" ht="22.5" customHeight="1">
      <c r="A7" s="26" t="s">
        <v>160</v>
      </c>
      <c r="B7" s="27">
        <f>'表4'!B6-'表5'!B6</f>
        <v>0</v>
      </c>
      <c r="C7" s="27">
        <f>'表4'!C6-'表5'!C6</f>
        <v>0</v>
      </c>
    </row>
    <row r="8" spans="1:3" s="20" customFormat="1" ht="22.5" customHeight="1">
      <c r="A8" s="26" t="s">
        <v>161</v>
      </c>
      <c r="B8" s="27">
        <v>113795</v>
      </c>
      <c r="C8" s="27">
        <f>B8+C7</f>
        <v>113795</v>
      </c>
    </row>
    <row r="9" spans="1:3" s="20" customFormat="1" ht="22.5" customHeight="1">
      <c r="A9" s="26" t="s">
        <v>162</v>
      </c>
      <c r="B9" s="28">
        <f>'表4'!B12-'表5'!B11</f>
        <v>12511</v>
      </c>
      <c r="C9" s="28">
        <f>'表4'!C12-'表5'!C11</f>
        <v>12929</v>
      </c>
    </row>
    <row r="10" spans="1:3" s="20" customFormat="1" ht="22.5" customHeight="1">
      <c r="A10" s="26" t="s">
        <v>163</v>
      </c>
      <c r="B10" s="28">
        <v>99028</v>
      </c>
      <c r="C10" s="28">
        <f>B10+C9</f>
        <v>111957</v>
      </c>
    </row>
    <row r="11" spans="1:3" s="20" customFormat="1" ht="22.5" customHeight="1">
      <c r="A11" s="26" t="s">
        <v>164</v>
      </c>
      <c r="B11" s="28">
        <f>'表4'!B18-'表5'!B14</f>
        <v>17984</v>
      </c>
      <c r="C11" s="28">
        <f>'表4'!C18-'表5'!C14</f>
        <v>10025</v>
      </c>
    </row>
    <row r="12" spans="1:3" s="20" customFormat="1" ht="22.5" customHeight="1">
      <c r="A12" s="26" t="s">
        <v>165</v>
      </c>
      <c r="B12" s="28">
        <v>43812</v>
      </c>
      <c r="C12" s="28">
        <f>B12+C11</f>
        <v>53837</v>
      </c>
    </row>
    <row r="13" spans="1:3" s="20" customFormat="1" ht="22.5" customHeight="1">
      <c r="A13" s="26" t="s">
        <v>166</v>
      </c>
      <c r="B13" s="28">
        <f>'表4'!B25-'表5'!B19</f>
        <v>7003</v>
      </c>
      <c r="C13" s="28">
        <f>'表4'!C25-'表5'!C19</f>
        <v>6343</v>
      </c>
    </row>
    <row r="14" spans="1:3" s="20" customFormat="1" ht="22.5" customHeight="1">
      <c r="A14" s="26" t="s">
        <v>167</v>
      </c>
      <c r="B14" s="28">
        <v>42366</v>
      </c>
      <c r="C14" s="28">
        <f>B14+C13</f>
        <v>48709</v>
      </c>
    </row>
    <row r="15" spans="1:3" s="20" customFormat="1" ht="22.5" customHeight="1">
      <c r="A15" s="26" t="s">
        <v>168</v>
      </c>
      <c r="B15" s="28">
        <f>'表4'!F6-'表5'!F6</f>
        <v>8710</v>
      </c>
      <c r="C15" s="28">
        <f>'表4'!G6-'表5'!G6</f>
        <v>26801</v>
      </c>
    </row>
    <row r="16" spans="1:3" s="20" customFormat="1" ht="22.5" customHeight="1">
      <c r="A16" s="26" t="s">
        <v>169</v>
      </c>
      <c r="B16" s="28">
        <v>119306</v>
      </c>
      <c r="C16" s="28">
        <f>B16+C15</f>
        <v>146107</v>
      </c>
    </row>
    <row r="17" spans="1:3" s="20" customFormat="1" ht="22.5" customHeight="1">
      <c r="A17" s="26" t="s">
        <v>170</v>
      </c>
      <c r="B17" s="28">
        <f>'表4'!F11-'表5'!F10</f>
        <v>4092</v>
      </c>
      <c r="C17" s="28">
        <f>'表4'!G11-'表5'!G10</f>
        <v>2245</v>
      </c>
    </row>
    <row r="18" spans="1:3" s="20" customFormat="1" ht="22.5" customHeight="1">
      <c r="A18" s="26" t="s">
        <v>171</v>
      </c>
      <c r="B18" s="28">
        <v>24205</v>
      </c>
      <c r="C18" s="28">
        <f>B18+C17</f>
        <v>26450</v>
      </c>
    </row>
    <row r="19" spans="1:3" s="20" customFormat="1" ht="22.5" customHeight="1">
      <c r="A19" s="26" t="s">
        <v>172</v>
      </c>
      <c r="B19" s="28">
        <f>'表4'!F16-'表5'!F15</f>
        <v>2204</v>
      </c>
      <c r="C19" s="28">
        <f>'表4'!G16-'表5'!G15</f>
        <v>-8898</v>
      </c>
    </row>
    <row r="20" spans="1:3" s="20" customFormat="1" ht="22.5" customHeight="1">
      <c r="A20" s="26" t="s">
        <v>173</v>
      </c>
      <c r="B20" s="28">
        <v>36417</v>
      </c>
      <c r="C20" s="28">
        <f>B20+C19</f>
        <v>27519</v>
      </c>
    </row>
    <row r="21" spans="1:3" s="20" customFormat="1" ht="22.5" customHeight="1">
      <c r="A21" s="26" t="s">
        <v>174</v>
      </c>
      <c r="B21" s="28">
        <f>'表4'!F21-'表5'!F22</f>
        <v>-1871</v>
      </c>
      <c r="C21" s="28">
        <f>'表4'!G21-'表5'!G22</f>
        <v>25</v>
      </c>
    </row>
    <row r="22" spans="1:3" s="20" customFormat="1" ht="22.5" customHeight="1">
      <c r="A22" s="26" t="s">
        <v>175</v>
      </c>
      <c r="B22" s="28">
        <v>2549</v>
      </c>
      <c r="C22" s="28">
        <f>B22+C21</f>
        <v>2574</v>
      </c>
    </row>
  </sheetData>
  <sheetProtection/>
  <mergeCells count="1">
    <mergeCell ref="A2:C2"/>
  </mergeCells>
  <printOptions horizontalCentered="1"/>
  <pageMargins left="0.67" right="0.64" top="0.35" bottom="0.53" header="0.31" footer="0.31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="120" zoomScaleNormal="120" workbookViewId="0" topLeftCell="D1">
      <selection activeCell="A4" sqref="A4:IV20"/>
    </sheetView>
  </sheetViews>
  <sheetFormatPr defaultColWidth="10.00390625" defaultRowHeight="13.5"/>
  <cols>
    <col min="1" max="1" width="30.125" style="6" bestFit="1" customWidth="1"/>
    <col min="2" max="2" width="17.25390625" style="6" customWidth="1"/>
    <col min="3" max="3" width="17.00390625" style="6" customWidth="1"/>
    <col min="4" max="4" width="37.125" style="6" customWidth="1"/>
    <col min="5" max="5" width="18.00390625" style="6" customWidth="1"/>
    <col min="6" max="6" width="17.75390625" style="6" customWidth="1"/>
    <col min="7" max="16384" width="10.00390625" style="6" customWidth="1"/>
  </cols>
  <sheetData>
    <row r="1" ht="27" customHeight="1">
      <c r="A1" s="7" t="s">
        <v>176</v>
      </c>
    </row>
    <row r="2" spans="1:6" ht="21.75" customHeight="1">
      <c r="A2" s="8" t="s">
        <v>177</v>
      </c>
      <c r="B2" s="8"/>
      <c r="C2" s="8"/>
      <c r="D2" s="8"/>
      <c r="E2" s="8"/>
      <c r="F2" s="8"/>
    </row>
    <row r="3" spans="3:6" ht="15.75">
      <c r="C3" s="9"/>
      <c r="F3" s="10" t="s">
        <v>178</v>
      </c>
    </row>
    <row r="4" spans="1:6" ht="22.5" customHeight="1">
      <c r="A4" s="11" t="s">
        <v>62</v>
      </c>
      <c r="B4" s="11" t="s">
        <v>63</v>
      </c>
      <c r="C4" s="11" t="s">
        <v>64</v>
      </c>
      <c r="D4" s="11" t="s">
        <v>62</v>
      </c>
      <c r="E4" s="11" t="s">
        <v>63</v>
      </c>
      <c r="F4" s="11" t="s">
        <v>64</v>
      </c>
    </row>
    <row r="5" spans="1:6" s="5" customFormat="1" ht="22.5" customHeight="1">
      <c r="A5" s="12" t="s">
        <v>179</v>
      </c>
      <c r="B5" s="13" t="s">
        <v>67</v>
      </c>
      <c r="C5" s="13" t="s">
        <v>67</v>
      </c>
      <c r="D5" s="12" t="s">
        <v>180</v>
      </c>
      <c r="E5" s="13" t="s">
        <v>67</v>
      </c>
      <c r="F5" s="13" t="s">
        <v>67</v>
      </c>
    </row>
    <row r="6" spans="1:6" s="5" customFormat="1" ht="22.5" customHeight="1">
      <c r="A6" s="14" t="s">
        <v>181</v>
      </c>
      <c r="B6" s="15">
        <f>B7+B8</f>
        <v>204888</v>
      </c>
      <c r="C6" s="15">
        <f>C7+C8</f>
        <v>211848</v>
      </c>
      <c r="D6" s="14" t="s">
        <v>181</v>
      </c>
      <c r="E6" s="15">
        <f>E7+E8</f>
        <v>321156</v>
      </c>
      <c r="F6" s="15">
        <f>F7+F8</f>
        <v>325094</v>
      </c>
    </row>
    <row r="7" spans="1:6" s="5" customFormat="1" ht="22.5" customHeight="1">
      <c r="A7" s="14" t="s">
        <v>182</v>
      </c>
      <c r="B7" s="15">
        <v>132350</v>
      </c>
      <c r="C7" s="15">
        <v>134997</v>
      </c>
      <c r="D7" s="14" t="s">
        <v>182</v>
      </c>
      <c r="E7" s="15">
        <v>273270</v>
      </c>
      <c r="F7" s="15">
        <v>276526</v>
      </c>
    </row>
    <row r="8" spans="1:6" s="5" customFormat="1" ht="22.5" customHeight="1">
      <c r="A8" s="14" t="s">
        <v>183</v>
      </c>
      <c r="B8" s="15">
        <f>B9+B10</f>
        <v>72538</v>
      </c>
      <c r="C8" s="15">
        <f>C9+C10</f>
        <v>76851</v>
      </c>
      <c r="D8" s="14" t="s">
        <v>184</v>
      </c>
      <c r="E8" s="15">
        <v>47886</v>
      </c>
      <c r="F8" s="15">
        <v>48568</v>
      </c>
    </row>
    <row r="9" spans="1:6" s="5" customFormat="1" ht="22.5" customHeight="1">
      <c r="A9" s="14" t="s">
        <v>185</v>
      </c>
      <c r="B9" s="15">
        <v>72373</v>
      </c>
      <c r="C9" s="15">
        <v>76711</v>
      </c>
      <c r="D9" s="12" t="s">
        <v>186</v>
      </c>
      <c r="E9" s="16" t="s">
        <v>67</v>
      </c>
      <c r="F9" s="16" t="s">
        <v>67</v>
      </c>
    </row>
    <row r="10" spans="1:6" s="5" customFormat="1" ht="22.5" customHeight="1">
      <c r="A10" s="14" t="s">
        <v>187</v>
      </c>
      <c r="B10" s="15">
        <v>165</v>
      </c>
      <c r="C10" s="15">
        <v>140</v>
      </c>
      <c r="D10" s="14" t="s">
        <v>188</v>
      </c>
      <c r="E10" s="15">
        <v>2695875</v>
      </c>
      <c r="F10" s="15">
        <v>2657800</v>
      </c>
    </row>
    <row r="11" spans="1:6" s="5" customFormat="1" ht="22.5" customHeight="1">
      <c r="A11" s="14" t="s">
        <v>189</v>
      </c>
      <c r="B11" s="15">
        <v>132350</v>
      </c>
      <c r="C11" s="15">
        <v>134997</v>
      </c>
      <c r="D11" s="12" t="s">
        <v>190</v>
      </c>
      <c r="E11" s="16" t="s">
        <v>67</v>
      </c>
      <c r="F11" s="16" t="s">
        <v>67</v>
      </c>
    </row>
    <row r="12" spans="1:6" s="5" customFormat="1" ht="22.5" customHeight="1">
      <c r="A12" s="12" t="s">
        <v>191</v>
      </c>
      <c r="B12" s="16" t="s">
        <v>67</v>
      </c>
      <c r="C12" s="16" t="s">
        <v>67</v>
      </c>
      <c r="D12" s="14" t="s">
        <v>192</v>
      </c>
      <c r="E12" s="15">
        <v>213238</v>
      </c>
      <c r="F12" s="15">
        <v>217503</v>
      </c>
    </row>
    <row r="13" spans="1:6" s="5" customFormat="1" ht="22.5" customHeight="1">
      <c r="A13" s="14" t="s">
        <v>181</v>
      </c>
      <c r="B13" s="15">
        <f>B14+B15</f>
        <v>79984</v>
      </c>
      <c r="C13" s="15">
        <f>C14+C15</f>
        <v>81299</v>
      </c>
      <c r="D13" s="14" t="s">
        <v>193</v>
      </c>
      <c r="E13" s="15">
        <v>312</v>
      </c>
      <c r="F13" s="15">
        <v>321</v>
      </c>
    </row>
    <row r="14" spans="1:6" s="5" customFormat="1" ht="22.5" customHeight="1">
      <c r="A14" s="14" t="s">
        <v>182</v>
      </c>
      <c r="B14" s="15">
        <v>62303</v>
      </c>
      <c r="C14" s="15">
        <v>63248</v>
      </c>
      <c r="D14" s="12" t="s">
        <v>194</v>
      </c>
      <c r="E14" s="16" t="s">
        <v>67</v>
      </c>
      <c r="F14" s="16" t="s">
        <v>67</v>
      </c>
    </row>
    <row r="15" spans="1:6" s="5" customFormat="1" ht="22.5" customHeight="1">
      <c r="A15" s="14" t="s">
        <v>195</v>
      </c>
      <c r="B15" s="15">
        <v>17681</v>
      </c>
      <c r="C15" s="15">
        <v>18051</v>
      </c>
      <c r="D15" s="14" t="s">
        <v>192</v>
      </c>
      <c r="E15" s="17">
        <v>211581</v>
      </c>
      <c r="F15" s="17">
        <v>211632</v>
      </c>
    </row>
    <row r="16" spans="1:6" s="5" customFormat="1" ht="22.5" customHeight="1">
      <c r="A16" s="14" t="s">
        <v>189</v>
      </c>
      <c r="B16" s="15">
        <v>62303</v>
      </c>
      <c r="C16" s="15">
        <v>63136</v>
      </c>
      <c r="D16" s="14" t="s">
        <v>196</v>
      </c>
      <c r="E16" s="17">
        <v>792</v>
      </c>
      <c r="F16" s="17">
        <v>1750</v>
      </c>
    </row>
    <row r="17" spans="1:6" s="5" customFormat="1" ht="22.5" customHeight="1">
      <c r="A17" s="12" t="s">
        <v>197</v>
      </c>
      <c r="B17" s="16" t="s">
        <v>67</v>
      </c>
      <c r="C17" s="16" t="s">
        <v>67</v>
      </c>
      <c r="D17" s="12" t="s">
        <v>198</v>
      </c>
      <c r="E17" s="16" t="s">
        <v>67</v>
      </c>
      <c r="F17" s="16" t="s">
        <v>67</v>
      </c>
    </row>
    <row r="18" spans="1:6" s="5" customFormat="1" ht="22.5" customHeight="1">
      <c r="A18" s="14" t="s">
        <v>199</v>
      </c>
      <c r="B18" s="15">
        <v>529132</v>
      </c>
      <c r="C18" s="15">
        <v>566748</v>
      </c>
      <c r="D18" s="14" t="s">
        <v>181</v>
      </c>
      <c r="E18" s="17">
        <v>221697</v>
      </c>
      <c r="F18" s="17">
        <v>223914</v>
      </c>
    </row>
    <row r="19" spans="1:6" s="5" customFormat="1" ht="22.5" customHeight="1">
      <c r="A19" s="18" t="s">
        <v>200</v>
      </c>
      <c r="B19" s="15">
        <v>339743</v>
      </c>
      <c r="C19" s="15">
        <v>357764</v>
      </c>
      <c r="D19" s="18" t="s">
        <v>201</v>
      </c>
      <c r="E19" s="17">
        <v>3197</v>
      </c>
      <c r="F19" s="17">
        <v>3101</v>
      </c>
    </row>
    <row r="20" spans="1:6" ht="22.5" customHeight="1">
      <c r="A20" s="13" t="s">
        <v>67</v>
      </c>
      <c r="B20" s="16" t="s">
        <v>67</v>
      </c>
      <c r="C20" s="16" t="s">
        <v>67</v>
      </c>
      <c r="D20" s="19" t="s">
        <v>202</v>
      </c>
      <c r="E20" s="17">
        <v>3361</v>
      </c>
      <c r="F20" s="17">
        <v>3260</v>
      </c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/>
  <mergeCells count="1">
    <mergeCell ref="A2:F2"/>
  </mergeCells>
  <printOptions horizontalCentered="1"/>
  <pageMargins left="0.52" right="0.55" top="0.54" bottom="0.72" header="0.31" footer="0.3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F5" sqref="F5"/>
    </sheetView>
  </sheetViews>
  <sheetFormatPr defaultColWidth="9.00390625" defaultRowHeight="13.5"/>
  <cols>
    <col min="1" max="9" width="12.125" style="0" customWidth="1"/>
    <col min="10" max="10" width="27.75390625" style="0" customWidth="1"/>
  </cols>
  <sheetData>
    <row r="1" spans="1:10" ht="45.75" customHeight="1">
      <c r="A1" s="3" t="s">
        <v>203</v>
      </c>
      <c r="B1" s="3"/>
      <c r="C1" s="3"/>
      <c r="D1" s="3"/>
      <c r="E1" s="3"/>
      <c r="F1" s="3"/>
      <c r="G1" s="3"/>
      <c r="H1" s="3"/>
      <c r="I1" s="3"/>
      <c r="J1" s="3"/>
    </row>
    <row r="2" spans="1:10" ht="403.5" customHeight="1">
      <c r="A2" s="1" t="s">
        <v>204</v>
      </c>
      <c r="B2" s="4"/>
      <c r="C2" s="4"/>
      <c r="D2" s="4"/>
      <c r="E2" s="4"/>
      <c r="F2" s="4"/>
      <c r="G2" s="4"/>
      <c r="H2" s="4"/>
      <c r="I2" s="4"/>
      <c r="J2" s="4"/>
    </row>
  </sheetData>
  <sheetProtection/>
  <mergeCells count="2">
    <mergeCell ref="A1:J1"/>
    <mergeCell ref="A2:J2"/>
  </mergeCells>
  <printOptions/>
  <pageMargins left="0.58" right="0.48" top="0.53" bottom="0.42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yI van.</cp:lastModifiedBy>
  <cp:lastPrinted>2019-01-09T08:29:51Z</cp:lastPrinted>
  <dcterms:created xsi:type="dcterms:W3CDTF">2016-11-23T02:46:12Z</dcterms:created>
  <dcterms:modified xsi:type="dcterms:W3CDTF">2019-01-11T13:39:17Z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