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15" tabRatio="602" activeTab="3"/>
  </bookViews>
  <sheets>
    <sheet name="页面" sheetId="1" r:id="rId1"/>
    <sheet name="表一" sheetId="2" r:id="rId2"/>
    <sheet name="表二" sheetId="3" r:id="rId3"/>
    <sheet name="表三" sheetId="4" r:id="rId4"/>
  </sheets>
  <definedNames>
    <definedName name="_xlnm.Print_Area" localSheetId="0">'页面'!$A$1:$B$26</definedName>
  </definedNames>
  <calcPr fullCalcOnLoad="1"/>
</workbook>
</file>

<file path=xl/sharedStrings.xml><?xml version="1.0" encoding="utf-8"?>
<sst xmlns="http://schemas.openxmlformats.org/spreadsheetml/2006/main" count="164" uniqueCount="120">
  <si>
    <t>市七届人大四次</t>
  </si>
  <si>
    <t>会议文件（3）</t>
  </si>
  <si>
    <t>附件2</t>
  </si>
  <si>
    <t>汕尾市市级2018年一般公共预算执行情况</t>
  </si>
  <si>
    <t>和2019年一般公共预算草案</t>
  </si>
  <si>
    <t>编制单位：汕尾市财政局</t>
  </si>
  <si>
    <t>汕尾市市级2018年一般公共预算收入执行情况表</t>
  </si>
  <si>
    <t>表一</t>
  </si>
  <si>
    <t>单位：万元</t>
  </si>
  <si>
    <r>
      <t>项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目</t>
    </r>
  </si>
  <si>
    <r>
      <t>2017</t>
    </r>
    <r>
      <rPr>
        <sz val="12"/>
        <rFont val="宋体"/>
        <family val="0"/>
      </rPr>
      <t>年快报数</t>
    </r>
  </si>
  <si>
    <r>
      <t>2018</t>
    </r>
    <r>
      <rPr>
        <sz val="12"/>
        <rFont val="宋体"/>
        <family val="0"/>
      </rPr>
      <t>年调整预算数</t>
    </r>
  </si>
  <si>
    <r>
      <t>2018</t>
    </r>
    <r>
      <rPr>
        <sz val="12"/>
        <rFont val="宋体"/>
        <family val="0"/>
      </rPr>
      <t>年快报数</t>
    </r>
  </si>
  <si>
    <r>
      <t>比上年快报数增长</t>
    </r>
    <r>
      <rPr>
        <sz val="12"/>
        <rFont val="Times New Roman"/>
        <family val="1"/>
      </rPr>
      <t>%</t>
    </r>
  </si>
  <si>
    <r>
      <t>完成调整预算数的</t>
    </r>
    <r>
      <rPr>
        <sz val="12"/>
        <rFont val="Times New Roman"/>
        <family val="1"/>
      </rPr>
      <t>%</t>
    </r>
  </si>
  <si>
    <t>一般公共预算收入合计</t>
  </si>
  <si>
    <t xml:space="preserve">  （一）税收收入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</si>
  <si>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</si>
  <si>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</si>
  <si>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</si>
  <si>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</si>
  <si>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</si>
  <si>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</si>
  <si>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</si>
  <si>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</si>
  <si>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</si>
  <si>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</si>
  <si>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</si>
  <si>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</si>
  <si>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</si>
  <si>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、环保税</t>
    </r>
  </si>
  <si>
    <t xml:space="preserve">  （二）非税收入</t>
  </si>
  <si>
    <t>1、专项收入</t>
  </si>
  <si>
    <t>2、行政事业性收费收入</t>
  </si>
  <si>
    <t>3、罚没收入</t>
  </si>
  <si>
    <t>4、国有资本经营收入</t>
  </si>
  <si>
    <t>5、国有资源(资产)有偿使用收入</t>
  </si>
  <si>
    <t>6、政府住房基金收入</t>
  </si>
  <si>
    <t>7、其他收入</t>
  </si>
  <si>
    <t>汕尾市市级2018年一般公共预算支出执行情况表</t>
  </si>
  <si>
    <t>表二</t>
  </si>
  <si>
    <r>
      <t>项</t>
    </r>
    <r>
      <rPr>
        <b/>
        <sz val="12"/>
        <rFont val="Times New Roman"/>
        <family val="1"/>
      </rPr>
      <t xml:space="preserve">                     </t>
    </r>
    <r>
      <rPr>
        <b/>
        <sz val="12"/>
        <rFont val="宋体"/>
        <family val="0"/>
      </rPr>
      <t>目</t>
    </r>
  </si>
  <si>
    <r>
      <t>2018</t>
    </r>
    <r>
      <rPr>
        <sz val="12"/>
        <rFont val="宋体"/>
        <family val="0"/>
      </rPr>
      <t>年年初预算数</t>
    </r>
  </si>
  <si>
    <r>
      <t>2017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快报数</t>
    </r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</si>
  <si>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快报数</t>
    </r>
  </si>
  <si>
    <r>
      <t>快报数为调整预算数的</t>
    </r>
    <r>
      <rPr>
        <sz val="12"/>
        <rFont val="Times New Roman"/>
        <family val="1"/>
      </rPr>
      <t>%</t>
    </r>
  </si>
  <si>
    <r>
      <t>快报数比上年增长</t>
    </r>
    <r>
      <rPr>
        <sz val="12"/>
        <rFont val="Times New Roman"/>
        <family val="1"/>
      </rPr>
      <t>%</t>
    </r>
  </si>
  <si>
    <t>预算执行中变化较大的主要原因（与年初预算数对比）</t>
  </si>
  <si>
    <t>一般公共预算支出合计</t>
  </si>
  <si>
    <t>一、一般公共服务支出</t>
  </si>
  <si>
    <t>二、外交支出</t>
  </si>
  <si>
    <t>三、国防支出</t>
  </si>
  <si>
    <t>省追加2018年中央财政补助地方边海防基础设施维护费34万元，2018年中央民兵训练补助经费316万元，市人防办应急指挥中心指挥信息显示控制系统升级改造项目款33万元，人民防空补助款87万元。</t>
  </si>
  <si>
    <t>四、公共安全支出</t>
  </si>
  <si>
    <t>增拨禁毒重点整治工作经费1200万元，扫黑除恶专项斗争专项经费800万元，“智慧磐石”工程和反恐攀登楼建设经费300万元，购置警用摩托车经费260万元，高风险地区域及火灾隐患重点地区整治工作开展评估验收经费240万元，调剂增加绩效奖金和补发2015年10月-2016年6月工资4200万元。</t>
  </si>
  <si>
    <t>五、教育支出</t>
  </si>
  <si>
    <t>增拨2010-2018年教育培育成本费用1600万元，市职校建设项目经费595万元，调剂增加节日津贴和补发2015年10月-2016年6月工资900万元。</t>
  </si>
  <si>
    <t>六、科学技术支出</t>
  </si>
  <si>
    <t>省追加汕尾市海洋产业链战略集群企业风险补偿资金4000万元，省级工业与信息化发展专项资金4000万元，省应用型科技研发及重大科技成果转化专项资金8610万元。</t>
  </si>
  <si>
    <t>七、文化体育与传媒支出</t>
  </si>
  <si>
    <t>八、社会保障和就业支出</t>
  </si>
  <si>
    <t>城乡居民社会养老保险市级补助资金10126万元，因下拨县区，在市补助科目反映；提前下达的专项转移支付资金12811万元调剂到其他科目支出。</t>
  </si>
  <si>
    <t>九、医疗卫生与计划生育支出</t>
  </si>
  <si>
    <t>基层医疗卫生服务能力建设资金3569万元和市级区域医疗信息化平台建设资金3500万元无法实现支出；城乡居民基本医疗保险市级补助资金5525万元和基本公共卫生服务经费市级配套资金1700万元，因下拨县区，在市补助科目反映。</t>
  </si>
  <si>
    <t>十、节能环保支出</t>
  </si>
  <si>
    <t>省追加2016年省级新能原汽车推广应用清算补助资金13200万元，市集污管道网建设及奎山河截污工程2200万元。</t>
  </si>
  <si>
    <t>十一、城乡社区支出</t>
  </si>
  <si>
    <t>增加2015-2017年政府债券资金回收安排的海汕路西闸至埔边综合改造工程支出31405万元，增拨汕马路（含通航路）升级改造工程建设资金14707万元，增拨中央商务区土地综合开发整治投入及收益35000万元。</t>
  </si>
  <si>
    <t>十二、农林水支出</t>
  </si>
  <si>
    <t>美丽乡村建设市级补助资金14300万元、农村基层组织工作经费保障补助资金5369万元和精准扶贫精准脱贫资金配套经费7000万元，因下拨县区，在市补助科目反映。</t>
  </si>
  <si>
    <t>十三、交通运输支出</t>
  </si>
  <si>
    <t>省追加国道G236线汕尾新湖至遮浪段改造工程款3000万元，2018年农村公路养护资金1100万元，2018年区域协调发展战略专项资金（普通公路水路）6400万元。</t>
  </si>
  <si>
    <t>十四、资源勘探信息等支出</t>
  </si>
  <si>
    <t>十五、商业服务业等支出</t>
  </si>
  <si>
    <t>省追加汕尾南储食品冷链有限公司补助资金900万元。</t>
  </si>
  <si>
    <t>十六、金融支出</t>
  </si>
  <si>
    <t>十七、国土海洋气象等支出</t>
  </si>
  <si>
    <t>年初预算安排的耕地提质改造、占优补优、占水田补水田专项资金万元有6866万元无法实现支出。</t>
  </si>
  <si>
    <t>十八、住房保障支出</t>
  </si>
  <si>
    <t>上年结转安排的公共租赁住房省级补助项目资金1299万元被省收回。</t>
  </si>
  <si>
    <t>十九、粮油物资储备支出</t>
  </si>
  <si>
    <t>二十、其他支出</t>
  </si>
  <si>
    <t>偿债准备金15000万元和预留的绩效奖金和补发工资19920万元调剂到其他科目，预备费4600万元没有支出。</t>
  </si>
  <si>
    <t>二十一、国债还本付息支出</t>
  </si>
  <si>
    <t>科目调剂增加支付地方债券利息12240万元。</t>
  </si>
  <si>
    <t>二十二、国债发行费用支出</t>
  </si>
  <si>
    <t>汕尾市市级2019年一般公共预算收支（草案）</t>
  </si>
  <si>
    <t>表三</t>
  </si>
  <si>
    <t xml:space="preserve"> 收 入 项 目  </t>
  </si>
  <si>
    <t>2018年快报数</t>
  </si>
  <si>
    <t>2019年预算数</t>
  </si>
  <si>
    <t>2019年预算数比2018年快报数增减%</t>
  </si>
  <si>
    <t>支出项目</t>
  </si>
  <si>
    <t>2018年预算数</t>
  </si>
  <si>
    <t>2019年预算数比2018年预算数增减%</t>
  </si>
  <si>
    <t>一般公共预算收入</t>
  </si>
  <si>
    <t>一般公共预算支出</t>
  </si>
  <si>
    <t>七、文化旅游体育与传媒支出</t>
  </si>
  <si>
    <t>九、卫生健康支出</t>
  </si>
  <si>
    <t>十七、自然资源海洋气象等支出</t>
  </si>
  <si>
    <t>二十、灾害防治及应急管理支出</t>
  </si>
  <si>
    <t>二十一、预备费</t>
  </si>
  <si>
    <t>二十二、其他支出</t>
  </si>
  <si>
    <t>二十三、国债还本付息支出</t>
  </si>
  <si>
    <t>转移性收入</t>
  </si>
  <si>
    <t>转移性支出</t>
  </si>
  <si>
    <t>1、返还性收入</t>
  </si>
  <si>
    <t>1、上解省支出</t>
  </si>
  <si>
    <r>
      <t>2</t>
    </r>
    <r>
      <rPr>
        <sz val="12"/>
        <rFont val="宋体"/>
        <family val="0"/>
      </rPr>
      <t>、一般性转移支付收入</t>
    </r>
  </si>
  <si>
    <t>2、补助下级支出</t>
  </si>
  <si>
    <t>3、专项转移支付收入</t>
  </si>
  <si>
    <t>3、安排预算稳定调节基金</t>
  </si>
  <si>
    <t>4、地方债券收入</t>
  </si>
  <si>
    <t>4、结转下年支出</t>
  </si>
  <si>
    <t>5、上解收入</t>
  </si>
  <si>
    <t>6、调入资金</t>
  </si>
  <si>
    <t>7、调入预算稳定调节基金</t>
  </si>
  <si>
    <t>8、上年结余结转资金</t>
  </si>
  <si>
    <t>收入总计</t>
  </si>
  <si>
    <t>支出总计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</si>
</sst>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 "/>
    <numFmt numFmtId="179" formatCode="0.00_);[Red]\(0.00\)"/>
  </numFmts>
  <fonts count="38">
    <font>
      <sz val="12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u val="single"/>
      <sz val="10"/>
      <name val="宋体"/>
      <family val="0"/>
    </font>
    <font>
      <sz val="26"/>
      <name val="方正小标宋_GBK"/>
      <family val="0"/>
    </font>
    <font>
      <sz val="10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24"/>
      <name val="方正小标宋_GBK"/>
      <family val="0"/>
    </font>
    <font>
      <b/>
      <sz val="13"/>
      <name val="宋体"/>
      <family val="0"/>
    </font>
    <font>
      <sz val="13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sz val="14"/>
      <name val="黑体"/>
      <family val="0"/>
    </font>
    <font>
      <sz val="12"/>
      <name val="黑体"/>
      <family val="0"/>
    </font>
    <font>
      <sz val="28"/>
      <name val="方正小标宋_GBK"/>
      <family val="0"/>
    </font>
    <font>
      <sz val="16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4" applyNumberFormat="0" applyAlignment="0" applyProtection="0"/>
    <xf numFmtId="0" fontId="32" fillId="13" borderId="5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6" fillId="9" borderId="0" applyNumberFormat="0" applyBorder="0" applyAlignment="0" applyProtection="0"/>
    <xf numFmtId="0" fontId="30" fillId="4" borderId="7" applyNumberFormat="0" applyAlignment="0" applyProtection="0"/>
    <xf numFmtId="0" fontId="20" fillId="7" borderId="4" applyNumberFormat="0" applyAlignment="0" applyProtection="0"/>
    <xf numFmtId="0" fontId="24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77" fontId="8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vertical="center"/>
    </xf>
    <xf numFmtId="176" fontId="8" fillId="0" borderId="10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 applyProtection="1">
      <alignment vertical="center" wrapText="1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 applyProtection="1">
      <alignment horizontal="left" vertical="center" wrapText="1"/>
      <protection locked="0"/>
    </xf>
    <xf numFmtId="179" fontId="8" fillId="4" borderId="10" xfId="0" applyNumberFormat="1" applyFont="1" applyFill="1" applyBorder="1" applyAlignment="1">
      <alignment horizontal="justify" vertical="center"/>
    </xf>
    <xf numFmtId="179" fontId="8" fillId="4" borderId="10" xfId="0" applyNumberFormat="1" applyFont="1" applyFill="1" applyBorder="1" applyAlignment="1" applyProtection="1">
      <alignment vertical="center" wrapText="1"/>
      <protection locked="0"/>
    </xf>
    <xf numFmtId="17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distributed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:A3"/>
    </sheetView>
  </sheetViews>
  <sheetFormatPr defaultColWidth="9.00390625" defaultRowHeight="14.25"/>
  <cols>
    <col min="1" max="1" width="19.50390625" style="0" customWidth="1"/>
    <col min="2" max="2" width="102.50390625" style="0" customWidth="1"/>
  </cols>
  <sheetData>
    <row r="1" ht="18.75">
      <c r="A1" s="61" t="s">
        <v>0</v>
      </c>
    </row>
    <row r="2" ht="18.75">
      <c r="A2" s="61" t="s">
        <v>1</v>
      </c>
    </row>
    <row r="3" ht="18.75">
      <c r="A3" s="62" t="s">
        <v>2</v>
      </c>
    </row>
    <row r="4" ht="14.25">
      <c r="A4" s="63"/>
    </row>
    <row r="10" spans="1:2" ht="33.75">
      <c r="A10" s="64" t="s">
        <v>3</v>
      </c>
      <c r="B10" s="64"/>
    </row>
    <row r="11" spans="1:2" ht="35.25">
      <c r="A11" s="65" t="s">
        <v>4</v>
      </c>
      <c r="B11" s="65"/>
    </row>
    <row r="22" ht="18" customHeight="1"/>
    <row r="23" spans="1:2" ht="20.25">
      <c r="A23" s="66" t="s">
        <v>5</v>
      </c>
      <c r="B23" s="66"/>
    </row>
  </sheetData>
  <sheetProtection/>
  <mergeCells count="3">
    <mergeCell ref="A10:B10"/>
    <mergeCell ref="A11:B11"/>
    <mergeCell ref="A23:B2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A24" sqref="A24"/>
    </sheetView>
  </sheetViews>
  <sheetFormatPr defaultColWidth="9.00390625" defaultRowHeight="14.25"/>
  <cols>
    <col min="1" max="1" width="31.875" style="6" customWidth="1"/>
    <col min="2" max="2" width="18.00390625" style="6" customWidth="1"/>
    <col min="3" max="3" width="17.25390625" style="6" customWidth="1"/>
    <col min="4" max="4" width="16.75390625" style="6" customWidth="1"/>
    <col min="5" max="5" width="18.875" style="6" customWidth="1"/>
    <col min="6" max="6" width="20.00390625" style="6" customWidth="1"/>
    <col min="7" max="16384" width="9.00390625" style="6" customWidth="1"/>
  </cols>
  <sheetData>
    <row r="2" spans="1:6" ht="27">
      <c r="A2" s="67" t="s">
        <v>6</v>
      </c>
      <c r="B2" s="67"/>
      <c r="C2" s="67"/>
      <c r="D2" s="67"/>
      <c r="E2" s="67"/>
      <c r="F2" s="67"/>
    </row>
    <row r="4" spans="1:6" ht="19.5" customHeight="1">
      <c r="A4" s="35" t="s">
        <v>7</v>
      </c>
      <c r="B4" s="56"/>
      <c r="C4" s="56"/>
      <c r="D4" s="56"/>
      <c r="E4" s="56"/>
      <c r="F4" s="57" t="s">
        <v>8</v>
      </c>
    </row>
    <row r="5" spans="1:7" s="33" customFormat="1" ht="36.75" customHeight="1">
      <c r="A5" s="12" t="s">
        <v>9</v>
      </c>
      <c r="B5" s="58" t="s">
        <v>10</v>
      </c>
      <c r="C5" s="58" t="s">
        <v>11</v>
      </c>
      <c r="D5" s="58" t="s">
        <v>12</v>
      </c>
      <c r="E5" s="10" t="s">
        <v>13</v>
      </c>
      <c r="F5" s="11" t="s">
        <v>14</v>
      </c>
      <c r="G5" s="59"/>
    </row>
    <row r="6" spans="1:6" ht="16.5" customHeight="1">
      <c r="A6" s="13" t="s">
        <v>15</v>
      </c>
      <c r="B6" s="13">
        <f>SUM(B7,B22)</f>
        <v>117303</v>
      </c>
      <c r="C6" s="13">
        <f>SUM(C7,C22)</f>
        <v>128900</v>
      </c>
      <c r="D6" s="13">
        <f>SUM(D7,D22)</f>
        <v>129748</v>
      </c>
      <c r="E6" s="60">
        <f>SUM(D6/B6)-100%</f>
        <v>0.10609276830089587</v>
      </c>
      <c r="F6" s="60">
        <f>SUM(D6/C6)</f>
        <v>1.006578743211792</v>
      </c>
    </row>
    <row r="7" spans="1:6" ht="16.5" customHeight="1">
      <c r="A7" s="16" t="s">
        <v>16</v>
      </c>
      <c r="B7" s="17">
        <f>SUM(B8:B21)</f>
        <v>61544</v>
      </c>
      <c r="C7" s="17">
        <f>SUM(C8:C21)</f>
        <v>72500</v>
      </c>
      <c r="D7" s="17">
        <f>SUM(D8:D21)</f>
        <v>73116</v>
      </c>
      <c r="E7" s="60">
        <f aca="true" t="shared" si="0" ref="E7:E29">SUM(D7/B7)-100%</f>
        <v>0.1880280774730274</v>
      </c>
      <c r="F7" s="60">
        <f aca="true" t="shared" si="1" ref="F7:F29">SUM(D7/C7)</f>
        <v>1.008496551724138</v>
      </c>
    </row>
    <row r="8" spans="1:6" ht="16.5" customHeight="1">
      <c r="A8" s="16" t="s">
        <v>17</v>
      </c>
      <c r="B8" s="16">
        <v>22586</v>
      </c>
      <c r="C8" s="20">
        <v>19000</v>
      </c>
      <c r="D8" s="16">
        <v>18727</v>
      </c>
      <c r="E8" s="60">
        <f t="shared" si="0"/>
        <v>-0.17085805366156026</v>
      </c>
      <c r="F8" s="60">
        <f t="shared" si="1"/>
        <v>0.9856315789473684</v>
      </c>
    </row>
    <row r="9" spans="1:6" ht="16.5" customHeight="1">
      <c r="A9" s="16" t="s">
        <v>18</v>
      </c>
      <c r="B9" s="16">
        <v>16</v>
      </c>
      <c r="C9" s="20"/>
      <c r="D9" s="16">
        <v>4</v>
      </c>
      <c r="E9" s="60">
        <f t="shared" si="0"/>
        <v>-0.75</v>
      </c>
      <c r="F9" s="60"/>
    </row>
    <row r="10" spans="1:6" ht="16.5" customHeight="1">
      <c r="A10" s="16" t="s">
        <v>19</v>
      </c>
      <c r="B10" s="16">
        <v>8412</v>
      </c>
      <c r="C10" s="20">
        <v>9500</v>
      </c>
      <c r="D10" s="16">
        <v>10722</v>
      </c>
      <c r="E10" s="60">
        <f t="shared" si="0"/>
        <v>0.274607703281027</v>
      </c>
      <c r="F10" s="60">
        <f t="shared" si="1"/>
        <v>1.1286315789473684</v>
      </c>
    </row>
    <row r="11" spans="1:6" ht="16.5" customHeight="1">
      <c r="A11" s="16" t="s">
        <v>20</v>
      </c>
      <c r="B11" s="16">
        <v>2547</v>
      </c>
      <c r="C11" s="20">
        <v>2700</v>
      </c>
      <c r="D11" s="16">
        <v>2700</v>
      </c>
      <c r="E11" s="60">
        <f t="shared" si="0"/>
        <v>0.060070671378091856</v>
      </c>
      <c r="F11" s="60">
        <f t="shared" si="1"/>
        <v>1</v>
      </c>
    </row>
    <row r="12" spans="1:6" ht="16.5" customHeight="1">
      <c r="A12" s="16" t="s">
        <v>21</v>
      </c>
      <c r="B12" s="16">
        <v>9</v>
      </c>
      <c r="C12" s="20">
        <v>10</v>
      </c>
      <c r="D12" s="16">
        <v>24</v>
      </c>
      <c r="E12" s="60">
        <f t="shared" si="0"/>
        <v>1.6666666666666665</v>
      </c>
      <c r="F12" s="60">
        <f t="shared" si="1"/>
        <v>2.4</v>
      </c>
    </row>
    <row r="13" spans="1:6" ht="16.5" customHeight="1">
      <c r="A13" s="16" t="s">
        <v>22</v>
      </c>
      <c r="B13" s="16">
        <v>6043</v>
      </c>
      <c r="C13" s="20">
        <v>6500</v>
      </c>
      <c r="D13" s="16">
        <v>5575</v>
      </c>
      <c r="E13" s="60">
        <f t="shared" si="0"/>
        <v>-0.07744497766010261</v>
      </c>
      <c r="F13" s="60">
        <f t="shared" si="1"/>
        <v>0.8576923076923076</v>
      </c>
    </row>
    <row r="14" spans="1:6" ht="16.5" customHeight="1">
      <c r="A14" s="16" t="s">
        <v>23</v>
      </c>
      <c r="B14" s="16">
        <v>3555</v>
      </c>
      <c r="C14" s="20">
        <v>3600</v>
      </c>
      <c r="D14" s="16">
        <v>3556</v>
      </c>
      <c r="E14" s="60">
        <f t="shared" si="0"/>
        <v>0.0002812939521801283</v>
      </c>
      <c r="F14" s="60">
        <f t="shared" si="1"/>
        <v>0.9877777777777778</v>
      </c>
    </row>
    <row r="15" spans="1:6" ht="16.5" customHeight="1">
      <c r="A15" s="16" t="s">
        <v>24</v>
      </c>
      <c r="B15" s="16">
        <v>1963</v>
      </c>
      <c r="C15" s="20">
        <v>2500</v>
      </c>
      <c r="D15" s="16">
        <v>1983</v>
      </c>
      <c r="E15" s="60">
        <f t="shared" si="0"/>
        <v>0.010188487009679115</v>
      </c>
      <c r="F15" s="60">
        <f t="shared" si="1"/>
        <v>0.7932</v>
      </c>
    </row>
    <row r="16" spans="1:6" ht="16.5" customHeight="1">
      <c r="A16" s="16" t="s">
        <v>25</v>
      </c>
      <c r="B16" s="16">
        <v>1705</v>
      </c>
      <c r="C16" s="20">
        <v>1200</v>
      </c>
      <c r="D16" s="16">
        <v>3521</v>
      </c>
      <c r="E16" s="60">
        <f t="shared" si="0"/>
        <v>1.0651026392961875</v>
      </c>
      <c r="F16" s="60">
        <f t="shared" si="1"/>
        <v>2.9341666666666666</v>
      </c>
    </row>
    <row r="17" spans="1:6" ht="16.5" customHeight="1">
      <c r="A17" s="16" t="s">
        <v>26</v>
      </c>
      <c r="B17" s="16">
        <v>2867</v>
      </c>
      <c r="C17" s="20">
        <v>3000</v>
      </c>
      <c r="D17" s="16">
        <v>8058</v>
      </c>
      <c r="E17" s="60">
        <f t="shared" si="0"/>
        <v>1.8106034182071853</v>
      </c>
      <c r="F17" s="60">
        <f t="shared" si="1"/>
        <v>2.686</v>
      </c>
    </row>
    <row r="18" spans="1:6" ht="16.5" customHeight="1">
      <c r="A18" s="16" t="s">
        <v>27</v>
      </c>
      <c r="B18" s="16">
        <v>1173</v>
      </c>
      <c r="C18" s="20">
        <v>1000</v>
      </c>
      <c r="D18" s="16">
        <v>1189</v>
      </c>
      <c r="E18" s="60">
        <f t="shared" si="0"/>
        <v>0.01364023870417741</v>
      </c>
      <c r="F18" s="60">
        <f t="shared" si="1"/>
        <v>1.189</v>
      </c>
    </row>
    <row r="19" spans="1:6" ht="16.5" customHeight="1">
      <c r="A19" s="16" t="s">
        <v>28</v>
      </c>
      <c r="B19" s="16">
        <v>1042</v>
      </c>
      <c r="C19" s="20">
        <v>700</v>
      </c>
      <c r="D19" s="16">
        <v>1756</v>
      </c>
      <c r="E19" s="60">
        <f t="shared" si="0"/>
        <v>0.6852207293666026</v>
      </c>
      <c r="F19" s="60">
        <f t="shared" si="1"/>
        <v>2.5085714285714285</v>
      </c>
    </row>
    <row r="20" spans="1:6" ht="16.5" customHeight="1">
      <c r="A20" s="16" t="s">
        <v>29</v>
      </c>
      <c r="B20" s="16">
        <v>9626</v>
      </c>
      <c r="C20" s="20">
        <v>22600</v>
      </c>
      <c r="D20" s="16">
        <v>15111</v>
      </c>
      <c r="E20" s="60">
        <f t="shared" si="0"/>
        <v>0.5698109287346769</v>
      </c>
      <c r="F20" s="60">
        <f t="shared" si="1"/>
        <v>0.6686283185840708</v>
      </c>
    </row>
    <row r="21" spans="1:6" ht="16.5" customHeight="1">
      <c r="A21" s="16" t="s">
        <v>30</v>
      </c>
      <c r="B21" s="20"/>
      <c r="C21" s="20">
        <v>190</v>
      </c>
      <c r="D21" s="16">
        <v>190</v>
      </c>
      <c r="E21" s="60"/>
      <c r="F21" s="60">
        <f t="shared" si="1"/>
        <v>1</v>
      </c>
    </row>
    <row r="22" spans="1:6" ht="16.5" customHeight="1">
      <c r="A22" s="16" t="s">
        <v>31</v>
      </c>
      <c r="B22" s="17">
        <f>SUM(B23:B29)</f>
        <v>55759</v>
      </c>
      <c r="C22" s="17">
        <f>SUM(C23:C29)</f>
        <v>56400</v>
      </c>
      <c r="D22" s="17">
        <f>SUM(D23:D29)</f>
        <v>56632</v>
      </c>
      <c r="E22" s="60">
        <f t="shared" si="0"/>
        <v>0.015656665291701843</v>
      </c>
      <c r="F22" s="60">
        <f t="shared" si="1"/>
        <v>1.0041134751773049</v>
      </c>
    </row>
    <row r="23" spans="1:6" ht="16.5" customHeight="1">
      <c r="A23" s="16" t="s">
        <v>32</v>
      </c>
      <c r="B23" s="16">
        <v>21229</v>
      </c>
      <c r="C23" s="20">
        <v>33600</v>
      </c>
      <c r="D23" s="16">
        <v>19269</v>
      </c>
      <c r="E23" s="60">
        <f t="shared" si="0"/>
        <v>-0.09232653445758165</v>
      </c>
      <c r="F23" s="60">
        <f t="shared" si="1"/>
        <v>0.5734821428571428</v>
      </c>
    </row>
    <row r="24" spans="1:6" ht="16.5" customHeight="1">
      <c r="A24" s="23" t="s">
        <v>33</v>
      </c>
      <c r="B24" s="16">
        <v>9570</v>
      </c>
      <c r="C24" s="20">
        <v>8000</v>
      </c>
      <c r="D24" s="16">
        <v>8369</v>
      </c>
      <c r="E24" s="60">
        <f t="shared" si="0"/>
        <v>-0.12549634273772203</v>
      </c>
      <c r="F24" s="60">
        <f t="shared" si="1"/>
        <v>1.046125</v>
      </c>
    </row>
    <row r="25" spans="1:6" ht="16.5" customHeight="1">
      <c r="A25" s="16" t="s">
        <v>34</v>
      </c>
      <c r="B25" s="16">
        <v>7607</v>
      </c>
      <c r="C25" s="20">
        <v>5000</v>
      </c>
      <c r="D25" s="16">
        <v>4861</v>
      </c>
      <c r="E25" s="60">
        <f t="shared" si="0"/>
        <v>-0.36098330485079533</v>
      </c>
      <c r="F25" s="60">
        <f t="shared" si="1"/>
        <v>0.9722</v>
      </c>
    </row>
    <row r="26" spans="1:6" ht="16.5" customHeight="1">
      <c r="A26" s="16" t="s">
        <v>35</v>
      </c>
      <c r="B26" s="16"/>
      <c r="C26" s="20"/>
      <c r="D26" s="16"/>
      <c r="E26" s="60"/>
      <c r="F26" s="60"/>
    </row>
    <row r="27" spans="1:6" ht="16.5" customHeight="1">
      <c r="A27" s="16" t="s">
        <v>36</v>
      </c>
      <c r="B27" s="16">
        <v>8667</v>
      </c>
      <c r="C27" s="20">
        <v>1000</v>
      </c>
      <c r="D27" s="16">
        <v>12073</v>
      </c>
      <c r="E27" s="60">
        <f t="shared" si="0"/>
        <v>0.39298488519672325</v>
      </c>
      <c r="F27" s="60">
        <f t="shared" si="1"/>
        <v>12.073</v>
      </c>
    </row>
    <row r="28" spans="1:6" ht="16.5" customHeight="1">
      <c r="A28" s="16" t="s">
        <v>37</v>
      </c>
      <c r="B28" s="16">
        <v>142</v>
      </c>
      <c r="C28" s="20">
        <v>150</v>
      </c>
      <c r="D28" s="16">
        <v>222</v>
      </c>
      <c r="E28" s="60">
        <f t="shared" si="0"/>
        <v>0.5633802816901408</v>
      </c>
      <c r="F28" s="60">
        <f t="shared" si="1"/>
        <v>1.48</v>
      </c>
    </row>
    <row r="29" spans="1:6" ht="16.5" customHeight="1">
      <c r="A29" s="16" t="s">
        <v>38</v>
      </c>
      <c r="B29" s="16">
        <v>8544</v>
      </c>
      <c r="C29" s="20">
        <v>8650</v>
      </c>
      <c r="D29" s="16">
        <v>11838</v>
      </c>
      <c r="E29" s="60">
        <f t="shared" si="0"/>
        <v>0.3855337078651686</v>
      </c>
      <c r="F29" s="60">
        <f t="shared" si="1"/>
        <v>1.3685549132947976</v>
      </c>
    </row>
  </sheetData>
  <sheetProtection/>
  <mergeCells count="1">
    <mergeCell ref="A2:F2"/>
  </mergeCells>
  <printOptions horizontalCentered="1"/>
  <pageMargins left="0.75" right="0.52" top="0.35" bottom="0.27" header="0.51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0">
      <selection activeCell="A5" sqref="A5:IV7"/>
    </sheetView>
  </sheetViews>
  <sheetFormatPr defaultColWidth="9.00390625" defaultRowHeight="14.25"/>
  <cols>
    <col min="1" max="1" width="26.875" style="33" customWidth="1"/>
    <col min="2" max="3" width="8.25390625" style="33" customWidth="1"/>
    <col min="4" max="4" width="8.625" style="34" customWidth="1"/>
    <col min="5" max="5" width="8.125" style="6" customWidth="1"/>
    <col min="6" max="6" width="9.50390625" style="6" customWidth="1"/>
    <col min="7" max="7" width="8.75390625" style="6" customWidth="1"/>
    <col min="8" max="8" width="95.25390625" style="33" customWidth="1"/>
    <col min="9" max="16384" width="9.00390625" style="6" customWidth="1"/>
  </cols>
  <sheetData>
    <row r="1" spans="1:8" ht="30.75" customHeight="1">
      <c r="A1" s="68" t="s">
        <v>39</v>
      </c>
      <c r="B1" s="68"/>
      <c r="C1" s="68"/>
      <c r="D1" s="68"/>
      <c r="E1" s="68"/>
      <c r="F1" s="68"/>
      <c r="G1" s="68"/>
      <c r="H1" s="68"/>
    </row>
    <row r="2" spans="1:8" s="32" customFormat="1" ht="16.5" customHeight="1">
      <c r="A2" s="35" t="s">
        <v>40</v>
      </c>
      <c r="B2" s="35"/>
      <c r="C2" s="35"/>
      <c r="D2" s="36"/>
      <c r="G2" s="69" t="s">
        <v>8</v>
      </c>
      <c r="H2" s="69"/>
    </row>
    <row r="3" spans="1:8" ht="12.75" customHeight="1">
      <c r="A3" s="70" t="s">
        <v>41</v>
      </c>
      <c r="B3" s="72" t="s">
        <v>42</v>
      </c>
      <c r="C3" s="72" t="s">
        <v>11</v>
      </c>
      <c r="D3" s="74" t="s">
        <v>43</v>
      </c>
      <c r="E3" s="74" t="s">
        <v>44</v>
      </c>
      <c r="F3" s="76" t="s">
        <v>45</v>
      </c>
      <c r="G3" s="76" t="s">
        <v>46</v>
      </c>
      <c r="H3" s="78" t="s">
        <v>47</v>
      </c>
    </row>
    <row r="4" spans="1:8" ht="37.5" customHeight="1">
      <c r="A4" s="71"/>
      <c r="B4" s="73"/>
      <c r="C4" s="73"/>
      <c r="D4" s="75"/>
      <c r="E4" s="75"/>
      <c r="F4" s="77"/>
      <c r="G4" s="77"/>
      <c r="H4" s="79"/>
    </row>
    <row r="5" spans="1:8" ht="18" customHeight="1">
      <c r="A5" s="37" t="s">
        <v>48</v>
      </c>
      <c r="B5" s="38">
        <f>SUM(B6:B25)</f>
        <v>451874</v>
      </c>
      <c r="C5" s="38">
        <f>SUM(C6:C25)</f>
        <v>512198</v>
      </c>
      <c r="D5" s="38">
        <f>SUM(D6:D27)</f>
        <v>471863</v>
      </c>
      <c r="E5" s="38">
        <f>SUM(E6:E27)</f>
        <v>480670</v>
      </c>
      <c r="F5" s="39">
        <f>SUM(E5/C5)</f>
        <v>0.938445679209993</v>
      </c>
      <c r="G5" s="40">
        <f>SUM(E5-D5)/D5</f>
        <v>0.018664315701803276</v>
      </c>
      <c r="H5" s="41"/>
    </row>
    <row r="6" spans="1:8" ht="18" customHeight="1">
      <c r="A6" s="42" t="s">
        <v>49</v>
      </c>
      <c r="B6" s="43">
        <v>63619</v>
      </c>
      <c r="C6" s="43">
        <v>68999</v>
      </c>
      <c r="D6" s="43">
        <v>51715</v>
      </c>
      <c r="E6" s="44">
        <v>63213</v>
      </c>
      <c r="F6" s="45">
        <f aca="true" t="shared" si="0" ref="F6:F25">SUM(E6/C6)</f>
        <v>0.9161437122277134</v>
      </c>
      <c r="G6" s="46">
        <f aca="true" t="shared" si="1" ref="G6:G26">SUM(E6-D6)/D6</f>
        <v>0.22233394566373393</v>
      </c>
      <c r="H6" s="47"/>
    </row>
    <row r="7" spans="1:8" ht="18" customHeight="1">
      <c r="A7" s="42" t="s">
        <v>50</v>
      </c>
      <c r="B7" s="43"/>
      <c r="C7" s="43"/>
      <c r="D7" s="43"/>
      <c r="E7" s="48"/>
      <c r="F7" s="45"/>
      <c r="G7" s="46"/>
      <c r="H7" s="47"/>
    </row>
    <row r="8" spans="1:8" ht="27.75" customHeight="1">
      <c r="A8" s="42" t="s">
        <v>51</v>
      </c>
      <c r="B8" s="43"/>
      <c r="C8" s="43"/>
      <c r="D8" s="43">
        <v>140</v>
      </c>
      <c r="E8" s="48">
        <v>470</v>
      </c>
      <c r="F8" s="45"/>
      <c r="G8" s="46">
        <f t="shared" si="1"/>
        <v>2.357142857142857</v>
      </c>
      <c r="H8" s="47" t="s">
        <v>52</v>
      </c>
    </row>
    <row r="9" spans="1:8" ht="42" customHeight="1">
      <c r="A9" s="42" t="s">
        <v>53</v>
      </c>
      <c r="B9" s="43">
        <v>35907</v>
      </c>
      <c r="C9" s="43">
        <v>39017</v>
      </c>
      <c r="D9" s="43">
        <v>43119</v>
      </c>
      <c r="E9" s="49">
        <v>44952</v>
      </c>
      <c r="F9" s="45">
        <f t="shared" si="0"/>
        <v>1.152113181433734</v>
      </c>
      <c r="G9" s="46">
        <f t="shared" si="1"/>
        <v>0.04251026229736311</v>
      </c>
      <c r="H9" s="47" t="s">
        <v>54</v>
      </c>
    </row>
    <row r="10" spans="1:8" ht="30" customHeight="1">
      <c r="A10" s="42" t="s">
        <v>55</v>
      </c>
      <c r="B10" s="43">
        <v>41208</v>
      </c>
      <c r="C10" s="43">
        <v>42978</v>
      </c>
      <c r="D10" s="43">
        <v>29461</v>
      </c>
      <c r="E10" s="49">
        <v>44583</v>
      </c>
      <c r="F10" s="45">
        <f t="shared" si="0"/>
        <v>1.0373446879798967</v>
      </c>
      <c r="G10" s="46">
        <f t="shared" si="1"/>
        <v>0.5132887546247582</v>
      </c>
      <c r="H10" s="50" t="s">
        <v>56</v>
      </c>
    </row>
    <row r="11" spans="1:8" ht="33.75" customHeight="1">
      <c r="A11" s="42" t="s">
        <v>57</v>
      </c>
      <c r="B11" s="43">
        <v>21312</v>
      </c>
      <c r="C11" s="43">
        <v>21542</v>
      </c>
      <c r="D11" s="43">
        <v>37300</v>
      </c>
      <c r="E11" s="49">
        <v>37612</v>
      </c>
      <c r="F11" s="45">
        <f t="shared" si="0"/>
        <v>1.7459845882462166</v>
      </c>
      <c r="G11" s="46">
        <f t="shared" si="1"/>
        <v>0.008364611260053618</v>
      </c>
      <c r="H11" s="47" t="s">
        <v>58</v>
      </c>
    </row>
    <row r="12" spans="1:8" ht="19.5" customHeight="1">
      <c r="A12" s="42" t="s">
        <v>59</v>
      </c>
      <c r="B12" s="43">
        <v>13353</v>
      </c>
      <c r="C12" s="43">
        <v>13883</v>
      </c>
      <c r="D12" s="43">
        <v>9532</v>
      </c>
      <c r="E12" s="49">
        <v>13659</v>
      </c>
      <c r="F12" s="45">
        <f t="shared" si="0"/>
        <v>0.9838651588273428</v>
      </c>
      <c r="G12" s="46">
        <f t="shared" si="1"/>
        <v>0.4329626521191775</v>
      </c>
      <c r="H12" s="47"/>
    </row>
    <row r="13" spans="1:8" ht="30.75" customHeight="1">
      <c r="A13" s="42" t="s">
        <v>60</v>
      </c>
      <c r="B13" s="43">
        <v>52361</v>
      </c>
      <c r="C13" s="43">
        <v>52461</v>
      </c>
      <c r="D13" s="43">
        <v>29236</v>
      </c>
      <c r="E13" s="49">
        <v>29019</v>
      </c>
      <c r="F13" s="45">
        <f t="shared" si="0"/>
        <v>0.5531537713730199</v>
      </c>
      <c r="G13" s="46">
        <f t="shared" si="1"/>
        <v>-0.007422355999452729</v>
      </c>
      <c r="H13" s="47" t="s">
        <v>61</v>
      </c>
    </row>
    <row r="14" spans="1:8" ht="42.75" customHeight="1">
      <c r="A14" s="42" t="s">
        <v>62</v>
      </c>
      <c r="B14" s="43">
        <v>36836</v>
      </c>
      <c r="C14" s="43">
        <v>37257</v>
      </c>
      <c r="D14" s="43">
        <v>24512</v>
      </c>
      <c r="E14" s="49">
        <v>18999</v>
      </c>
      <c r="F14" s="45">
        <f t="shared" si="0"/>
        <v>0.5099444399710121</v>
      </c>
      <c r="G14" s="46">
        <f t="shared" si="1"/>
        <v>-0.22491024804177545</v>
      </c>
      <c r="H14" s="47" t="s">
        <v>63</v>
      </c>
    </row>
    <row r="15" spans="1:8" ht="30" customHeight="1">
      <c r="A15" s="42" t="s">
        <v>64</v>
      </c>
      <c r="B15" s="43">
        <v>9784</v>
      </c>
      <c r="C15" s="43">
        <v>9992</v>
      </c>
      <c r="D15" s="43">
        <v>9054</v>
      </c>
      <c r="E15" s="49">
        <v>25213</v>
      </c>
      <c r="F15" s="45">
        <f t="shared" si="0"/>
        <v>2.5233186549239393</v>
      </c>
      <c r="G15" s="46">
        <f t="shared" si="1"/>
        <v>1.7847360282747957</v>
      </c>
      <c r="H15" s="47" t="s">
        <v>65</v>
      </c>
    </row>
    <row r="16" spans="1:8" ht="33.75" customHeight="1">
      <c r="A16" s="42" t="s">
        <v>66</v>
      </c>
      <c r="B16" s="43">
        <v>31093</v>
      </c>
      <c r="C16" s="43">
        <v>72877</v>
      </c>
      <c r="D16" s="43">
        <v>160773</v>
      </c>
      <c r="E16" s="49">
        <v>111658</v>
      </c>
      <c r="F16" s="45">
        <f t="shared" si="0"/>
        <v>1.5321432001866158</v>
      </c>
      <c r="G16" s="46">
        <f t="shared" si="1"/>
        <v>-0.3054928377277279</v>
      </c>
      <c r="H16" s="47" t="s">
        <v>67</v>
      </c>
    </row>
    <row r="17" spans="1:8" ht="30.75" customHeight="1">
      <c r="A17" s="42" t="s">
        <v>68</v>
      </c>
      <c r="B17" s="43">
        <v>44641</v>
      </c>
      <c r="C17" s="43">
        <v>48475</v>
      </c>
      <c r="D17" s="43">
        <v>17647</v>
      </c>
      <c r="E17" s="49">
        <v>17301</v>
      </c>
      <c r="F17" s="45">
        <f t="shared" si="0"/>
        <v>0.3569056214543579</v>
      </c>
      <c r="G17" s="46">
        <f t="shared" si="1"/>
        <v>-0.019606732022440076</v>
      </c>
      <c r="H17" s="47" t="s">
        <v>69</v>
      </c>
    </row>
    <row r="18" spans="1:8" ht="31.5" customHeight="1">
      <c r="A18" s="42" t="s">
        <v>70</v>
      </c>
      <c r="B18" s="43">
        <v>7092</v>
      </c>
      <c r="C18" s="43">
        <v>7092</v>
      </c>
      <c r="D18" s="43">
        <v>27017</v>
      </c>
      <c r="E18" s="49">
        <v>19556</v>
      </c>
      <c r="F18" s="45">
        <f t="shared" si="0"/>
        <v>2.757473209249859</v>
      </c>
      <c r="G18" s="46">
        <f t="shared" si="1"/>
        <v>-0.27615945515786355</v>
      </c>
      <c r="H18" s="51" t="s">
        <v>71</v>
      </c>
    </row>
    <row r="19" spans="1:8" ht="21" customHeight="1">
      <c r="A19" s="42" t="s">
        <v>72</v>
      </c>
      <c r="B19" s="43">
        <v>19309</v>
      </c>
      <c r="C19" s="43">
        <v>20362</v>
      </c>
      <c r="D19" s="43">
        <v>6545</v>
      </c>
      <c r="E19" s="49">
        <v>17852</v>
      </c>
      <c r="F19" s="45">
        <f t="shared" si="0"/>
        <v>0.8767311658972596</v>
      </c>
      <c r="G19" s="46">
        <f t="shared" si="1"/>
        <v>1.7275783040488923</v>
      </c>
      <c r="H19" s="51"/>
    </row>
    <row r="20" spans="1:8" ht="21.75" customHeight="1">
      <c r="A20" s="42" t="s">
        <v>73</v>
      </c>
      <c r="B20" s="43">
        <v>2832</v>
      </c>
      <c r="C20" s="43">
        <v>2832</v>
      </c>
      <c r="D20" s="43">
        <v>2391</v>
      </c>
      <c r="E20" s="49">
        <v>3728</v>
      </c>
      <c r="F20" s="45">
        <f t="shared" si="0"/>
        <v>1.3163841807909604</v>
      </c>
      <c r="G20" s="46">
        <f t="shared" si="1"/>
        <v>0.5591802593057298</v>
      </c>
      <c r="H20" s="52" t="s">
        <v>74</v>
      </c>
    </row>
    <row r="21" spans="1:8" ht="21.75" customHeight="1">
      <c r="A21" s="42" t="s">
        <v>75</v>
      </c>
      <c r="B21" s="43"/>
      <c r="C21" s="43"/>
      <c r="D21" s="43">
        <v>40</v>
      </c>
      <c r="E21" s="49">
        <v>40</v>
      </c>
      <c r="F21" s="45"/>
      <c r="G21" s="46">
        <f t="shared" si="1"/>
        <v>0</v>
      </c>
      <c r="H21" s="52"/>
    </row>
    <row r="22" spans="1:8" ht="21.75" customHeight="1">
      <c r="A22" s="42" t="s">
        <v>76</v>
      </c>
      <c r="B22" s="43">
        <v>15550</v>
      </c>
      <c r="C22" s="43">
        <v>15550</v>
      </c>
      <c r="D22" s="43">
        <v>2008</v>
      </c>
      <c r="E22" s="49">
        <v>8404</v>
      </c>
      <c r="F22" s="45">
        <f t="shared" si="0"/>
        <v>0.5404501607717042</v>
      </c>
      <c r="G22" s="46">
        <f t="shared" si="1"/>
        <v>3.185258964143426</v>
      </c>
      <c r="H22" s="52" t="s">
        <v>77</v>
      </c>
    </row>
    <row r="23" spans="1:8" ht="21.75" customHeight="1">
      <c r="A23" s="42" t="s">
        <v>78</v>
      </c>
      <c r="B23" s="43">
        <v>7299</v>
      </c>
      <c r="C23" s="43">
        <v>8121</v>
      </c>
      <c r="D23" s="43">
        <v>5196</v>
      </c>
      <c r="E23" s="49">
        <v>5866</v>
      </c>
      <c r="F23" s="45">
        <f t="shared" si="0"/>
        <v>0.7223248368427534</v>
      </c>
      <c r="G23" s="46">
        <f t="shared" si="1"/>
        <v>0.12894534257120863</v>
      </c>
      <c r="H23" s="52" t="s">
        <v>79</v>
      </c>
    </row>
    <row r="24" spans="1:8" ht="21.75" customHeight="1">
      <c r="A24" s="42" t="s">
        <v>80</v>
      </c>
      <c r="B24" s="43">
        <v>5694</v>
      </c>
      <c r="C24" s="43">
        <v>5694</v>
      </c>
      <c r="D24" s="43">
        <v>5885</v>
      </c>
      <c r="E24" s="49">
        <v>5576</v>
      </c>
      <c r="F24" s="45">
        <f t="shared" si="0"/>
        <v>0.9792764313312259</v>
      </c>
      <c r="G24" s="46">
        <f t="shared" si="1"/>
        <v>-0.052506372132540356</v>
      </c>
      <c r="H24" s="52"/>
    </row>
    <row r="25" spans="1:8" ht="18.75" customHeight="1">
      <c r="A25" s="42" t="s">
        <v>81</v>
      </c>
      <c r="B25" s="43">
        <v>43984</v>
      </c>
      <c r="C25" s="43">
        <v>45066</v>
      </c>
      <c r="D25" s="43">
        <v>1803</v>
      </c>
      <c r="E25" s="49">
        <v>729</v>
      </c>
      <c r="F25" s="45">
        <f t="shared" si="0"/>
        <v>0.016176274796964454</v>
      </c>
      <c r="G25" s="46">
        <f t="shared" si="1"/>
        <v>-0.5956738768718802</v>
      </c>
      <c r="H25" s="51" t="s">
        <v>82</v>
      </c>
    </row>
    <row r="26" spans="1:8" ht="18" customHeight="1">
      <c r="A26" s="42" t="s">
        <v>83</v>
      </c>
      <c r="B26" s="42"/>
      <c r="C26" s="43"/>
      <c r="D26" s="53">
        <v>8377</v>
      </c>
      <c r="E26" s="54">
        <v>12240</v>
      </c>
      <c r="F26" s="45"/>
      <c r="G26" s="46">
        <f t="shared" si="1"/>
        <v>0.4611436074967172</v>
      </c>
      <c r="H26" s="52" t="s">
        <v>84</v>
      </c>
    </row>
    <row r="27" spans="1:8" ht="18" customHeight="1">
      <c r="A27" s="42" t="s">
        <v>85</v>
      </c>
      <c r="B27" s="42"/>
      <c r="C27" s="42"/>
      <c r="D27" s="53">
        <v>112</v>
      </c>
      <c r="E27" s="54"/>
      <c r="F27" s="54"/>
      <c r="G27" s="46"/>
      <c r="H27" s="52"/>
    </row>
    <row r="28" ht="14.25">
      <c r="H28" s="55"/>
    </row>
    <row r="29" ht="14.25">
      <c r="H29" s="55"/>
    </row>
    <row r="30" ht="14.25">
      <c r="H30" s="55"/>
    </row>
    <row r="31" ht="14.25">
      <c r="H31" s="55"/>
    </row>
    <row r="32" ht="14.25">
      <c r="H32" s="55"/>
    </row>
    <row r="33" ht="14.25">
      <c r="H33" s="55"/>
    </row>
    <row r="34" ht="14.25">
      <c r="H34" s="55"/>
    </row>
    <row r="35" ht="14.25">
      <c r="H35" s="55"/>
    </row>
    <row r="36" ht="14.25">
      <c r="H36" s="55"/>
    </row>
    <row r="37" ht="14.25">
      <c r="H37" s="55"/>
    </row>
    <row r="38" ht="14.25">
      <c r="H38" s="55"/>
    </row>
    <row r="39" ht="14.25">
      <c r="H39" s="55"/>
    </row>
    <row r="40" ht="14.25">
      <c r="H40" s="55"/>
    </row>
    <row r="41" ht="14.25">
      <c r="H41" s="55"/>
    </row>
    <row r="42" ht="14.25">
      <c r="H42" s="55"/>
    </row>
    <row r="43" ht="14.25">
      <c r="H43" s="55"/>
    </row>
    <row r="44" ht="14.25">
      <c r="H44" s="55"/>
    </row>
    <row r="45" ht="14.25">
      <c r="H45" s="55"/>
    </row>
    <row r="46" ht="14.25">
      <c r="H46" s="55"/>
    </row>
    <row r="47" ht="14.25">
      <c r="H47" s="55"/>
    </row>
    <row r="48" ht="14.25">
      <c r="H48" s="55"/>
    </row>
    <row r="49" ht="14.25">
      <c r="H49" s="55"/>
    </row>
    <row r="50" ht="14.25">
      <c r="H50" s="55"/>
    </row>
    <row r="51" ht="14.25">
      <c r="H51" s="55"/>
    </row>
    <row r="52" ht="14.25">
      <c r="H52" s="55"/>
    </row>
    <row r="53" ht="14.25">
      <c r="H53" s="55"/>
    </row>
    <row r="54" ht="14.25">
      <c r="H54" s="55"/>
    </row>
    <row r="55" ht="14.25">
      <c r="H55" s="55"/>
    </row>
    <row r="56" ht="14.25">
      <c r="H56" s="55"/>
    </row>
    <row r="57" ht="14.25">
      <c r="H57" s="55"/>
    </row>
    <row r="58" ht="14.25">
      <c r="H58" s="55"/>
    </row>
    <row r="59" ht="14.25">
      <c r="H59" s="55"/>
    </row>
    <row r="60" ht="14.25">
      <c r="H60" s="55"/>
    </row>
    <row r="61" ht="14.25">
      <c r="H61" s="55"/>
    </row>
    <row r="62" ht="14.25">
      <c r="H62" s="55"/>
    </row>
    <row r="63" ht="14.25">
      <c r="H63" s="55"/>
    </row>
    <row r="64" ht="14.25">
      <c r="H64" s="55"/>
    </row>
    <row r="65" ht="14.25">
      <c r="H65" s="55"/>
    </row>
    <row r="66" ht="14.25">
      <c r="H66" s="55"/>
    </row>
    <row r="67" ht="14.25">
      <c r="H67" s="55"/>
    </row>
    <row r="68" ht="14.25">
      <c r="H68" s="55"/>
    </row>
    <row r="69" ht="14.25">
      <c r="H69" s="55"/>
    </row>
    <row r="70" ht="14.25">
      <c r="H70" s="55"/>
    </row>
  </sheetData>
  <sheetProtection/>
  <mergeCells count="10">
    <mergeCell ref="A1:H1"/>
    <mergeCell ref="G2:H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1" right="0.31" top="0.42" bottom="0.17" header="0.18" footer="0.17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Zeros="0" tabSelected="1" workbookViewId="0" topLeftCell="A14">
      <selection activeCell="F32" sqref="F32:F33"/>
    </sheetView>
  </sheetViews>
  <sheetFormatPr defaultColWidth="9.00390625" defaultRowHeight="12" customHeight="1"/>
  <cols>
    <col min="1" max="1" width="32.625" style="4" customWidth="1"/>
    <col min="2" max="3" width="14.375" style="4" customWidth="1"/>
    <col min="4" max="4" width="17.875" style="4" customWidth="1"/>
    <col min="5" max="5" width="32.50390625" style="4" customWidth="1"/>
    <col min="6" max="6" width="15.00390625" style="4" customWidth="1"/>
    <col min="7" max="7" width="14.375" style="4" customWidth="1"/>
    <col min="8" max="8" width="14.125" style="5" customWidth="1"/>
    <col min="9" max="9" width="18.625" style="4" customWidth="1"/>
    <col min="10" max="16384" width="9.00390625" style="4" customWidth="1"/>
  </cols>
  <sheetData>
    <row r="1" spans="1:9" s="1" customFormat="1" ht="36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</row>
    <row r="2" spans="1:9" ht="17.25" customHeight="1">
      <c r="A2" s="6" t="s">
        <v>87</v>
      </c>
      <c r="B2" s="7"/>
      <c r="C2" s="7"/>
      <c r="D2" s="7"/>
      <c r="E2" s="7"/>
      <c r="F2" s="7"/>
      <c r="G2" s="7"/>
      <c r="H2" s="81" t="s">
        <v>8</v>
      </c>
      <c r="I2" s="81"/>
    </row>
    <row r="3" spans="1:9" s="2" customFormat="1" ht="45" customHeight="1">
      <c r="A3" s="8" t="s">
        <v>88</v>
      </c>
      <c r="B3" s="9" t="s">
        <v>89</v>
      </c>
      <c r="C3" s="10" t="s">
        <v>90</v>
      </c>
      <c r="D3" s="10" t="s">
        <v>91</v>
      </c>
      <c r="E3" s="11" t="s">
        <v>92</v>
      </c>
      <c r="F3" s="9" t="s">
        <v>89</v>
      </c>
      <c r="G3" s="9" t="s">
        <v>93</v>
      </c>
      <c r="H3" s="10" t="s">
        <v>90</v>
      </c>
      <c r="I3" s="10" t="s">
        <v>94</v>
      </c>
    </row>
    <row r="4" spans="1:9" ht="16.5" customHeight="1">
      <c r="A4" s="12" t="s">
        <v>95</v>
      </c>
      <c r="B4" s="13">
        <f>SUM(B5,B20)</f>
        <v>129748</v>
      </c>
      <c r="C4" s="13">
        <f>SUM(C5,C20)</f>
        <v>138830</v>
      </c>
      <c r="D4" s="14">
        <f>SUM((C4-B4)/B4)</f>
        <v>0.06999722539075746</v>
      </c>
      <c r="E4" s="12" t="s">
        <v>96</v>
      </c>
      <c r="F4" s="15">
        <f>SUM(F5:F27)</f>
        <v>480670</v>
      </c>
      <c r="G4" s="15">
        <f>SUM(G5:G27)</f>
        <v>451874</v>
      </c>
      <c r="H4" s="15">
        <f>SUM(H5:H27)</f>
        <v>467986</v>
      </c>
      <c r="I4" s="14">
        <f>SUM((H4-G4)/G4)</f>
        <v>0.03565595719160651</v>
      </c>
    </row>
    <row r="5" spans="1:9" ht="16.5" customHeight="1">
      <c r="A5" s="16" t="s">
        <v>16</v>
      </c>
      <c r="B5" s="17">
        <f>SUM(B6:B19)</f>
        <v>73116</v>
      </c>
      <c r="C5" s="17">
        <f>SUM(C6:C19)</f>
        <v>80425</v>
      </c>
      <c r="D5" s="14">
        <f aca="true" t="shared" si="0" ref="D5:D27">SUM((C5-B5)/B5)</f>
        <v>0.0999644400678374</v>
      </c>
      <c r="E5" s="16" t="s">
        <v>49</v>
      </c>
      <c r="F5" s="18">
        <v>63213</v>
      </c>
      <c r="G5" s="19">
        <v>63619</v>
      </c>
      <c r="H5" s="19">
        <v>74917</v>
      </c>
      <c r="I5" s="14">
        <f aca="true" t="shared" si="1" ref="I5:I26">SUM((H5-G5)/G5)</f>
        <v>0.17758845627878464</v>
      </c>
    </row>
    <row r="6" spans="1:9" ht="16.5" customHeight="1">
      <c r="A6" s="16" t="s">
        <v>17</v>
      </c>
      <c r="B6" s="16">
        <v>18727</v>
      </c>
      <c r="C6" s="20">
        <v>19000</v>
      </c>
      <c r="D6" s="14">
        <v>0.0351</v>
      </c>
      <c r="E6" s="16" t="s">
        <v>50</v>
      </c>
      <c r="F6" s="21"/>
      <c r="G6" s="19"/>
      <c r="H6" s="19"/>
      <c r="I6" s="14"/>
    </row>
    <row r="7" spans="1:9" ht="16.5" customHeight="1">
      <c r="A7" s="16" t="s">
        <v>18</v>
      </c>
      <c r="B7" s="16">
        <v>4</v>
      </c>
      <c r="C7" s="20"/>
      <c r="D7" s="14"/>
      <c r="E7" s="16" t="s">
        <v>51</v>
      </c>
      <c r="F7" s="21">
        <v>470</v>
      </c>
      <c r="G7" s="19"/>
      <c r="H7" s="19">
        <v>361</v>
      </c>
      <c r="I7" s="14"/>
    </row>
    <row r="8" spans="1:9" ht="16.5" customHeight="1">
      <c r="A8" s="16" t="s">
        <v>19</v>
      </c>
      <c r="B8" s="16">
        <v>10722</v>
      </c>
      <c r="C8" s="20">
        <v>12000</v>
      </c>
      <c r="D8" s="14">
        <f t="shared" si="0"/>
        <v>0.11919418019026301</v>
      </c>
      <c r="E8" s="16" t="s">
        <v>53</v>
      </c>
      <c r="F8" s="22">
        <v>44952</v>
      </c>
      <c r="G8" s="19">
        <v>35907</v>
      </c>
      <c r="H8" s="19">
        <v>40451</v>
      </c>
      <c r="I8" s="14">
        <f t="shared" si="1"/>
        <v>0.12654914083604868</v>
      </c>
    </row>
    <row r="9" spans="1:9" ht="16.5" customHeight="1">
      <c r="A9" s="16" t="s">
        <v>20</v>
      </c>
      <c r="B9" s="16">
        <v>2700</v>
      </c>
      <c r="C9" s="20">
        <v>2500</v>
      </c>
      <c r="D9" s="14">
        <f t="shared" si="0"/>
        <v>-0.07407407407407407</v>
      </c>
      <c r="E9" s="16" t="s">
        <v>55</v>
      </c>
      <c r="F9" s="22">
        <v>44583</v>
      </c>
      <c r="G9" s="19">
        <v>41208</v>
      </c>
      <c r="H9" s="19">
        <v>44146</v>
      </c>
      <c r="I9" s="14">
        <f t="shared" si="1"/>
        <v>0.07129683556590953</v>
      </c>
    </row>
    <row r="10" spans="1:9" ht="16.5" customHeight="1">
      <c r="A10" s="16" t="s">
        <v>21</v>
      </c>
      <c r="B10" s="16">
        <v>24</v>
      </c>
      <c r="C10" s="20">
        <v>25</v>
      </c>
      <c r="D10" s="14">
        <f t="shared" si="0"/>
        <v>0.041666666666666664</v>
      </c>
      <c r="E10" s="16" t="s">
        <v>57</v>
      </c>
      <c r="F10" s="22">
        <v>37612</v>
      </c>
      <c r="G10" s="19">
        <v>21312</v>
      </c>
      <c r="H10" s="19">
        <v>37536</v>
      </c>
      <c r="I10" s="14">
        <f t="shared" si="1"/>
        <v>0.7612612612612613</v>
      </c>
    </row>
    <row r="11" spans="1:9" ht="16.5" customHeight="1">
      <c r="A11" s="16" t="s">
        <v>22</v>
      </c>
      <c r="B11" s="16">
        <v>5575</v>
      </c>
      <c r="C11" s="20">
        <v>6200</v>
      </c>
      <c r="D11" s="14">
        <f t="shared" si="0"/>
        <v>0.11210762331838565</v>
      </c>
      <c r="E11" s="23" t="s">
        <v>97</v>
      </c>
      <c r="F11" s="22">
        <v>13659</v>
      </c>
      <c r="G11" s="19">
        <v>13353</v>
      </c>
      <c r="H11" s="19">
        <v>17703</v>
      </c>
      <c r="I11" s="14">
        <f t="shared" si="1"/>
        <v>0.3257694900022467</v>
      </c>
    </row>
    <row r="12" spans="1:9" ht="16.5" customHeight="1">
      <c r="A12" s="16" t="s">
        <v>23</v>
      </c>
      <c r="B12" s="16">
        <v>3556</v>
      </c>
      <c r="C12" s="20">
        <v>3700</v>
      </c>
      <c r="D12" s="14">
        <f t="shared" si="0"/>
        <v>0.04049493813273341</v>
      </c>
      <c r="E12" s="16" t="s">
        <v>60</v>
      </c>
      <c r="F12" s="22">
        <v>29019</v>
      </c>
      <c r="G12" s="19">
        <v>52361</v>
      </c>
      <c r="H12" s="19">
        <v>51180</v>
      </c>
      <c r="I12" s="14">
        <f t="shared" si="1"/>
        <v>-0.02255495502377724</v>
      </c>
    </row>
    <row r="13" spans="1:9" ht="16.5" customHeight="1">
      <c r="A13" s="16" t="s">
        <v>24</v>
      </c>
      <c r="B13" s="16">
        <v>1983</v>
      </c>
      <c r="C13" s="20">
        <v>2100</v>
      </c>
      <c r="D13" s="14">
        <f t="shared" si="0"/>
        <v>0.059001512859304085</v>
      </c>
      <c r="E13" s="23" t="s">
        <v>98</v>
      </c>
      <c r="F13" s="22">
        <v>18999</v>
      </c>
      <c r="G13" s="19">
        <v>36836</v>
      </c>
      <c r="H13" s="19">
        <v>21739</v>
      </c>
      <c r="I13" s="14">
        <f t="shared" si="1"/>
        <v>-0.40984363123031814</v>
      </c>
    </row>
    <row r="14" spans="1:9" ht="16.5" customHeight="1">
      <c r="A14" s="16" t="s">
        <v>25</v>
      </c>
      <c r="B14" s="16">
        <v>3521</v>
      </c>
      <c r="C14" s="20">
        <v>3800</v>
      </c>
      <c r="D14" s="14">
        <f t="shared" si="0"/>
        <v>0.07923885259869355</v>
      </c>
      <c r="E14" s="16" t="s">
        <v>64</v>
      </c>
      <c r="F14" s="22">
        <v>25213</v>
      </c>
      <c r="G14" s="19">
        <v>9784</v>
      </c>
      <c r="H14" s="19">
        <v>20960</v>
      </c>
      <c r="I14" s="14">
        <f t="shared" si="1"/>
        <v>1.14227309893704</v>
      </c>
    </row>
    <row r="15" spans="1:9" ht="16.5" customHeight="1">
      <c r="A15" s="16" t="s">
        <v>26</v>
      </c>
      <c r="B15" s="16">
        <v>8058</v>
      </c>
      <c r="C15" s="20">
        <v>9600</v>
      </c>
      <c r="D15" s="14">
        <f t="shared" si="0"/>
        <v>0.1913626209977662</v>
      </c>
      <c r="E15" s="16" t="s">
        <v>66</v>
      </c>
      <c r="F15" s="22">
        <v>111658</v>
      </c>
      <c r="G15" s="19">
        <v>31093</v>
      </c>
      <c r="H15" s="19">
        <v>22660</v>
      </c>
      <c r="I15" s="14">
        <f t="shared" si="1"/>
        <v>-0.2712186022577429</v>
      </c>
    </row>
    <row r="16" spans="1:9" ht="16.5" customHeight="1">
      <c r="A16" s="16" t="s">
        <v>27</v>
      </c>
      <c r="B16" s="16">
        <v>1189</v>
      </c>
      <c r="C16" s="20">
        <v>1300</v>
      </c>
      <c r="D16" s="14">
        <f t="shared" si="0"/>
        <v>0.09335576114381834</v>
      </c>
      <c r="E16" s="16" t="s">
        <v>68</v>
      </c>
      <c r="F16" s="22">
        <v>17301</v>
      </c>
      <c r="G16" s="19">
        <v>44641</v>
      </c>
      <c r="H16" s="19">
        <v>45666</v>
      </c>
      <c r="I16" s="14">
        <f t="shared" si="1"/>
        <v>0.02296095517573531</v>
      </c>
    </row>
    <row r="17" spans="1:9" ht="16.5" customHeight="1">
      <c r="A17" s="16" t="s">
        <v>28</v>
      </c>
      <c r="B17" s="16">
        <v>1756</v>
      </c>
      <c r="C17" s="20">
        <v>4000</v>
      </c>
      <c r="D17" s="14">
        <f t="shared" si="0"/>
        <v>1.2779043280182232</v>
      </c>
      <c r="E17" s="16" t="s">
        <v>70</v>
      </c>
      <c r="F17" s="22">
        <v>19556</v>
      </c>
      <c r="G17" s="19">
        <v>7092</v>
      </c>
      <c r="H17" s="19">
        <v>18847</v>
      </c>
      <c r="I17" s="14">
        <f t="shared" si="1"/>
        <v>1.6575014100394811</v>
      </c>
    </row>
    <row r="18" spans="1:9" ht="16.5" customHeight="1">
      <c r="A18" s="16" t="s">
        <v>29</v>
      </c>
      <c r="B18" s="16">
        <v>15111</v>
      </c>
      <c r="C18" s="20">
        <v>16000</v>
      </c>
      <c r="D18" s="14">
        <f t="shared" si="0"/>
        <v>0.05883131493613924</v>
      </c>
      <c r="E18" s="16" t="s">
        <v>72</v>
      </c>
      <c r="F18" s="22">
        <v>17852</v>
      </c>
      <c r="G18" s="19">
        <v>19309</v>
      </c>
      <c r="H18" s="19">
        <v>1504</v>
      </c>
      <c r="I18" s="14">
        <f t="shared" si="1"/>
        <v>-0.9221088611528303</v>
      </c>
    </row>
    <row r="19" spans="1:9" ht="16.5" customHeight="1">
      <c r="A19" s="16" t="s">
        <v>30</v>
      </c>
      <c r="B19" s="16">
        <v>190</v>
      </c>
      <c r="C19" s="20">
        <v>200</v>
      </c>
      <c r="D19" s="14">
        <f t="shared" si="0"/>
        <v>0.05263157894736842</v>
      </c>
      <c r="E19" s="16" t="s">
        <v>73</v>
      </c>
      <c r="F19" s="22">
        <v>3728</v>
      </c>
      <c r="G19" s="19">
        <v>2832</v>
      </c>
      <c r="H19" s="19">
        <v>643</v>
      </c>
      <c r="I19" s="14">
        <f t="shared" si="1"/>
        <v>-0.77295197740113</v>
      </c>
    </row>
    <row r="20" spans="1:9" ht="16.5" customHeight="1">
      <c r="A20" s="16" t="s">
        <v>31</v>
      </c>
      <c r="B20" s="17">
        <f>SUM(B21:B27)</f>
        <v>56632</v>
      </c>
      <c r="C20" s="17">
        <f>SUM(C21:C27)</f>
        <v>58405</v>
      </c>
      <c r="D20" s="14">
        <f t="shared" si="0"/>
        <v>0.03130738804915949</v>
      </c>
      <c r="E20" s="16" t="s">
        <v>75</v>
      </c>
      <c r="F20" s="22">
        <v>40</v>
      </c>
      <c r="G20" s="19"/>
      <c r="H20" s="19"/>
      <c r="I20" s="14"/>
    </row>
    <row r="21" spans="1:9" ht="16.5" customHeight="1">
      <c r="A21" s="16" t="s">
        <v>32</v>
      </c>
      <c r="B21" s="16">
        <v>19269</v>
      </c>
      <c r="C21" s="20">
        <v>20000</v>
      </c>
      <c r="D21" s="14">
        <f t="shared" si="0"/>
        <v>0.037936582074835225</v>
      </c>
      <c r="E21" s="23" t="s">
        <v>99</v>
      </c>
      <c r="F21" s="22">
        <v>8404</v>
      </c>
      <c r="G21" s="19">
        <v>15550</v>
      </c>
      <c r="H21" s="19">
        <v>12045</v>
      </c>
      <c r="I21" s="14">
        <f t="shared" si="1"/>
        <v>-0.22540192926045016</v>
      </c>
    </row>
    <row r="22" spans="1:9" ht="16.5" customHeight="1">
      <c r="A22" s="23" t="s">
        <v>33</v>
      </c>
      <c r="B22" s="16">
        <v>8369</v>
      </c>
      <c r="C22" s="20">
        <v>8000</v>
      </c>
      <c r="D22" s="14">
        <f t="shared" si="0"/>
        <v>-0.04409128928187358</v>
      </c>
      <c r="E22" s="16" t="s">
        <v>78</v>
      </c>
      <c r="F22" s="22">
        <v>5866</v>
      </c>
      <c r="G22" s="19">
        <v>7299</v>
      </c>
      <c r="H22" s="19">
        <v>7000</v>
      </c>
      <c r="I22" s="14">
        <f t="shared" si="1"/>
        <v>-0.04096451568708042</v>
      </c>
    </row>
    <row r="23" spans="1:9" ht="16.5" customHeight="1">
      <c r="A23" s="16" t="s">
        <v>34</v>
      </c>
      <c r="B23" s="16">
        <v>4861</v>
      </c>
      <c r="C23" s="20">
        <v>5000</v>
      </c>
      <c r="D23" s="14">
        <f t="shared" si="0"/>
        <v>0.028594939312898582</v>
      </c>
      <c r="E23" s="16" t="s">
        <v>80</v>
      </c>
      <c r="F23" s="22">
        <v>5576</v>
      </c>
      <c r="G23" s="19">
        <v>5694</v>
      </c>
      <c r="H23" s="19">
        <v>5659</v>
      </c>
      <c r="I23" s="14">
        <f t="shared" si="1"/>
        <v>-0.006146821215314366</v>
      </c>
    </row>
    <row r="24" spans="1:9" ht="16.5" customHeight="1">
      <c r="A24" s="16" t="s">
        <v>35</v>
      </c>
      <c r="B24" s="16"/>
      <c r="C24" s="20"/>
      <c r="D24" s="14"/>
      <c r="E24" s="23" t="s">
        <v>100</v>
      </c>
      <c r="F24" s="22"/>
      <c r="G24" s="19"/>
      <c r="H24" s="19">
        <v>3766</v>
      </c>
      <c r="I24" s="14"/>
    </row>
    <row r="25" spans="1:9" ht="16.5" customHeight="1">
      <c r="A25" s="16" t="s">
        <v>36</v>
      </c>
      <c r="B25" s="16">
        <v>12073</v>
      </c>
      <c r="C25" s="20">
        <v>12500</v>
      </c>
      <c r="D25" s="14">
        <f t="shared" si="0"/>
        <v>0.03536817692371407</v>
      </c>
      <c r="E25" s="23" t="s">
        <v>101</v>
      </c>
      <c r="F25" s="22"/>
      <c r="G25" s="19">
        <v>4600</v>
      </c>
      <c r="H25" s="19">
        <v>5154</v>
      </c>
      <c r="I25" s="14">
        <f t="shared" si="1"/>
        <v>0.12043478260869565</v>
      </c>
    </row>
    <row r="26" spans="1:9" ht="16.5" customHeight="1">
      <c r="A26" s="16" t="s">
        <v>37</v>
      </c>
      <c r="B26" s="16">
        <v>222</v>
      </c>
      <c r="C26" s="20">
        <v>230</v>
      </c>
      <c r="D26" s="14">
        <f t="shared" si="0"/>
        <v>0.036036036036036036</v>
      </c>
      <c r="E26" s="23" t="s">
        <v>102</v>
      </c>
      <c r="F26" s="22">
        <v>729</v>
      </c>
      <c r="G26" s="19">
        <v>39384</v>
      </c>
      <c r="H26" s="19">
        <v>36049</v>
      </c>
      <c r="I26" s="14">
        <f t="shared" si="1"/>
        <v>-0.08467905748527321</v>
      </c>
    </row>
    <row r="27" spans="1:9" ht="16.5" customHeight="1">
      <c r="A27" s="16" t="s">
        <v>38</v>
      </c>
      <c r="B27" s="16">
        <v>11838</v>
      </c>
      <c r="C27" s="20">
        <v>12675</v>
      </c>
      <c r="D27" s="14">
        <f t="shared" si="0"/>
        <v>0.070704510897111</v>
      </c>
      <c r="E27" s="23" t="s">
        <v>103</v>
      </c>
      <c r="F27" s="12">
        <v>12240</v>
      </c>
      <c r="G27" s="19"/>
      <c r="H27" s="19"/>
      <c r="I27" s="14"/>
    </row>
    <row r="28" spans="1:9" ht="16.5" customHeight="1">
      <c r="A28" s="24"/>
      <c r="B28" s="12"/>
      <c r="C28" s="13"/>
      <c r="D28" s="25"/>
      <c r="E28" s="16"/>
      <c r="F28" s="16"/>
      <c r="G28" s="18"/>
      <c r="H28" s="26"/>
      <c r="I28" s="14"/>
    </row>
    <row r="29" spans="1:9" ht="16.5" customHeight="1">
      <c r="A29" s="11" t="s">
        <v>104</v>
      </c>
      <c r="B29" s="13">
        <f>SUM(B30:B37)</f>
        <v>767942</v>
      </c>
      <c r="C29" s="13">
        <f>SUM(C30:C37)</f>
        <v>338579</v>
      </c>
      <c r="D29" s="25"/>
      <c r="E29" s="12" t="s">
        <v>105</v>
      </c>
      <c r="F29" s="15">
        <f>SUM(F30:F31)</f>
        <v>417020</v>
      </c>
      <c r="G29" s="15">
        <f>SUM(G30:G31)</f>
        <v>21395</v>
      </c>
      <c r="H29" s="15">
        <f>SUM(H30:H31)</f>
        <v>9423</v>
      </c>
      <c r="I29" s="14"/>
    </row>
    <row r="30" spans="1:9" s="3" customFormat="1" ht="16.5" customHeight="1">
      <c r="A30" s="27" t="s">
        <v>106</v>
      </c>
      <c r="B30" s="20">
        <v>16090</v>
      </c>
      <c r="C30" s="20">
        <v>10994</v>
      </c>
      <c r="D30" s="25"/>
      <c r="E30" s="23" t="s">
        <v>107</v>
      </c>
      <c r="F30" s="16">
        <v>290000</v>
      </c>
      <c r="G30" s="19">
        <v>8364</v>
      </c>
      <c r="H30" s="19">
        <v>8392</v>
      </c>
      <c r="I30" s="14"/>
    </row>
    <row r="31" spans="1:9" s="3" customFormat="1" ht="16.5" customHeight="1">
      <c r="A31" s="28" t="s">
        <v>108</v>
      </c>
      <c r="B31" s="20">
        <v>175000</v>
      </c>
      <c r="C31" s="20">
        <v>21490</v>
      </c>
      <c r="D31" s="25"/>
      <c r="E31" s="16" t="s">
        <v>109</v>
      </c>
      <c r="F31" s="16">
        <v>127020</v>
      </c>
      <c r="G31" s="19">
        <v>13031</v>
      </c>
      <c r="H31" s="19">
        <v>1031</v>
      </c>
      <c r="I31" s="14"/>
    </row>
    <row r="32" spans="1:9" s="3" customFormat="1" ht="16.5" customHeight="1">
      <c r="A32" s="16" t="s">
        <v>110</v>
      </c>
      <c r="B32" s="20">
        <v>132000</v>
      </c>
      <c r="C32" s="20">
        <v>82653</v>
      </c>
      <c r="D32" s="25"/>
      <c r="E32" s="16" t="s">
        <v>111</v>
      </c>
      <c r="F32" s="16"/>
      <c r="G32" s="18"/>
      <c r="H32" s="26"/>
      <c r="I32" s="14"/>
    </row>
    <row r="33" spans="1:9" s="3" customFormat="1" ht="16.5" customHeight="1">
      <c r="A33" s="16" t="s">
        <v>112</v>
      </c>
      <c r="B33" s="20"/>
      <c r="C33" s="20"/>
      <c r="D33" s="25"/>
      <c r="E33" s="16" t="s">
        <v>113</v>
      </c>
      <c r="F33" s="16"/>
      <c r="G33" s="18"/>
      <c r="H33" s="26"/>
      <c r="I33" s="14"/>
    </row>
    <row r="34" spans="1:9" ht="16.5" customHeight="1">
      <c r="A34" s="16" t="s">
        <v>114</v>
      </c>
      <c r="B34" s="20">
        <v>68738</v>
      </c>
      <c r="C34" s="20">
        <v>738</v>
      </c>
      <c r="D34" s="25"/>
      <c r="E34" s="16"/>
      <c r="F34" s="16"/>
      <c r="G34" s="29"/>
      <c r="H34" s="30"/>
      <c r="I34" s="14"/>
    </row>
    <row r="35" spans="1:9" ht="16.5" customHeight="1">
      <c r="A35" s="16" t="s">
        <v>115</v>
      </c>
      <c r="B35" s="20">
        <v>320000</v>
      </c>
      <c r="C35" s="20">
        <v>193400</v>
      </c>
      <c r="D35" s="25"/>
      <c r="E35" s="16"/>
      <c r="F35" s="16"/>
      <c r="G35" s="26"/>
      <c r="H35" s="26"/>
      <c r="I35" s="14"/>
    </row>
    <row r="36" spans="1:9" ht="16.5" customHeight="1">
      <c r="A36" s="16" t="s">
        <v>116</v>
      </c>
      <c r="B36" s="20">
        <v>14707</v>
      </c>
      <c r="C36" s="20">
        <v>15000</v>
      </c>
      <c r="D36" s="25"/>
      <c r="E36" s="16"/>
      <c r="F36" s="16"/>
      <c r="G36" s="26"/>
      <c r="H36" s="26"/>
      <c r="I36" s="14"/>
    </row>
    <row r="37" spans="1:9" ht="16.5" customHeight="1">
      <c r="A37" s="16" t="s">
        <v>117</v>
      </c>
      <c r="B37" s="20">
        <v>41407</v>
      </c>
      <c r="C37" s="20">
        <v>14304</v>
      </c>
      <c r="D37" s="25"/>
      <c r="E37" s="24"/>
      <c r="F37" s="24"/>
      <c r="G37" s="26"/>
      <c r="H37" s="26"/>
      <c r="I37" s="14"/>
    </row>
    <row r="38" spans="1:9" ht="16.5" customHeight="1">
      <c r="A38" s="31" t="s">
        <v>118</v>
      </c>
      <c r="B38" s="13">
        <f>SUM(B29,B28,B4)</f>
        <v>897690</v>
      </c>
      <c r="C38" s="13">
        <f>SUM(C29,C28,C4)</f>
        <v>477409</v>
      </c>
      <c r="D38" s="25"/>
      <c r="E38" s="11" t="s">
        <v>119</v>
      </c>
      <c r="F38" s="15">
        <f>SUM(F4,F29)</f>
        <v>897690</v>
      </c>
      <c r="G38" s="15">
        <f>SUM(G4,G29)</f>
        <v>473269</v>
      </c>
      <c r="H38" s="15">
        <f>SUM(H4,H29)</f>
        <v>477409</v>
      </c>
      <c r="I38" s="14"/>
    </row>
    <row r="93" ht="54.75" customHeight="1"/>
  </sheetData>
  <sheetProtection/>
  <mergeCells count="2">
    <mergeCell ref="A1:I1"/>
    <mergeCell ref="H2:I2"/>
  </mergeCells>
  <printOptions horizontalCentered="1"/>
  <pageMargins left="0.47" right="0.23" top="0.52" bottom="0.53" header="0.57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dsp09</dc:creator>
  <cp:keywords/>
  <dc:description/>
  <cp:lastModifiedBy>Microsoft</cp:lastModifiedBy>
  <cp:lastPrinted>2019-01-10T07:27:09Z</cp:lastPrinted>
  <dcterms:created xsi:type="dcterms:W3CDTF">2004-06-15T08:23:02Z</dcterms:created>
  <dcterms:modified xsi:type="dcterms:W3CDTF">2019-01-20T06:22:33Z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