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20" windowWidth="14940" windowHeight="9000" tabRatio="602" activeTab="4"/>
  </bookViews>
  <sheets>
    <sheet name="页面" sheetId="1" r:id="rId1"/>
    <sheet name="表一" sheetId="2" r:id="rId2"/>
    <sheet name="表二" sheetId="3" r:id="rId3"/>
    <sheet name="表三" sheetId="4" r:id="rId4"/>
    <sheet name="表四" sheetId="5" r:id="rId5"/>
  </sheets>
  <definedNames/>
  <calcPr fullCalcOnLoad="1"/>
</workbook>
</file>

<file path=xl/sharedStrings.xml><?xml version="1.0" encoding="utf-8"?>
<sst xmlns="http://schemas.openxmlformats.org/spreadsheetml/2006/main" count="182" uniqueCount="133">
  <si>
    <t>单位：万元</t>
  </si>
  <si>
    <r>
      <t>项</t>
    </r>
    <r>
      <rPr>
        <sz val="12"/>
        <rFont val="Times New Roman"/>
        <family val="1"/>
      </rPr>
      <t xml:space="preserve">         </t>
    </r>
    <r>
      <rPr>
        <sz val="12"/>
        <rFont val="宋体"/>
        <family val="0"/>
      </rPr>
      <t>目</t>
    </r>
  </si>
  <si>
    <t>表三</t>
  </si>
  <si>
    <t>单位：万元</t>
  </si>
  <si>
    <t>支出项目</t>
  </si>
  <si>
    <t>表一</t>
  </si>
  <si>
    <t>一般公共预算支出</t>
  </si>
  <si>
    <t>转移性支出</t>
  </si>
  <si>
    <t>1、上解省支出</t>
  </si>
  <si>
    <t>2、补助下级支出</t>
  </si>
  <si>
    <t>编制单位：汕尾市财政局</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</si>
  <si>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</si>
  <si>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</si>
  <si>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</si>
  <si>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</si>
  <si>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</si>
  <si>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</si>
  <si>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</si>
  <si>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</si>
  <si>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</si>
  <si>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</si>
  <si>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</si>
  <si>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</si>
  <si>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</si>
  <si>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</si>
  <si>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</si>
  <si>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</si>
  <si>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一般公共预算收入合计</t>
  </si>
  <si>
    <t xml:space="preserve"> 收 入 项 目  </t>
  </si>
  <si>
    <t>一般公共预算收入</t>
  </si>
  <si>
    <t xml:space="preserve">  （一）税收收入</t>
  </si>
  <si>
    <t>1、增值税</t>
  </si>
  <si>
    <t>2、营业税</t>
  </si>
  <si>
    <t>3、企业所得税</t>
  </si>
  <si>
    <t>4、个人所得税</t>
  </si>
  <si>
    <t>5、资源税</t>
  </si>
  <si>
    <t>6、城市维护建设税</t>
  </si>
  <si>
    <t>7、房产税</t>
  </si>
  <si>
    <t>8、印花税</t>
  </si>
  <si>
    <t>9、城镇土地使用税</t>
  </si>
  <si>
    <t>10、土地增值税</t>
  </si>
  <si>
    <t>11、车船税</t>
  </si>
  <si>
    <t>12、耕地占用税</t>
  </si>
  <si>
    <t>13、契税</t>
  </si>
  <si>
    <t xml:space="preserve">  （二）非税收入</t>
  </si>
  <si>
    <t>1、专项收入</t>
  </si>
  <si>
    <t>2、行政性收费收入</t>
  </si>
  <si>
    <t>3、罚没收入</t>
  </si>
  <si>
    <t>4、国有资本经营收入</t>
  </si>
  <si>
    <t>5、国有资源(资产)有偿使用收入</t>
  </si>
  <si>
    <t>转移性收入</t>
  </si>
  <si>
    <t>1、返还性收入</t>
  </si>
  <si>
    <r>
      <t>2</t>
    </r>
    <r>
      <rPr>
        <sz val="12"/>
        <rFont val="宋体"/>
        <family val="0"/>
      </rPr>
      <t>、一般性转移支付收入</t>
    </r>
  </si>
  <si>
    <t>3、专项转移支付收入</t>
  </si>
  <si>
    <t>4、上解收入</t>
  </si>
  <si>
    <t>5、调入资金</t>
  </si>
  <si>
    <t>收入总计</t>
  </si>
  <si>
    <t>十七、国土海洋气象等支出</t>
  </si>
  <si>
    <t>十八、住房保障支出</t>
  </si>
  <si>
    <t>十九、粮油物资储备支出</t>
  </si>
  <si>
    <t>二十、其他支出</t>
  </si>
  <si>
    <t>支出总计</t>
  </si>
  <si>
    <r>
      <t>项</t>
    </r>
    <r>
      <rPr>
        <b/>
        <sz val="14"/>
        <rFont val="Times New Roman"/>
        <family val="1"/>
      </rPr>
      <t xml:space="preserve">                     </t>
    </r>
    <r>
      <rPr>
        <b/>
        <sz val="14"/>
        <rFont val="宋体"/>
        <family val="0"/>
      </rPr>
      <t>目</t>
    </r>
  </si>
  <si>
    <t xml:space="preserve">  附件2</t>
  </si>
  <si>
    <t>7、上年结余结转资金</t>
  </si>
  <si>
    <t>市七届人大</t>
  </si>
  <si>
    <r>
      <t>201</t>
    </r>
    <r>
      <rPr>
        <sz val="12"/>
        <rFont val="宋体"/>
        <family val="0"/>
      </rPr>
      <t>7</t>
    </r>
    <r>
      <rPr>
        <sz val="12"/>
        <rFont val="宋体"/>
        <family val="0"/>
      </rPr>
      <t>年预算数比201</t>
    </r>
    <r>
      <rPr>
        <sz val="12"/>
        <rFont val="宋体"/>
        <family val="0"/>
      </rPr>
      <t>6</t>
    </r>
    <r>
      <rPr>
        <sz val="12"/>
        <rFont val="宋体"/>
        <family val="0"/>
      </rPr>
      <t>年快报数增减%</t>
    </r>
  </si>
  <si>
    <t>7、其他收入</t>
  </si>
  <si>
    <t>6、政府住房基金收入</t>
  </si>
  <si>
    <t>二十一、国债还本付息支出</t>
  </si>
  <si>
    <t>二十一、国债发行费用支出</t>
  </si>
  <si>
    <t>4、地方债券收入</t>
  </si>
  <si>
    <t>4、结转下年支出</t>
  </si>
  <si>
    <t>6、调入预算稳定调节基金</t>
  </si>
  <si>
    <t>3、安排预算稳定调节基金</t>
  </si>
  <si>
    <r>
      <t>快报数比年初预算数的</t>
    </r>
    <r>
      <rPr>
        <sz val="14"/>
        <rFont val="Times New Roman"/>
        <family val="1"/>
      </rPr>
      <t>%</t>
    </r>
  </si>
  <si>
    <r>
      <t>完成年初预算数的</t>
    </r>
    <r>
      <rPr>
        <sz val="12"/>
        <rFont val="Times New Roman"/>
        <family val="1"/>
      </rPr>
      <t>%</t>
    </r>
  </si>
  <si>
    <r>
      <t>比预算数（可比口径）增减</t>
    </r>
    <r>
      <rPr>
        <sz val="12"/>
        <rFont val="Times New Roman"/>
        <family val="1"/>
      </rPr>
      <t>%</t>
    </r>
  </si>
  <si>
    <t>说明：可比口径是指剔除“营改增”因素后的数据。</t>
  </si>
  <si>
    <r>
      <t>汕尾市市级</t>
    </r>
    <r>
      <rPr>
        <b/>
        <sz val="18"/>
        <rFont val="Times New Roman"/>
        <family val="1"/>
      </rPr>
      <t>2017</t>
    </r>
    <r>
      <rPr>
        <b/>
        <sz val="18"/>
        <rFont val="黑体"/>
        <family val="0"/>
      </rPr>
      <t>年一般公共预算收入执行情况表</t>
    </r>
  </si>
  <si>
    <r>
      <t>2017</t>
    </r>
    <r>
      <rPr>
        <sz val="12"/>
        <rFont val="宋体"/>
        <family val="0"/>
      </rPr>
      <t>年年初预算数</t>
    </r>
  </si>
  <si>
    <r>
      <t>2017</t>
    </r>
    <r>
      <rPr>
        <sz val="12"/>
        <rFont val="宋体"/>
        <family val="0"/>
      </rPr>
      <t>年预算数（可比口径）</t>
    </r>
  </si>
  <si>
    <r>
      <t>2017</t>
    </r>
    <r>
      <rPr>
        <sz val="12"/>
        <rFont val="宋体"/>
        <family val="0"/>
      </rPr>
      <t>年快报数</t>
    </r>
  </si>
  <si>
    <r>
      <t>2017</t>
    </r>
    <r>
      <rPr>
        <sz val="14"/>
        <rFont val="宋体"/>
        <family val="0"/>
      </rPr>
      <t>年年初预算数</t>
    </r>
  </si>
  <si>
    <r>
      <t>2017</t>
    </r>
    <r>
      <rPr>
        <sz val="14"/>
        <rFont val="宋体"/>
        <family val="0"/>
      </rPr>
      <t>年</t>
    </r>
    <r>
      <rPr>
        <sz val="14"/>
        <rFont val="Times New Roman"/>
        <family val="1"/>
      </rPr>
      <t xml:space="preserve">           </t>
    </r>
    <r>
      <rPr>
        <sz val="14"/>
        <rFont val="宋体"/>
        <family val="0"/>
      </rPr>
      <t>快报数</t>
    </r>
  </si>
  <si>
    <r>
      <t>汕尾市市级</t>
    </r>
    <r>
      <rPr>
        <b/>
        <sz val="18"/>
        <rFont val="Times New Roman"/>
        <family val="1"/>
      </rPr>
      <t>2017</t>
    </r>
    <r>
      <rPr>
        <b/>
        <sz val="18"/>
        <rFont val="宋体"/>
        <family val="0"/>
      </rPr>
      <t>年一般公共预算支出执行情况表</t>
    </r>
  </si>
  <si>
    <t>汕尾市市级2018年一般公共预算收支（草案）</t>
  </si>
  <si>
    <r>
      <t>201</t>
    </r>
    <r>
      <rPr>
        <sz val="12"/>
        <rFont val="宋体"/>
        <family val="0"/>
      </rPr>
      <t>7</t>
    </r>
    <r>
      <rPr>
        <sz val="12"/>
        <rFont val="宋体"/>
        <family val="0"/>
      </rPr>
      <t>年快报数</t>
    </r>
  </si>
  <si>
    <r>
      <t>201</t>
    </r>
    <r>
      <rPr>
        <sz val="12"/>
        <rFont val="宋体"/>
        <family val="0"/>
      </rPr>
      <t>8</t>
    </r>
    <r>
      <rPr>
        <sz val="12"/>
        <rFont val="宋体"/>
        <family val="0"/>
      </rPr>
      <t>年预算数</t>
    </r>
  </si>
  <si>
    <r>
      <t>201</t>
    </r>
    <r>
      <rPr>
        <sz val="12"/>
        <rFont val="宋体"/>
        <family val="0"/>
      </rPr>
      <t>7</t>
    </r>
    <r>
      <rPr>
        <sz val="12"/>
        <rFont val="宋体"/>
        <family val="0"/>
      </rPr>
      <t>年快报数</t>
    </r>
  </si>
  <si>
    <r>
      <t>201</t>
    </r>
    <r>
      <rPr>
        <sz val="12"/>
        <rFont val="宋体"/>
        <family val="0"/>
      </rPr>
      <t>7</t>
    </r>
    <r>
      <rPr>
        <sz val="12"/>
        <rFont val="宋体"/>
        <family val="0"/>
      </rPr>
      <t>年预算数</t>
    </r>
  </si>
  <si>
    <r>
      <t>201</t>
    </r>
    <r>
      <rPr>
        <sz val="12"/>
        <rFont val="宋体"/>
        <family val="0"/>
      </rPr>
      <t>8</t>
    </r>
    <r>
      <rPr>
        <sz val="12"/>
        <rFont val="宋体"/>
        <family val="0"/>
      </rPr>
      <t>年预算数</t>
    </r>
  </si>
  <si>
    <r>
      <t>201</t>
    </r>
    <r>
      <rPr>
        <sz val="12"/>
        <rFont val="宋体"/>
        <family val="0"/>
      </rPr>
      <t>8</t>
    </r>
    <r>
      <rPr>
        <sz val="12"/>
        <rFont val="宋体"/>
        <family val="0"/>
      </rPr>
      <t>年预算数比201</t>
    </r>
    <r>
      <rPr>
        <sz val="12"/>
        <rFont val="宋体"/>
        <family val="0"/>
      </rPr>
      <t>7</t>
    </r>
    <r>
      <rPr>
        <sz val="12"/>
        <rFont val="宋体"/>
        <family val="0"/>
      </rPr>
      <t>年预算数增减%</t>
    </r>
  </si>
  <si>
    <r>
      <t>1</t>
    </r>
    <r>
      <rPr>
        <sz val="12"/>
        <rFont val="宋体"/>
        <family val="0"/>
      </rPr>
      <t>4</t>
    </r>
    <r>
      <rPr>
        <sz val="12"/>
        <rFont val="宋体"/>
        <family val="0"/>
      </rPr>
      <t>、环保税</t>
    </r>
  </si>
  <si>
    <t>表二</t>
  </si>
  <si>
    <t>预算执行中变化较大的主要原因（与年初预算数对比）</t>
  </si>
  <si>
    <t>一般公共预算支出合计</t>
  </si>
  <si>
    <r>
      <t>增拨市101工程坑道指挥所建设（债券资金）项目</t>
    </r>
    <r>
      <rPr>
        <sz val="12"/>
        <rFont val="宋体"/>
        <family val="0"/>
      </rPr>
      <t>3000万元，增拨补助家禽集中屠宰项目资金510万元，科目调剂增加税收征收经费7539万元，上年结转退还信利半导体有限公司垫付资金1000万元。</t>
    </r>
  </si>
  <si>
    <t>省追加市人防办经费101万元，市海防与打私办配套资金39万元。</t>
  </si>
  <si>
    <r>
      <t>增拨市公安局禁毒整治专项经费和市边防支队陆丰禁毒执勤伙食费补助经费</t>
    </r>
    <r>
      <rPr>
        <sz val="12"/>
        <rFont val="宋体"/>
        <family val="0"/>
      </rPr>
      <t>1399万元，增拨</t>
    </r>
    <r>
      <rPr>
        <sz val="12"/>
        <rFont val="宋体"/>
        <family val="0"/>
      </rPr>
      <t>消防训练基地及战勤保障大队建设（债券资金）项目资金</t>
    </r>
    <r>
      <rPr>
        <sz val="12"/>
        <rFont val="宋体"/>
        <family val="0"/>
      </rPr>
      <t>5000万元，增拨汕尾火车站消防站建设（债券资金）项目资金1000万元。</t>
    </r>
  </si>
  <si>
    <r>
      <t>省追加</t>
    </r>
    <r>
      <rPr>
        <sz val="12"/>
        <rFont val="宋体"/>
        <family val="0"/>
      </rPr>
      <t>市技工学校建设项目资金7000万元，省追加碧桂园幼儿园建设项目经费600万元，市实验初级中学运动场和体育馆（债券资金）项目经费500万元。</t>
    </r>
  </si>
  <si>
    <r>
      <t>省追加汕尾市中心医院（深圳援建）筹备建设办公室工程资金费用</t>
    </r>
    <r>
      <rPr>
        <sz val="12"/>
        <rFont val="宋体"/>
        <family val="0"/>
      </rPr>
      <t>3000万元。</t>
    </r>
  </si>
  <si>
    <r>
      <t>增拨市粤运公共交通有限公司新能源公交营运补贴资金</t>
    </r>
    <r>
      <rPr>
        <sz val="12"/>
        <rFont val="宋体"/>
        <family val="0"/>
      </rPr>
      <t>1000万元。</t>
    </r>
  </si>
  <si>
    <t>上年结转支付红草园区基础设施项目土地出让金及相关费用14820万元，增拨2018年地方债券项目资金86300万元，增拨付还振兴公司投入中央商务区投资及收益36040万元，增拨2016年地方政府债券项目调剂后重新安排资金12481万元。</t>
  </si>
  <si>
    <r>
      <t>农村基层组织工作经费保障补助资金6</t>
    </r>
    <r>
      <rPr>
        <sz val="12"/>
        <rFont val="宋体"/>
        <family val="0"/>
      </rPr>
      <t>977</t>
    </r>
    <r>
      <rPr>
        <sz val="12"/>
        <rFont val="宋体"/>
        <family val="0"/>
      </rPr>
      <t>万元因下拨县区，在市补助科目反映。</t>
    </r>
  </si>
  <si>
    <r>
      <t>省追加市公路局道路养护资金</t>
    </r>
    <r>
      <rPr>
        <sz val="12"/>
        <rFont val="宋体"/>
        <family val="0"/>
      </rPr>
      <t>7027万元，省追加市交通局交通建设资金4188万元，省追加</t>
    </r>
    <r>
      <rPr>
        <sz val="12"/>
        <rFont val="宋体"/>
        <family val="0"/>
      </rPr>
      <t>交通“六费”替代性收入返还基数</t>
    </r>
    <r>
      <rPr>
        <sz val="12"/>
        <rFont val="宋体"/>
        <family val="0"/>
      </rPr>
      <t>6524万元，增拨深圳至汕尾捷运化列车运营补贴资金3450万元，增拨市粤运公共交通有限公司公交营运财政补贴1185万元。</t>
    </r>
  </si>
  <si>
    <r>
      <t>科目调剂增加云计算项目资金</t>
    </r>
    <r>
      <rPr>
        <sz val="12"/>
        <rFont val="宋体"/>
        <family val="0"/>
      </rPr>
      <t>3000万元，增拨安全生产应急救援指挥中心信息平台建设项目（债券资金）600万元，省追加工业与信息化发展专项资金456万元。</t>
    </r>
  </si>
  <si>
    <r>
      <t>省追加市药检所建设项目经费</t>
    </r>
    <r>
      <rPr>
        <sz val="12"/>
        <rFont val="宋体"/>
        <family val="0"/>
      </rPr>
      <t>700万元。</t>
    </r>
  </si>
  <si>
    <r>
      <t>增拨中国银行汕尾市监管分局工作经费</t>
    </r>
    <r>
      <rPr>
        <sz val="12"/>
        <rFont val="宋体"/>
        <family val="0"/>
      </rPr>
      <t>40万元。</t>
    </r>
  </si>
  <si>
    <r>
      <t>科目调剂增加支付地方债券利息8</t>
    </r>
    <r>
      <rPr>
        <sz val="12"/>
        <rFont val="宋体"/>
        <family val="0"/>
      </rPr>
      <t>377万元。</t>
    </r>
  </si>
  <si>
    <r>
      <t>增拨地方债券发行费用1</t>
    </r>
    <r>
      <rPr>
        <sz val="12"/>
        <rFont val="宋体"/>
        <family val="0"/>
      </rPr>
      <t>12万元</t>
    </r>
    <r>
      <rPr>
        <sz val="12"/>
        <rFont val="宋体"/>
        <family val="0"/>
      </rPr>
      <t>。</t>
    </r>
  </si>
  <si>
    <r>
      <t>省追加国通博翼科技产业园项目专项奖励资金</t>
    </r>
    <r>
      <rPr>
        <sz val="12"/>
        <rFont val="宋体"/>
        <family val="0"/>
      </rPr>
      <t>5000万元，省追加信利高端车载及智能终端显示屏项目专项奖励资金7000万元；科目调剂增加信利半导体有限公司技术研究与开发支出12000万元，增拨广东粤科汕尾创业投资基金首期出资款5000万元，增拨广东香雪健康产业园有限公司发展扶持资金2300万元。</t>
    </r>
  </si>
  <si>
    <r>
      <t>预列人员工资性支出</t>
    </r>
    <r>
      <rPr>
        <sz val="12"/>
        <rFont val="宋体"/>
        <family val="0"/>
      </rPr>
      <t>5500</t>
    </r>
    <r>
      <rPr>
        <sz val="12"/>
        <rFont val="宋体"/>
        <family val="0"/>
      </rPr>
      <t>万元、促进产业发展专项资金和税务部门征收经费、偿债准备金</t>
    </r>
    <r>
      <rPr>
        <sz val="12"/>
        <rFont val="宋体"/>
        <family val="0"/>
      </rPr>
      <t>等</t>
    </r>
    <r>
      <rPr>
        <sz val="12"/>
        <rFont val="宋体"/>
        <family val="0"/>
      </rPr>
      <t>资金</t>
    </r>
    <r>
      <rPr>
        <sz val="12"/>
        <rFont val="宋体"/>
        <family val="0"/>
      </rPr>
      <t>47722</t>
    </r>
    <r>
      <rPr>
        <sz val="12"/>
        <rFont val="宋体"/>
        <family val="0"/>
      </rPr>
      <t>万元调剂到其他科目列支</t>
    </r>
    <r>
      <rPr>
        <sz val="12"/>
        <rFont val="宋体"/>
        <family val="0"/>
      </rPr>
      <t>。</t>
    </r>
  </si>
  <si>
    <t>城区耕地提质改造、占优补优、占水田补水田项目经费870万元因工作尚未开展无法支出。</t>
  </si>
  <si>
    <r>
      <t>2016年           快报数</t>
    </r>
  </si>
  <si>
    <r>
      <t>快报数比上年增长</t>
    </r>
    <r>
      <rPr>
        <sz val="14"/>
        <rFont val="Times New Roman"/>
        <family val="1"/>
      </rPr>
      <t>%</t>
    </r>
  </si>
  <si>
    <t>汕尾市市级2017年一般公共预算执行情况</t>
  </si>
  <si>
    <t>和2018年一般公共预算草案</t>
  </si>
  <si>
    <r>
      <t>省追加的困难群众基本生活救助补助资金</t>
    </r>
    <r>
      <rPr>
        <sz val="12"/>
        <rFont val="宋体"/>
        <family val="0"/>
      </rPr>
      <t>和</t>
    </r>
    <r>
      <rPr>
        <sz val="12"/>
        <rFont val="宋体"/>
        <family val="0"/>
      </rPr>
      <t>就业专项补助资金</t>
    </r>
    <r>
      <rPr>
        <sz val="12"/>
        <rFont val="宋体"/>
        <family val="0"/>
      </rPr>
      <t>等6466</t>
    </r>
    <r>
      <rPr>
        <sz val="12"/>
        <rFont val="宋体"/>
        <family val="0"/>
      </rPr>
      <t>万元，市级配套农村养老保险资金9</t>
    </r>
    <r>
      <rPr>
        <sz val="12"/>
        <rFont val="宋体"/>
        <family val="0"/>
      </rPr>
      <t>327</t>
    </r>
    <r>
      <rPr>
        <sz val="12"/>
        <rFont val="宋体"/>
        <family val="0"/>
      </rPr>
      <t>万元，因下拨县区，在市补助科目反映。</t>
    </r>
  </si>
  <si>
    <t>三次会议（3）</t>
  </si>
  <si>
    <t>单位名称</t>
  </si>
  <si>
    <t>2017年“三公经费”预算数</t>
  </si>
  <si>
    <t>1.因公出国（境）费用预算数</t>
  </si>
  <si>
    <t>2.公务用车购置预算数</t>
  </si>
  <si>
    <t>3.公务用车运行维护费预算数</t>
  </si>
  <si>
    <t>4.公务接待费预算数</t>
  </si>
  <si>
    <t>2017年合计</t>
  </si>
  <si>
    <t>合  计</t>
  </si>
  <si>
    <t>2018年合计</t>
  </si>
  <si>
    <t>2018年“三公经费”预算数</t>
  </si>
  <si>
    <t>表四                                                                                                         单位：万元</t>
  </si>
  <si>
    <t>说明：2018年市级“三公经费”预算数3521万元，比上年3650万元减少129万元，减少3.53%。其中因公出国（境）费用预算数15万元，减少11.77%；公务用车购置预算数18万元，与上年持平；公务用车运行维护费预算数2107万元，减少0.33%；公务接待费预算数1381万元，减少8%。</t>
  </si>
  <si>
    <t>汕尾市市级2018年部门预算单位“三公经费”预算汇总表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</si>
</sst>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_(* #,##0_);_(* \(#,##0\);_(* &quot;-&quot;??_);_(@_)"/>
    <numFmt numFmtId="179" formatCode="#,##0_);[Red]\(#,##0\)"/>
    <numFmt numFmtId="180" formatCode="#,##0.00_);[Red]\(#,##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_ "/>
    <numFmt numFmtId="189" formatCode="&quot;是&quot;;&quot;是&quot;;&quot;否&quot;"/>
    <numFmt numFmtId="190" formatCode="&quot;真&quot;;&quot;真&quot;;&quot;假&quot;"/>
    <numFmt numFmtId="191" formatCode="&quot;开&quot;;&quot;开&quot;;&quot;关&quot;"/>
    <numFmt numFmtId="192" formatCode="0.00_ "/>
    <numFmt numFmtId="193" formatCode="#,##0.0_ "/>
    <numFmt numFmtId="194" formatCode="#,##0.00_ "/>
    <numFmt numFmtId="195" formatCode="0.000000_);[Red]\(0.000000\)"/>
    <numFmt numFmtId="196" formatCode="0_);[Red]\(0\)"/>
    <numFmt numFmtId="197" formatCode="0.00;[Red]0.00"/>
    <numFmt numFmtId="198" formatCode="0;[Red]0"/>
  </numFmts>
  <fonts count="27">
    <font>
      <sz val="12"/>
      <name val="宋体"/>
      <family val="0"/>
    </font>
    <font>
      <sz val="9"/>
      <name val="宋体"/>
      <family val="0"/>
    </font>
    <font>
      <sz val="12"/>
      <name val="Times New Roman"/>
      <family val="1"/>
    </font>
    <font>
      <b/>
      <sz val="12"/>
      <name val="宋体"/>
      <family val="0"/>
    </font>
    <font>
      <sz val="11"/>
      <name val="宋体"/>
      <family val="0"/>
    </font>
    <font>
      <sz val="10"/>
      <name val="Times New Roman"/>
      <family val="1"/>
    </font>
    <font>
      <sz val="10"/>
      <name val="宋体"/>
      <family val="0"/>
    </font>
    <font>
      <b/>
      <sz val="20"/>
      <name val="宋体"/>
      <family val="0"/>
    </font>
    <font>
      <sz val="10"/>
      <name val="楷体_GB2312"/>
      <family val="3"/>
    </font>
    <font>
      <u val="single"/>
      <sz val="10"/>
      <name val="宋体"/>
      <family val="0"/>
    </font>
    <font>
      <sz val="26"/>
      <name val="宋体"/>
      <family val="0"/>
    </font>
    <font>
      <sz val="28"/>
      <name val="宋体"/>
      <family val="0"/>
    </font>
    <font>
      <b/>
      <sz val="18"/>
      <name val="黑体"/>
      <family val="0"/>
    </font>
    <font>
      <b/>
      <sz val="18"/>
      <name val="Times New Roman"/>
      <family val="1"/>
    </font>
    <font>
      <b/>
      <sz val="18"/>
      <name val="宋体"/>
      <family val="0"/>
    </font>
    <font>
      <sz val="14"/>
      <name val="宋体"/>
      <family val="0"/>
    </font>
    <font>
      <sz val="16"/>
      <name val="宋体"/>
      <family val="0"/>
    </font>
    <font>
      <b/>
      <sz val="14"/>
      <name val="宋体"/>
      <family val="0"/>
    </font>
    <font>
      <b/>
      <sz val="14"/>
      <name val="Times New Roman"/>
      <family val="1"/>
    </font>
    <font>
      <sz val="14"/>
      <name val="Times New Roman"/>
      <family val="1"/>
    </font>
    <font>
      <sz val="14"/>
      <name val="黑体"/>
      <family val="0"/>
    </font>
    <font>
      <sz val="11"/>
      <name val="黑体"/>
      <family val="0"/>
    </font>
    <font>
      <sz val="20"/>
      <name val="方正小标宋简体"/>
      <family val="0"/>
    </font>
    <font>
      <sz val="11"/>
      <name val="仿宋_GB2312"/>
      <family val="3"/>
    </font>
    <font>
      <b/>
      <sz val="11"/>
      <name val="仿宋_GB2312"/>
      <family val="3"/>
    </font>
    <font>
      <b/>
      <sz val="12"/>
      <name val="仿宋_GB2312"/>
      <family val="3"/>
    </font>
    <font>
      <sz val="12"/>
      <name val="仿宋_GB2312"/>
      <family val="3"/>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xf>
    <xf numFmtId="0" fontId="6"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wrapText="1"/>
    </xf>
    <xf numFmtId="0" fontId="9" fillId="0" borderId="0" xfId="0" applyFont="1" applyAlignment="1">
      <alignment/>
    </xf>
    <xf numFmtId="188" fontId="4" fillId="0" borderId="0" xfId="0" applyNumberFormat="1" applyFont="1" applyAlignment="1">
      <alignment/>
    </xf>
    <xf numFmtId="188" fontId="0" fillId="0" borderId="0" xfId="0" applyNumberFormat="1" applyFont="1" applyAlignment="1">
      <alignment/>
    </xf>
    <xf numFmtId="0" fontId="0" fillId="0" borderId="0" xfId="0" applyFont="1" applyAlignment="1">
      <alignment horizontal="left" vertical="center"/>
    </xf>
    <xf numFmtId="0" fontId="1" fillId="0" borderId="0" xfId="0" applyFont="1" applyAlignment="1">
      <alignment vertical="center"/>
    </xf>
    <xf numFmtId="196" fontId="6" fillId="0" borderId="0" xfId="0" applyNumberFormat="1" applyFont="1" applyAlignment="1">
      <alignment/>
    </xf>
    <xf numFmtId="0" fontId="0" fillId="0" borderId="1" xfId="0" applyFont="1" applyBorder="1" applyAlignment="1">
      <alignment horizontal="center" vertical="center" wrapText="1"/>
    </xf>
    <xf numFmtId="188" fontId="0" fillId="0" borderId="1" xfId="0" applyNumberFormat="1" applyFont="1" applyBorder="1" applyAlignment="1">
      <alignment vertical="center"/>
    </xf>
    <xf numFmtId="10" fontId="0" fillId="0" borderId="1" xfId="0" applyNumberFormat="1"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188"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3" fillId="0" borderId="1" xfId="0" applyFont="1" applyBorder="1" applyAlignment="1">
      <alignment horizontal="center" vertical="center"/>
    </xf>
    <xf numFmtId="0" fontId="15" fillId="0" borderId="0" xfId="0" applyFont="1" applyAlignment="1">
      <alignment/>
    </xf>
    <xf numFmtId="196"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0" fillId="0" borderId="2"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xf>
    <xf numFmtId="10" fontId="0" fillId="0" borderId="1" xfId="0" applyNumberFormat="1" applyFont="1" applyBorder="1" applyAlignment="1">
      <alignment horizontal="center" vertical="center"/>
    </xf>
    <xf numFmtId="0" fontId="0" fillId="0" borderId="1" xfId="0" applyFont="1" applyBorder="1" applyAlignment="1">
      <alignment horizontal="center" vertical="center"/>
    </xf>
    <xf numFmtId="188" fontId="0" fillId="0" borderId="1" xfId="0" applyNumberFormat="1" applyFont="1" applyBorder="1" applyAlignment="1">
      <alignment horizontal="right" vertical="center"/>
    </xf>
    <xf numFmtId="196" fontId="0" fillId="0" borderId="1" xfId="0" applyNumberFormat="1" applyFont="1" applyBorder="1" applyAlignment="1">
      <alignment horizontal="right" vertical="center"/>
    </xf>
    <xf numFmtId="0" fontId="0" fillId="0" borderId="1" xfId="0" applyFont="1" applyBorder="1" applyAlignment="1">
      <alignment horizontal="right" vertical="center"/>
    </xf>
    <xf numFmtId="2" fontId="0" fillId="0" borderId="1" xfId="0" applyNumberFormat="1" applyFont="1" applyBorder="1" applyAlignment="1">
      <alignment horizontal="center" vertical="center"/>
    </xf>
    <xf numFmtId="188" fontId="0" fillId="0" borderId="1" xfId="0" applyNumberFormat="1" applyFont="1" applyBorder="1" applyAlignment="1">
      <alignment horizontal="center" vertical="center"/>
    </xf>
    <xf numFmtId="196" fontId="0" fillId="0" borderId="1" xfId="0" applyNumberFormat="1" applyFont="1" applyBorder="1" applyAlignment="1">
      <alignment horizontal="center" vertical="center"/>
    </xf>
    <xf numFmtId="188" fontId="0" fillId="0" borderId="1" xfId="0" applyNumberFormat="1" applyFont="1" applyBorder="1" applyAlignment="1">
      <alignment horizontal="center" vertical="center" wrapText="1"/>
    </xf>
    <xf numFmtId="196"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6" fontId="0" fillId="0" borderId="1" xfId="0" applyNumberFormat="1" applyFont="1" applyBorder="1" applyAlignment="1" applyProtection="1">
      <alignment vertical="center" wrapText="1"/>
      <protection locked="0"/>
    </xf>
    <xf numFmtId="176" fontId="0" fillId="0" borderId="1" xfId="0" applyNumberFormat="1" applyFont="1" applyBorder="1" applyAlignment="1" applyProtection="1">
      <alignment horizontal="left" vertical="center" wrapText="1"/>
      <protection locked="0"/>
    </xf>
    <xf numFmtId="0" fontId="15" fillId="0" borderId="0" xfId="0" applyFont="1" applyAlignment="1">
      <alignment horizontal="left"/>
    </xf>
    <xf numFmtId="176" fontId="0" fillId="2" borderId="1" xfId="0" applyNumberFormat="1" applyFont="1" applyFill="1" applyBorder="1" applyAlignment="1">
      <alignment horizontal="justify" vertical="center"/>
    </xf>
    <xf numFmtId="176" fontId="0" fillId="2" borderId="1" xfId="0" applyNumberFormat="1" applyFont="1" applyFill="1" applyBorder="1" applyAlignment="1" applyProtection="1">
      <alignment vertical="center" wrapText="1"/>
      <protection locked="0"/>
    </xf>
    <xf numFmtId="188" fontId="0" fillId="0" borderId="1" xfId="0" applyNumberFormat="1" applyFont="1" applyBorder="1" applyAlignment="1">
      <alignment horizontal="right" vertical="center"/>
    </xf>
    <xf numFmtId="177" fontId="0" fillId="0" borderId="1" xfId="0" applyNumberFormat="1" applyFont="1" applyBorder="1" applyAlignment="1">
      <alignment horizontal="right" vertical="center"/>
    </xf>
    <xf numFmtId="0" fontId="0" fillId="0" borderId="1" xfId="0" applyNumberFormat="1" applyFont="1" applyBorder="1" applyAlignment="1">
      <alignment horizontal="right" vertical="center"/>
    </xf>
    <xf numFmtId="176" fontId="0" fillId="0" borderId="1" xfId="0" applyNumberFormat="1" applyBorder="1" applyAlignment="1" applyProtection="1">
      <alignment vertical="center" wrapText="1"/>
      <protection locked="0"/>
    </xf>
    <xf numFmtId="0" fontId="17" fillId="0" borderId="1" xfId="0" applyFont="1" applyBorder="1" applyAlignment="1">
      <alignment horizontal="center" vertical="center"/>
    </xf>
    <xf numFmtId="188" fontId="0" fillId="0" borderId="1" xfId="0" applyNumberFormat="1" applyFont="1" applyBorder="1" applyAlignment="1">
      <alignment/>
    </xf>
    <xf numFmtId="10" fontId="0"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0" fontId="3" fillId="0" borderId="1" xfId="0" applyNumberFormat="1" applyFont="1" applyBorder="1" applyAlignment="1">
      <alignment horizontal="center" vertical="center"/>
    </xf>
    <xf numFmtId="10" fontId="3" fillId="0" borderId="1" xfId="0" applyNumberFormat="1" applyFont="1" applyBorder="1" applyAlignment="1">
      <alignment vertical="center"/>
    </xf>
    <xf numFmtId="0" fontId="0" fillId="0" borderId="1" xfId="0" applyFont="1" applyBorder="1" applyAlignment="1">
      <alignment horizontal="right" vertical="center"/>
    </xf>
    <xf numFmtId="196" fontId="0" fillId="0" borderId="1" xfId="0" applyNumberFormat="1" applyFont="1" applyBorder="1" applyAlignment="1">
      <alignment horizontal="righ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6"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98" fontId="25" fillId="0" borderId="1" xfId="0" applyNumberFormat="1" applyFont="1" applyFill="1" applyBorder="1" applyAlignment="1">
      <alignment horizontal="center" vertical="center"/>
    </xf>
    <xf numFmtId="198" fontId="26" fillId="0" borderId="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xf>
    <xf numFmtId="0" fontId="16" fillId="0" borderId="0" xfId="0" applyFont="1" applyAlignment="1">
      <alignment horizontal="center"/>
    </xf>
    <xf numFmtId="0" fontId="12" fillId="0" borderId="0" xfId="0" applyFont="1" applyAlignment="1">
      <alignment horizontal="center"/>
    </xf>
    <xf numFmtId="0" fontId="0" fillId="0" borderId="3" xfId="0" applyFont="1" applyBorder="1" applyAlignment="1">
      <alignment/>
    </xf>
    <xf numFmtId="0" fontId="0" fillId="0" borderId="3" xfId="0" applyBorder="1" applyAlignment="1">
      <alignment/>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0" borderId="0" xfId="0" applyFont="1" applyAlignment="1">
      <alignment horizontal="center"/>
    </xf>
    <xf numFmtId="0" fontId="14" fillId="0" borderId="0" xfId="0" applyFont="1" applyAlignment="1" quotePrefix="1">
      <alignment horizontal="center"/>
    </xf>
    <xf numFmtId="0" fontId="0" fillId="0" borderId="5" xfId="0" applyFont="1" applyBorder="1" applyAlignment="1">
      <alignment horizontal="right"/>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5" fillId="0" borderId="2" xfId="0" applyFont="1" applyBorder="1" applyAlignment="1">
      <alignment horizontal="center" vertical="center" wrapText="1" shrinkToFit="1"/>
    </xf>
    <xf numFmtId="0" fontId="15" fillId="0" borderId="4" xfId="0" applyFont="1" applyBorder="1" applyAlignment="1" quotePrefix="1">
      <alignment horizontal="center" vertical="center" wrapText="1" shrinkToFit="1"/>
    </xf>
    <xf numFmtId="188" fontId="19" fillId="0" borderId="2" xfId="0" applyNumberFormat="1" applyFont="1" applyBorder="1" applyAlignment="1">
      <alignment horizontal="center" vertical="center" wrapText="1"/>
    </xf>
    <xf numFmtId="188" fontId="19" fillId="0" borderId="4" xfId="0" applyNumberFormat="1" applyFont="1" applyBorder="1" applyAlignment="1">
      <alignment horizontal="center" vertical="center" wrapText="1"/>
    </xf>
    <xf numFmtId="0" fontId="7" fillId="0" borderId="0" xfId="0" applyFont="1" applyAlignment="1">
      <alignment horizontal="center" wrapText="1"/>
    </xf>
    <xf numFmtId="0" fontId="0" fillId="0" borderId="5" xfId="0" applyFont="1" applyBorder="1" applyAlignment="1">
      <alignment horizontal="center"/>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3" fillId="0" borderId="3" xfId="0" applyFont="1" applyFill="1" applyBorder="1" applyAlignment="1">
      <alignment horizontal="left" vertical="center" wrapText="1"/>
    </xf>
    <xf numFmtId="0" fontId="0" fillId="0" borderId="3" xfId="0" applyBorder="1" applyAlignment="1">
      <alignment vertical="center" wrapText="1"/>
    </xf>
    <xf numFmtId="0" fontId="22" fillId="0" borderId="0" xfId="0" applyFont="1" applyFill="1" applyAlignment="1">
      <alignment horizontal="center" vertical="center"/>
    </xf>
    <xf numFmtId="0" fontId="23" fillId="0" borderId="5"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B21" sqref="B21"/>
    </sheetView>
  </sheetViews>
  <sheetFormatPr defaultColWidth="9.00390625" defaultRowHeight="14.25"/>
  <cols>
    <col min="1" max="1" width="16.00390625" style="0" customWidth="1"/>
    <col min="2" max="2" width="103.625" style="0" customWidth="1"/>
  </cols>
  <sheetData>
    <row r="1" ht="18.75">
      <c r="A1" s="27" t="s">
        <v>65</v>
      </c>
    </row>
    <row r="2" ht="18.75">
      <c r="A2" s="27" t="s">
        <v>119</v>
      </c>
    </row>
    <row r="3" ht="18.75">
      <c r="A3" s="50" t="s">
        <v>63</v>
      </c>
    </row>
    <row r="10" spans="1:2" ht="33.75">
      <c r="A10" s="73" t="s">
        <v>116</v>
      </c>
      <c r="B10" s="73"/>
    </row>
    <row r="11" spans="1:2" ht="35.25">
      <c r="A11" s="74" t="s">
        <v>117</v>
      </c>
      <c r="B11" s="74"/>
    </row>
    <row r="19" spans="1:2" ht="20.25">
      <c r="A19" s="75" t="s">
        <v>10</v>
      </c>
      <c r="B19" s="75"/>
    </row>
  </sheetData>
  <mergeCells count="3">
    <mergeCell ref="A10:B10"/>
    <mergeCell ref="A11:B11"/>
    <mergeCell ref="A19:B1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29"/>
  <sheetViews>
    <sheetView workbookViewId="0" topLeftCell="A1">
      <selection activeCell="F38" sqref="F38"/>
    </sheetView>
  </sheetViews>
  <sheetFormatPr defaultColWidth="9.00390625" defaultRowHeight="14.25"/>
  <cols>
    <col min="1" max="1" width="34.00390625" style="1" customWidth="1"/>
    <col min="2" max="2" width="19.375" style="1" customWidth="1"/>
    <col min="3" max="3" width="15.625" style="1" customWidth="1"/>
    <col min="4" max="4" width="18.375" style="1" customWidth="1"/>
    <col min="5" max="5" width="16.50390625" style="1" customWidth="1"/>
    <col min="6" max="6" width="17.875" style="1" customWidth="1"/>
    <col min="7" max="16384" width="9.00390625" style="1" customWidth="1"/>
  </cols>
  <sheetData>
    <row r="2" spans="1:6" ht="23.25">
      <c r="A2" s="76" t="s">
        <v>79</v>
      </c>
      <c r="B2" s="76"/>
      <c r="C2" s="76"/>
      <c r="D2" s="76"/>
      <c r="E2" s="76"/>
      <c r="F2" s="76"/>
    </row>
    <row r="4" spans="1:6" ht="19.5" customHeight="1">
      <c r="A4" s="14" t="s">
        <v>5</v>
      </c>
      <c r="B4" s="21"/>
      <c r="C4" s="21"/>
      <c r="D4" s="21"/>
      <c r="E4" s="21"/>
      <c r="F4" s="22" t="s">
        <v>0</v>
      </c>
    </row>
    <row r="5" spans="1:7" s="5" customFormat="1" ht="36.75" customHeight="1">
      <c r="A5" s="2" t="s">
        <v>1</v>
      </c>
      <c r="B5" s="3" t="s">
        <v>80</v>
      </c>
      <c r="C5" s="60" t="s">
        <v>81</v>
      </c>
      <c r="D5" s="3" t="s">
        <v>82</v>
      </c>
      <c r="E5" s="17" t="s">
        <v>76</v>
      </c>
      <c r="F5" s="17" t="s">
        <v>77</v>
      </c>
      <c r="G5" s="4"/>
    </row>
    <row r="6" spans="1:6" ht="16.5" customHeight="1">
      <c r="A6" s="26" t="s">
        <v>27</v>
      </c>
      <c r="B6" s="26">
        <f>SUM(B7,B21)</f>
        <v>109375</v>
      </c>
      <c r="C6" s="26">
        <f>SUM(C7,C21)</f>
        <v>97293</v>
      </c>
      <c r="D6" s="26">
        <f>SUM(D7,D21)</f>
        <v>117303</v>
      </c>
      <c r="E6" s="61">
        <f>SUM(D6/B6)</f>
        <v>1.0724845714285713</v>
      </c>
      <c r="F6" s="62">
        <f>SUM((D6-C6)/C6)</f>
        <v>0.20566741697758317</v>
      </c>
    </row>
    <row r="7" spans="1:6" ht="16.5" customHeight="1">
      <c r="A7" s="20" t="s">
        <v>30</v>
      </c>
      <c r="B7" s="29">
        <f>SUM(B8:B20)</f>
        <v>63730</v>
      </c>
      <c r="C7" s="29">
        <f>SUM(C8:C20)</f>
        <v>53915</v>
      </c>
      <c r="D7" s="29">
        <f>SUM(D8:D20)</f>
        <v>61544</v>
      </c>
      <c r="E7" s="61">
        <f aca="true" t="shared" si="0" ref="E7:E28">SUM(D7/B7)</f>
        <v>0.9656990428369685</v>
      </c>
      <c r="F7" s="62">
        <f aca="true" t="shared" si="1" ref="F7:F28">SUM((D7-C7)/C7)</f>
        <v>0.14150051006213485</v>
      </c>
    </row>
    <row r="8" spans="1:6" ht="16.5" customHeight="1">
      <c r="A8" s="20" t="s">
        <v>31</v>
      </c>
      <c r="B8" s="40">
        <v>19000</v>
      </c>
      <c r="C8" s="40">
        <v>16190</v>
      </c>
      <c r="D8" s="20">
        <v>22586</v>
      </c>
      <c r="E8" s="59">
        <f t="shared" si="0"/>
        <v>1.188736842105263</v>
      </c>
      <c r="F8" s="19">
        <f t="shared" si="1"/>
        <v>0.39505867819641755</v>
      </c>
    </row>
    <row r="9" spans="1:6" ht="16.5" customHeight="1">
      <c r="A9" s="20" t="s">
        <v>32</v>
      </c>
      <c r="B9" s="40"/>
      <c r="C9" s="40"/>
      <c r="D9" s="20">
        <v>16</v>
      </c>
      <c r="E9" s="59"/>
      <c r="F9" s="19"/>
    </row>
    <row r="10" spans="1:6" ht="16.5" customHeight="1">
      <c r="A10" s="20" t="s">
        <v>33</v>
      </c>
      <c r="B10" s="40">
        <v>11000</v>
      </c>
      <c r="C10" s="40">
        <v>10466</v>
      </c>
      <c r="D10" s="20">
        <v>8412</v>
      </c>
      <c r="E10" s="59">
        <f t="shared" si="0"/>
        <v>0.7647272727272727</v>
      </c>
      <c r="F10" s="19">
        <f t="shared" si="1"/>
        <v>-0.1962545385056373</v>
      </c>
    </row>
    <row r="11" spans="1:6" ht="16.5" customHeight="1">
      <c r="A11" s="20" t="s">
        <v>34</v>
      </c>
      <c r="B11" s="40">
        <v>2300</v>
      </c>
      <c r="C11" s="40">
        <v>2083</v>
      </c>
      <c r="D11" s="20">
        <v>2547</v>
      </c>
      <c r="E11" s="59">
        <f t="shared" si="0"/>
        <v>1.107391304347826</v>
      </c>
      <c r="F11" s="19">
        <f t="shared" si="1"/>
        <v>0.2227556409025444</v>
      </c>
    </row>
    <row r="12" spans="1:6" ht="16.5" customHeight="1">
      <c r="A12" s="20" t="s">
        <v>35</v>
      </c>
      <c r="B12" s="40">
        <v>30</v>
      </c>
      <c r="C12" s="40">
        <v>29</v>
      </c>
      <c r="D12" s="20">
        <v>9</v>
      </c>
      <c r="E12" s="59">
        <f t="shared" si="0"/>
        <v>0.3</v>
      </c>
      <c r="F12" s="19">
        <f t="shared" si="1"/>
        <v>-0.6896551724137931</v>
      </c>
    </row>
    <row r="13" spans="1:6" ht="16.5" customHeight="1">
      <c r="A13" s="20" t="s">
        <v>36</v>
      </c>
      <c r="B13" s="40">
        <v>8000</v>
      </c>
      <c r="C13" s="40">
        <v>6660</v>
      </c>
      <c r="D13" s="20">
        <v>6043</v>
      </c>
      <c r="E13" s="59">
        <f t="shared" si="0"/>
        <v>0.755375</v>
      </c>
      <c r="F13" s="19">
        <f t="shared" si="1"/>
        <v>-0.09264264264264264</v>
      </c>
    </row>
    <row r="14" spans="1:6" ht="16.5" customHeight="1">
      <c r="A14" s="20" t="s">
        <v>37</v>
      </c>
      <c r="B14" s="40">
        <v>2000</v>
      </c>
      <c r="C14" s="40">
        <v>1725</v>
      </c>
      <c r="D14" s="20">
        <v>3555</v>
      </c>
      <c r="E14" s="59">
        <f t="shared" si="0"/>
        <v>1.7775</v>
      </c>
      <c r="F14" s="19">
        <f t="shared" si="1"/>
        <v>1.0608695652173914</v>
      </c>
    </row>
    <row r="15" spans="1:6" ht="16.5" customHeight="1">
      <c r="A15" s="20" t="s">
        <v>38</v>
      </c>
      <c r="B15" s="40">
        <v>2000</v>
      </c>
      <c r="C15" s="40">
        <v>1526</v>
      </c>
      <c r="D15" s="20">
        <v>1963</v>
      </c>
      <c r="E15" s="59">
        <f t="shared" si="0"/>
        <v>0.9815</v>
      </c>
      <c r="F15" s="19">
        <f t="shared" si="1"/>
        <v>0.28636959370904325</v>
      </c>
    </row>
    <row r="16" spans="1:6" ht="16.5" customHeight="1">
      <c r="A16" s="20" t="s">
        <v>39</v>
      </c>
      <c r="B16" s="40">
        <v>1200</v>
      </c>
      <c r="C16" s="40">
        <v>1091</v>
      </c>
      <c r="D16" s="20">
        <v>1705</v>
      </c>
      <c r="E16" s="59">
        <f t="shared" si="0"/>
        <v>1.4208333333333334</v>
      </c>
      <c r="F16" s="19">
        <f t="shared" si="1"/>
        <v>0.5627864344637947</v>
      </c>
    </row>
    <row r="17" spans="1:6" ht="16.5" customHeight="1">
      <c r="A17" s="20" t="s">
        <v>40</v>
      </c>
      <c r="B17" s="40">
        <v>5000</v>
      </c>
      <c r="C17" s="40">
        <v>3749</v>
      </c>
      <c r="D17" s="20">
        <v>2867</v>
      </c>
      <c r="E17" s="59">
        <f t="shared" si="0"/>
        <v>0.5734</v>
      </c>
      <c r="F17" s="19">
        <f t="shared" si="1"/>
        <v>-0.2352627367297946</v>
      </c>
    </row>
    <row r="18" spans="1:6" ht="16.5" customHeight="1">
      <c r="A18" s="20" t="s">
        <v>41</v>
      </c>
      <c r="B18" s="40">
        <v>1200</v>
      </c>
      <c r="C18" s="40">
        <v>1114</v>
      </c>
      <c r="D18" s="20">
        <v>1173</v>
      </c>
      <c r="E18" s="59">
        <f t="shared" si="0"/>
        <v>0.9775</v>
      </c>
      <c r="F18" s="19">
        <f t="shared" si="1"/>
        <v>0.05296229802513465</v>
      </c>
    </row>
    <row r="19" spans="1:6" ht="16.5" customHeight="1">
      <c r="A19" s="20" t="s">
        <v>42</v>
      </c>
      <c r="B19" s="40">
        <v>2000</v>
      </c>
      <c r="C19" s="40">
        <v>1224</v>
      </c>
      <c r="D19" s="20">
        <v>1042</v>
      </c>
      <c r="E19" s="59">
        <f t="shared" si="0"/>
        <v>0.521</v>
      </c>
      <c r="F19" s="19">
        <f t="shared" si="1"/>
        <v>-0.14869281045751634</v>
      </c>
    </row>
    <row r="20" spans="1:6" ht="16.5" customHeight="1">
      <c r="A20" s="20" t="s">
        <v>43</v>
      </c>
      <c r="B20" s="40">
        <v>10000</v>
      </c>
      <c r="C20" s="40">
        <v>8058</v>
      </c>
      <c r="D20" s="20">
        <v>9626</v>
      </c>
      <c r="E20" s="59">
        <f t="shared" si="0"/>
        <v>0.9626</v>
      </c>
      <c r="F20" s="19">
        <f t="shared" si="1"/>
        <v>0.1945892280963018</v>
      </c>
    </row>
    <row r="21" spans="1:6" ht="16.5" customHeight="1">
      <c r="A21" s="20" t="s">
        <v>44</v>
      </c>
      <c r="B21" s="29">
        <f>SUM(B22:B28)</f>
        <v>45645</v>
      </c>
      <c r="C21" s="29">
        <f>SUM(C22:C28)</f>
        <v>43378</v>
      </c>
      <c r="D21" s="29">
        <f>SUM(D22:D28)</f>
        <v>55759</v>
      </c>
      <c r="E21" s="61">
        <f t="shared" si="0"/>
        <v>1.2215795815532917</v>
      </c>
      <c r="F21" s="62">
        <f t="shared" si="1"/>
        <v>0.28542118124394855</v>
      </c>
    </row>
    <row r="22" spans="1:6" ht="16.5" customHeight="1">
      <c r="A22" s="20" t="s">
        <v>45</v>
      </c>
      <c r="B22" s="40">
        <v>12000</v>
      </c>
      <c r="C22" s="40">
        <v>11691</v>
      </c>
      <c r="D22" s="20">
        <v>21229</v>
      </c>
      <c r="E22" s="59">
        <f t="shared" si="0"/>
        <v>1.7690833333333333</v>
      </c>
      <c r="F22" s="19">
        <f t="shared" si="1"/>
        <v>0.8158412454024463</v>
      </c>
    </row>
    <row r="23" spans="1:6" ht="16.5" customHeight="1">
      <c r="A23" s="20" t="s">
        <v>46</v>
      </c>
      <c r="B23" s="40">
        <v>13635</v>
      </c>
      <c r="C23" s="40">
        <v>13635</v>
      </c>
      <c r="D23" s="20">
        <v>9570</v>
      </c>
      <c r="E23" s="59">
        <f t="shared" si="0"/>
        <v>0.7018701870187019</v>
      </c>
      <c r="F23" s="19">
        <f t="shared" si="1"/>
        <v>-0.29812981298129815</v>
      </c>
    </row>
    <row r="24" spans="1:6" ht="16.5" customHeight="1">
      <c r="A24" s="20" t="s">
        <v>47</v>
      </c>
      <c r="B24" s="40">
        <v>7510</v>
      </c>
      <c r="C24" s="40">
        <v>5812</v>
      </c>
      <c r="D24" s="20">
        <v>7607</v>
      </c>
      <c r="E24" s="59">
        <f t="shared" si="0"/>
        <v>1.0129161118508656</v>
      </c>
      <c r="F24" s="19">
        <f t="shared" si="1"/>
        <v>0.3088437715072264</v>
      </c>
    </row>
    <row r="25" spans="1:6" ht="16.5" customHeight="1">
      <c r="A25" s="20" t="s">
        <v>48</v>
      </c>
      <c r="B25" s="40"/>
      <c r="C25" s="40"/>
      <c r="D25" s="20"/>
      <c r="E25" s="59"/>
      <c r="F25" s="19"/>
    </row>
    <row r="26" spans="1:6" ht="16.5" customHeight="1">
      <c r="A26" s="20" t="s">
        <v>49</v>
      </c>
      <c r="B26" s="40">
        <v>7200</v>
      </c>
      <c r="C26" s="40">
        <v>7109</v>
      </c>
      <c r="D26" s="20">
        <v>8667</v>
      </c>
      <c r="E26" s="59">
        <f t="shared" si="0"/>
        <v>1.20375</v>
      </c>
      <c r="F26" s="19">
        <f t="shared" si="1"/>
        <v>0.21915881277254184</v>
      </c>
    </row>
    <row r="27" spans="1:6" ht="16.5" customHeight="1">
      <c r="A27" s="20" t="s">
        <v>68</v>
      </c>
      <c r="B27" s="40">
        <v>800</v>
      </c>
      <c r="C27" s="40">
        <v>743</v>
      </c>
      <c r="D27" s="20">
        <v>142</v>
      </c>
      <c r="E27" s="59">
        <f t="shared" si="0"/>
        <v>0.1775</v>
      </c>
      <c r="F27" s="19">
        <f t="shared" si="1"/>
        <v>-0.8088829071332436</v>
      </c>
    </row>
    <row r="28" spans="1:6" ht="16.5" customHeight="1">
      <c r="A28" s="20" t="s">
        <v>67</v>
      </c>
      <c r="B28" s="40">
        <v>4500</v>
      </c>
      <c r="C28" s="40">
        <v>4388</v>
      </c>
      <c r="D28" s="20">
        <v>8544</v>
      </c>
      <c r="E28" s="59">
        <f t="shared" si="0"/>
        <v>1.8986666666666667</v>
      </c>
      <c r="F28" s="19">
        <f t="shared" si="1"/>
        <v>0.9471285323609845</v>
      </c>
    </row>
    <row r="29" spans="1:6" ht="18.75" customHeight="1">
      <c r="A29" s="77" t="s">
        <v>78</v>
      </c>
      <c r="B29" s="78"/>
      <c r="C29" s="78"/>
      <c r="D29" s="78"/>
      <c r="E29" s="78"/>
      <c r="F29" s="78"/>
    </row>
  </sheetData>
  <mergeCells count="2">
    <mergeCell ref="A2:F2"/>
    <mergeCell ref="A29:F29"/>
  </mergeCells>
  <printOptions horizontalCentered="1"/>
  <pageMargins left="0.7480314960629921" right="0.52" top="0.52" bottom="0.27" header="0.5118110236220472"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70"/>
  <sheetViews>
    <sheetView workbookViewId="0" topLeftCell="B3">
      <selection activeCell="G13" sqref="G13"/>
    </sheetView>
  </sheetViews>
  <sheetFormatPr defaultColWidth="9.00390625" defaultRowHeight="14.25"/>
  <cols>
    <col min="1" max="1" width="28.75390625" style="5" customWidth="1"/>
    <col min="2" max="2" width="8.25390625" style="5" customWidth="1"/>
    <col min="3" max="3" width="8.00390625" style="13" customWidth="1"/>
    <col min="4" max="4" width="8.125" style="1" customWidth="1"/>
    <col min="5" max="5" width="8.75390625" style="1" customWidth="1"/>
    <col min="6" max="6" width="9.00390625" style="1" customWidth="1"/>
    <col min="7" max="7" width="105.375" style="5" customWidth="1"/>
    <col min="8" max="16384" width="9.00390625" style="1" customWidth="1"/>
  </cols>
  <sheetData>
    <row r="1" spans="1:7" ht="30.75" customHeight="1">
      <c r="A1" s="81" t="s">
        <v>85</v>
      </c>
      <c r="B1" s="81"/>
      <c r="C1" s="82"/>
      <c r="D1" s="82"/>
      <c r="E1" s="82"/>
      <c r="F1" s="82"/>
      <c r="G1" s="82"/>
    </row>
    <row r="2" spans="1:7" s="6" customFormat="1" ht="16.5" customHeight="1">
      <c r="A2" s="14" t="s">
        <v>94</v>
      </c>
      <c r="B2" s="14"/>
      <c r="C2" s="12"/>
      <c r="F2" s="83" t="s">
        <v>3</v>
      </c>
      <c r="G2" s="83"/>
    </row>
    <row r="3" spans="1:7" ht="12.75" customHeight="1">
      <c r="A3" s="84" t="s">
        <v>62</v>
      </c>
      <c r="B3" s="90" t="s">
        <v>83</v>
      </c>
      <c r="C3" s="86" t="s">
        <v>114</v>
      </c>
      <c r="D3" s="86" t="s">
        <v>84</v>
      </c>
      <c r="E3" s="88" t="s">
        <v>75</v>
      </c>
      <c r="F3" s="88" t="s">
        <v>115</v>
      </c>
      <c r="G3" s="79" t="s">
        <v>95</v>
      </c>
    </row>
    <row r="4" spans="1:7" ht="63" customHeight="1">
      <c r="A4" s="85"/>
      <c r="B4" s="91"/>
      <c r="C4" s="87"/>
      <c r="D4" s="87"/>
      <c r="E4" s="89"/>
      <c r="F4" s="89"/>
      <c r="G4" s="80"/>
    </row>
    <row r="5" spans="1:7" ht="18" customHeight="1">
      <c r="A5" s="57" t="s">
        <v>96</v>
      </c>
      <c r="B5" s="23">
        <f>SUM(B6:B25)</f>
        <v>292400</v>
      </c>
      <c r="C5" s="18">
        <v>432656</v>
      </c>
      <c r="D5" s="23">
        <f>SUM(D6:D27)</f>
        <v>471863</v>
      </c>
      <c r="E5" s="59">
        <f>SUM(D5/B5)</f>
        <v>1.6137585499316005</v>
      </c>
      <c r="F5" s="19">
        <f>SUM(D5-C5)/C5</f>
        <v>0.09061933730261455</v>
      </c>
      <c r="G5" s="48"/>
    </row>
    <row r="6" spans="1:7" ht="33" customHeight="1">
      <c r="A6" s="20" t="s">
        <v>11</v>
      </c>
      <c r="B6" s="64">
        <v>38625</v>
      </c>
      <c r="C6" s="64">
        <v>34814</v>
      </c>
      <c r="D6" s="23">
        <v>51715</v>
      </c>
      <c r="E6" s="59">
        <f aca="true" t="shared" si="0" ref="E6:E25">SUM(D6/B6)</f>
        <v>1.3388996763754046</v>
      </c>
      <c r="F6" s="19">
        <f aca="true" t="shared" si="1" ref="F6:F27">SUM(D6-C6)/C6</f>
        <v>0.48546561728040444</v>
      </c>
      <c r="G6" s="48" t="s">
        <v>97</v>
      </c>
    </row>
    <row r="7" spans="1:7" ht="19.5" customHeight="1">
      <c r="A7" s="20" t="s">
        <v>12</v>
      </c>
      <c r="B7" s="64"/>
      <c r="C7" s="64"/>
      <c r="D7" s="24"/>
      <c r="E7" s="59"/>
      <c r="F7" s="19"/>
      <c r="G7" s="48"/>
    </row>
    <row r="8" spans="1:7" ht="18.75" customHeight="1">
      <c r="A8" s="20" t="s">
        <v>13</v>
      </c>
      <c r="B8" s="64"/>
      <c r="C8" s="64">
        <v>67</v>
      </c>
      <c r="D8" s="24">
        <v>140</v>
      </c>
      <c r="E8" s="59"/>
      <c r="F8" s="19">
        <f t="shared" si="1"/>
        <v>1.0895522388059702</v>
      </c>
      <c r="G8" s="48" t="s">
        <v>98</v>
      </c>
    </row>
    <row r="9" spans="1:7" ht="30.75" customHeight="1">
      <c r="A9" s="20" t="s">
        <v>14</v>
      </c>
      <c r="B9" s="64">
        <v>35001</v>
      </c>
      <c r="C9" s="64">
        <v>39402</v>
      </c>
      <c r="D9" s="25">
        <v>43119</v>
      </c>
      <c r="E9" s="59">
        <f t="shared" si="0"/>
        <v>1.2319362303934174</v>
      </c>
      <c r="F9" s="19">
        <f t="shared" si="1"/>
        <v>0.09433531292827775</v>
      </c>
      <c r="G9" s="48" t="s">
        <v>99</v>
      </c>
    </row>
    <row r="10" spans="1:7" ht="33.75" customHeight="1">
      <c r="A10" s="20" t="s">
        <v>15</v>
      </c>
      <c r="B10" s="64">
        <v>21297</v>
      </c>
      <c r="C10" s="64">
        <v>36546</v>
      </c>
      <c r="D10" s="25">
        <v>29461</v>
      </c>
      <c r="E10" s="59">
        <f t="shared" si="0"/>
        <v>1.3833403765788608</v>
      </c>
      <c r="F10" s="19">
        <f t="shared" si="1"/>
        <v>-0.19386526569255186</v>
      </c>
      <c r="G10" s="49" t="s">
        <v>100</v>
      </c>
    </row>
    <row r="11" spans="1:7" ht="47.25" customHeight="1">
      <c r="A11" s="20" t="s">
        <v>16</v>
      </c>
      <c r="B11" s="64">
        <v>3938</v>
      </c>
      <c r="C11" s="64">
        <v>21829</v>
      </c>
      <c r="D11" s="25">
        <v>37300</v>
      </c>
      <c r="E11" s="59">
        <f t="shared" si="0"/>
        <v>9.47181310309802</v>
      </c>
      <c r="F11" s="19">
        <f t="shared" si="1"/>
        <v>0.7087360850245087</v>
      </c>
      <c r="G11" s="48" t="s">
        <v>111</v>
      </c>
    </row>
    <row r="12" spans="1:7" ht="23.25" customHeight="1">
      <c r="A12" s="20" t="s">
        <v>17</v>
      </c>
      <c r="B12" s="64">
        <v>9380</v>
      </c>
      <c r="C12" s="64">
        <v>10413</v>
      </c>
      <c r="D12" s="25">
        <v>9532</v>
      </c>
      <c r="E12" s="59">
        <f t="shared" si="0"/>
        <v>1.0162046908315565</v>
      </c>
      <c r="F12" s="19">
        <f t="shared" si="1"/>
        <v>-0.08460578123499472</v>
      </c>
      <c r="G12" s="48"/>
    </row>
    <row r="13" spans="1:7" ht="29.25" customHeight="1">
      <c r="A13" s="20" t="s">
        <v>18</v>
      </c>
      <c r="B13" s="64">
        <v>45050</v>
      </c>
      <c r="C13" s="64">
        <v>26783</v>
      </c>
      <c r="D13" s="25">
        <v>29236</v>
      </c>
      <c r="E13" s="59">
        <f t="shared" si="0"/>
        <v>0.6489678135405106</v>
      </c>
      <c r="F13" s="19">
        <f t="shared" si="1"/>
        <v>0.09158794757868798</v>
      </c>
      <c r="G13" s="48" t="s">
        <v>118</v>
      </c>
    </row>
    <row r="14" spans="1:7" ht="21" customHeight="1">
      <c r="A14" s="20" t="s">
        <v>19</v>
      </c>
      <c r="B14" s="64">
        <v>21117</v>
      </c>
      <c r="C14" s="64">
        <v>10538</v>
      </c>
      <c r="D14" s="25">
        <v>24512</v>
      </c>
      <c r="E14" s="59">
        <f t="shared" si="0"/>
        <v>1.16077094284226</v>
      </c>
      <c r="F14" s="19">
        <f t="shared" si="1"/>
        <v>1.3260580755361548</v>
      </c>
      <c r="G14" s="48" t="s">
        <v>101</v>
      </c>
    </row>
    <row r="15" spans="1:7" ht="19.5" customHeight="1">
      <c r="A15" s="20" t="s">
        <v>20</v>
      </c>
      <c r="B15" s="64">
        <v>8155</v>
      </c>
      <c r="C15" s="64">
        <v>7378</v>
      </c>
      <c r="D15" s="25">
        <v>9054</v>
      </c>
      <c r="E15" s="59">
        <f t="shared" si="0"/>
        <v>1.11023911710607</v>
      </c>
      <c r="F15" s="19">
        <f t="shared" si="1"/>
        <v>0.22716183247492544</v>
      </c>
      <c r="G15" s="48" t="s">
        <v>102</v>
      </c>
    </row>
    <row r="16" spans="1:7" ht="30.75" customHeight="1">
      <c r="A16" s="20" t="s">
        <v>21</v>
      </c>
      <c r="B16" s="64">
        <v>9028</v>
      </c>
      <c r="C16" s="64">
        <v>163432</v>
      </c>
      <c r="D16" s="25">
        <v>160773</v>
      </c>
      <c r="E16" s="59">
        <f t="shared" si="0"/>
        <v>17.808263181214002</v>
      </c>
      <c r="F16" s="19">
        <f t="shared" si="1"/>
        <v>-0.016269763571393606</v>
      </c>
      <c r="G16" s="56" t="s">
        <v>103</v>
      </c>
    </row>
    <row r="17" spans="1:7" ht="19.5" customHeight="1">
      <c r="A17" s="20" t="s">
        <v>22</v>
      </c>
      <c r="B17" s="64">
        <v>24215</v>
      </c>
      <c r="C17" s="64">
        <v>22857</v>
      </c>
      <c r="D17" s="25">
        <v>17647</v>
      </c>
      <c r="E17" s="59">
        <f t="shared" si="0"/>
        <v>0.7287631633285154</v>
      </c>
      <c r="F17" s="19">
        <f t="shared" si="1"/>
        <v>-0.22793892461827886</v>
      </c>
      <c r="G17" s="48" t="s">
        <v>104</v>
      </c>
    </row>
    <row r="18" spans="1:7" ht="45.75" customHeight="1">
      <c r="A18" s="20" t="s">
        <v>23</v>
      </c>
      <c r="B18" s="64">
        <v>3810</v>
      </c>
      <c r="C18" s="64">
        <v>15486</v>
      </c>
      <c r="D18" s="25">
        <v>27017</v>
      </c>
      <c r="E18" s="59">
        <f t="shared" si="0"/>
        <v>7.091076115485564</v>
      </c>
      <c r="F18" s="19">
        <f t="shared" si="1"/>
        <v>0.7446080330621206</v>
      </c>
      <c r="G18" s="51" t="s">
        <v>105</v>
      </c>
    </row>
    <row r="19" spans="1:7" ht="33" customHeight="1">
      <c r="A19" s="20" t="s">
        <v>24</v>
      </c>
      <c r="B19" s="64">
        <v>2153</v>
      </c>
      <c r="C19" s="64">
        <v>3981</v>
      </c>
      <c r="D19" s="25">
        <v>6545</v>
      </c>
      <c r="E19" s="59">
        <f t="shared" si="0"/>
        <v>3.0399442638179286</v>
      </c>
      <c r="F19" s="19">
        <f t="shared" si="1"/>
        <v>0.6440592815875408</v>
      </c>
      <c r="G19" s="51" t="s">
        <v>106</v>
      </c>
    </row>
    <row r="20" spans="1:7" ht="17.25" customHeight="1">
      <c r="A20" s="20" t="s">
        <v>25</v>
      </c>
      <c r="B20" s="64">
        <v>1685</v>
      </c>
      <c r="C20" s="64">
        <v>2662</v>
      </c>
      <c r="D20" s="25">
        <v>2391</v>
      </c>
      <c r="E20" s="59">
        <f t="shared" si="0"/>
        <v>1.4189910979228486</v>
      </c>
      <c r="F20" s="19">
        <f t="shared" si="1"/>
        <v>-0.10180315552216379</v>
      </c>
      <c r="G20" s="52" t="s">
        <v>107</v>
      </c>
    </row>
    <row r="21" spans="1:7" ht="17.25" customHeight="1">
      <c r="A21" s="20" t="s">
        <v>26</v>
      </c>
      <c r="B21" s="64"/>
      <c r="C21" s="64">
        <v>4</v>
      </c>
      <c r="D21" s="25">
        <v>40</v>
      </c>
      <c r="E21" s="59"/>
      <c r="F21" s="19">
        <f t="shared" si="1"/>
        <v>9</v>
      </c>
      <c r="G21" s="52" t="s">
        <v>108</v>
      </c>
    </row>
    <row r="22" spans="1:7" ht="19.5" customHeight="1">
      <c r="A22" s="20" t="s">
        <v>57</v>
      </c>
      <c r="B22" s="64">
        <v>2755</v>
      </c>
      <c r="C22" s="64">
        <v>22317</v>
      </c>
      <c r="D22" s="25">
        <v>2008</v>
      </c>
      <c r="E22" s="59">
        <f t="shared" si="0"/>
        <v>0.7288566243194192</v>
      </c>
      <c r="F22" s="19">
        <f t="shared" si="1"/>
        <v>-0.9100237487117444</v>
      </c>
      <c r="G22" s="52" t="s">
        <v>113</v>
      </c>
    </row>
    <row r="23" spans="1:7" ht="18.75" customHeight="1">
      <c r="A23" s="20" t="s">
        <v>58</v>
      </c>
      <c r="B23" s="64">
        <v>5494</v>
      </c>
      <c r="C23" s="64">
        <v>4468</v>
      </c>
      <c r="D23" s="25">
        <v>5196</v>
      </c>
      <c r="E23" s="59">
        <f t="shared" si="0"/>
        <v>0.9457590098289043</v>
      </c>
      <c r="F23" s="19">
        <f t="shared" si="1"/>
        <v>0.1629364368845121</v>
      </c>
      <c r="G23" s="52"/>
    </row>
    <row r="24" spans="1:7" ht="17.25" customHeight="1">
      <c r="A24" s="20" t="s">
        <v>59</v>
      </c>
      <c r="B24" s="64">
        <v>5672</v>
      </c>
      <c r="C24" s="64">
        <v>3991</v>
      </c>
      <c r="D24" s="25">
        <v>5885</v>
      </c>
      <c r="E24" s="59">
        <f t="shared" si="0"/>
        <v>1.0375528913963328</v>
      </c>
      <c r="F24" s="19">
        <f t="shared" si="1"/>
        <v>0.47456777749937357</v>
      </c>
      <c r="G24" s="52"/>
    </row>
    <row r="25" spans="1:7" ht="30" customHeight="1">
      <c r="A25" s="20" t="s">
        <v>60</v>
      </c>
      <c r="B25" s="64">
        <v>55025</v>
      </c>
      <c r="C25" s="64">
        <v>2679</v>
      </c>
      <c r="D25" s="25">
        <v>1803</v>
      </c>
      <c r="E25" s="59">
        <f t="shared" si="0"/>
        <v>0.03276692412539755</v>
      </c>
      <c r="F25" s="19">
        <f t="shared" si="1"/>
        <v>-0.3269876819708847</v>
      </c>
      <c r="G25" s="51" t="s">
        <v>112</v>
      </c>
    </row>
    <row r="26" spans="1:7" ht="15.75" customHeight="1">
      <c r="A26" s="20" t="s">
        <v>69</v>
      </c>
      <c r="B26" s="20"/>
      <c r="C26" s="58">
        <v>2852</v>
      </c>
      <c r="D26" s="2">
        <v>8377</v>
      </c>
      <c r="E26" s="2"/>
      <c r="F26" s="19">
        <f t="shared" si="1"/>
        <v>1.9372370266479664</v>
      </c>
      <c r="G26" s="52" t="s">
        <v>109</v>
      </c>
    </row>
    <row r="27" spans="1:7" ht="15.75" customHeight="1">
      <c r="A27" s="20" t="s">
        <v>70</v>
      </c>
      <c r="B27" s="20"/>
      <c r="C27" s="58">
        <v>157</v>
      </c>
      <c r="D27" s="2">
        <v>112</v>
      </c>
      <c r="E27" s="2"/>
      <c r="F27" s="19">
        <f t="shared" si="1"/>
        <v>-0.28662420382165604</v>
      </c>
      <c r="G27" s="52" t="s">
        <v>110</v>
      </c>
    </row>
    <row r="28" ht="14.25">
      <c r="G28" s="15"/>
    </row>
    <row r="29" ht="14.25">
      <c r="G29" s="15"/>
    </row>
    <row r="30" ht="14.25">
      <c r="G30" s="15"/>
    </row>
    <row r="31" ht="14.25">
      <c r="G31" s="15"/>
    </row>
    <row r="32" ht="14.25">
      <c r="G32" s="15"/>
    </row>
    <row r="33" ht="14.25">
      <c r="G33" s="15"/>
    </row>
    <row r="34" ht="14.25">
      <c r="G34" s="15"/>
    </row>
    <row r="35" ht="14.25">
      <c r="G35" s="15"/>
    </row>
    <row r="36" ht="14.25">
      <c r="G36" s="15"/>
    </row>
    <row r="37" ht="14.25">
      <c r="G37" s="15"/>
    </row>
    <row r="38" ht="14.25">
      <c r="G38" s="15"/>
    </row>
    <row r="39" ht="14.25">
      <c r="G39" s="15"/>
    </row>
    <row r="40" ht="14.25">
      <c r="G40" s="15"/>
    </row>
    <row r="41" ht="14.25">
      <c r="G41" s="15"/>
    </row>
    <row r="42" ht="14.25">
      <c r="G42" s="15"/>
    </row>
    <row r="43" ht="14.25">
      <c r="G43" s="15"/>
    </row>
    <row r="44" ht="14.25">
      <c r="G44" s="15"/>
    </row>
    <row r="45" ht="14.25">
      <c r="G45" s="15"/>
    </row>
    <row r="46" ht="14.25">
      <c r="G46" s="15"/>
    </row>
    <row r="47" ht="14.25">
      <c r="G47" s="15"/>
    </row>
    <row r="48" ht="14.25">
      <c r="G48" s="15"/>
    </row>
    <row r="49" ht="14.25">
      <c r="G49" s="15"/>
    </row>
    <row r="50" ht="14.25">
      <c r="G50" s="15"/>
    </row>
    <row r="51" ht="14.25">
      <c r="G51" s="15"/>
    </row>
    <row r="52" ht="14.25">
      <c r="G52" s="15"/>
    </row>
    <row r="53" ht="14.25">
      <c r="G53" s="15"/>
    </row>
    <row r="54" ht="14.25">
      <c r="G54" s="15"/>
    </row>
    <row r="55" ht="14.25">
      <c r="G55" s="15"/>
    </row>
    <row r="56" ht="14.25">
      <c r="G56" s="15"/>
    </row>
    <row r="57" ht="14.25">
      <c r="G57" s="15"/>
    </row>
    <row r="58" ht="14.25">
      <c r="G58" s="15"/>
    </row>
    <row r="59" ht="14.25">
      <c r="G59" s="15"/>
    </row>
    <row r="60" ht="14.25">
      <c r="G60" s="15"/>
    </row>
    <row r="61" ht="14.25">
      <c r="G61" s="15"/>
    </row>
    <row r="62" ht="14.25">
      <c r="G62" s="15"/>
    </row>
    <row r="63" ht="14.25">
      <c r="G63" s="15"/>
    </row>
    <row r="64" ht="14.25">
      <c r="G64" s="15"/>
    </row>
    <row r="65" ht="14.25">
      <c r="G65" s="15"/>
    </row>
    <row r="66" ht="14.25">
      <c r="G66" s="15"/>
    </row>
    <row r="67" ht="14.25">
      <c r="G67" s="15"/>
    </row>
    <row r="68" ht="14.25">
      <c r="G68" s="15"/>
    </row>
    <row r="69" ht="14.25">
      <c r="G69" s="15"/>
    </row>
    <row r="70" ht="14.25">
      <c r="G70" s="15"/>
    </row>
  </sheetData>
  <mergeCells count="9">
    <mergeCell ref="G3:G4"/>
    <mergeCell ref="A1:G1"/>
    <mergeCell ref="F2:G2"/>
    <mergeCell ref="A3:A4"/>
    <mergeCell ref="D3:D4"/>
    <mergeCell ref="F3:F4"/>
    <mergeCell ref="C3:C4"/>
    <mergeCell ref="B3:B4"/>
    <mergeCell ref="E3:E4"/>
  </mergeCells>
  <printOptions horizontalCentered="1"/>
  <pageMargins left="0.38" right="0.17" top="0.42" bottom="0.17" header="0.18" footer="0.17"/>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showZeros="0" workbookViewId="0" topLeftCell="A2">
      <selection activeCell="D31" sqref="D31"/>
    </sheetView>
  </sheetViews>
  <sheetFormatPr defaultColWidth="9.00390625" defaultRowHeight="12" customHeight="1"/>
  <cols>
    <col min="1" max="1" width="30.375" style="7" customWidth="1"/>
    <col min="2" max="2" width="12.875" style="7" customWidth="1"/>
    <col min="3" max="3" width="13.00390625" style="7" customWidth="1"/>
    <col min="4" max="4" width="17.875" style="7" customWidth="1"/>
    <col min="5" max="5" width="29.125" style="7" customWidth="1"/>
    <col min="6" max="7" width="13.125" style="7" customWidth="1"/>
    <col min="8" max="8" width="12.75390625" style="16" customWidth="1"/>
    <col min="9" max="9" width="18.625" style="7" customWidth="1"/>
    <col min="10" max="16384" width="9.00390625" style="7" customWidth="1"/>
  </cols>
  <sheetData>
    <row r="1" spans="1:9" s="9" customFormat="1" ht="29.25" customHeight="1">
      <c r="A1" s="92" t="s">
        <v>86</v>
      </c>
      <c r="B1" s="92"/>
      <c r="C1" s="92"/>
      <c r="D1" s="92"/>
      <c r="E1" s="92"/>
      <c r="F1" s="92"/>
      <c r="G1" s="92"/>
      <c r="H1" s="92"/>
      <c r="I1" s="92"/>
    </row>
    <row r="2" spans="1:9" ht="17.25" customHeight="1">
      <c r="A2" s="1" t="s">
        <v>2</v>
      </c>
      <c r="B2" s="8"/>
      <c r="C2" s="8"/>
      <c r="D2" s="8"/>
      <c r="E2" s="8"/>
      <c r="F2" s="8"/>
      <c r="G2" s="8"/>
      <c r="H2" s="93" t="s">
        <v>3</v>
      </c>
      <c r="I2" s="93"/>
    </row>
    <row r="3" spans="1:9" s="10" customFormat="1" ht="45" customHeight="1">
      <c r="A3" s="30" t="s">
        <v>28</v>
      </c>
      <c r="B3" s="30" t="s">
        <v>87</v>
      </c>
      <c r="C3" s="17" t="s">
        <v>88</v>
      </c>
      <c r="D3" s="17" t="s">
        <v>66</v>
      </c>
      <c r="E3" s="17" t="s">
        <v>4</v>
      </c>
      <c r="F3" s="17" t="s">
        <v>89</v>
      </c>
      <c r="G3" s="30" t="s">
        <v>90</v>
      </c>
      <c r="H3" s="17" t="s">
        <v>91</v>
      </c>
      <c r="I3" s="17" t="s">
        <v>92</v>
      </c>
    </row>
    <row r="4" spans="1:9" ht="16.5" customHeight="1">
      <c r="A4" s="2" t="s">
        <v>29</v>
      </c>
      <c r="B4" s="26">
        <f>SUM(B5,B20)</f>
        <v>117303</v>
      </c>
      <c r="C4" s="26">
        <f>SUM(C5,C20)</f>
        <v>134900</v>
      </c>
      <c r="D4" s="36">
        <f>SUM((C4-B4)/B4)</f>
        <v>0.15001321364329984</v>
      </c>
      <c r="E4" s="37" t="s">
        <v>6</v>
      </c>
      <c r="F4" s="28">
        <f>SUM(F5:F27)</f>
        <v>471863</v>
      </c>
      <c r="G4" s="28">
        <f>SUM(G5:G27)</f>
        <v>292400</v>
      </c>
      <c r="H4" s="28">
        <f>SUM(H5:H27)</f>
        <v>451874</v>
      </c>
      <c r="I4" s="36">
        <f>SUM((H4-G4)/G4)</f>
        <v>0.5453967168262653</v>
      </c>
    </row>
    <row r="5" spans="1:9" ht="16.5" customHeight="1">
      <c r="A5" s="20" t="s">
        <v>30</v>
      </c>
      <c r="B5" s="29">
        <f>SUM(B6:B19)</f>
        <v>61544</v>
      </c>
      <c r="C5" s="29">
        <f>SUM(C6:C19)</f>
        <v>77500</v>
      </c>
      <c r="D5" s="36">
        <f aca="true" t="shared" si="0" ref="D5:D27">SUM((C5-B5)/B5)</f>
        <v>0.2592616664500195</v>
      </c>
      <c r="E5" s="34" t="s">
        <v>11</v>
      </c>
      <c r="F5" s="53">
        <v>51715</v>
      </c>
      <c r="G5" s="39">
        <v>38625</v>
      </c>
      <c r="H5" s="39">
        <v>63619</v>
      </c>
      <c r="I5" s="36">
        <f aca="true" t="shared" si="1" ref="I5:I24">SUM((H5-G5)/G5)</f>
        <v>0.6470938511326861</v>
      </c>
    </row>
    <row r="6" spans="1:9" ht="16.5" customHeight="1">
      <c r="A6" s="20" t="s">
        <v>31</v>
      </c>
      <c r="B6" s="20">
        <v>22586</v>
      </c>
      <c r="C6" s="40">
        <v>24000</v>
      </c>
      <c r="D6" s="36">
        <v>0.0351</v>
      </c>
      <c r="E6" s="34" t="s">
        <v>12</v>
      </c>
      <c r="F6" s="54"/>
      <c r="G6" s="39"/>
      <c r="H6" s="39"/>
      <c r="I6" s="36"/>
    </row>
    <row r="7" spans="1:9" ht="16.5" customHeight="1">
      <c r="A7" s="20" t="s">
        <v>32</v>
      </c>
      <c r="B7" s="20">
        <v>16</v>
      </c>
      <c r="C7" s="40"/>
      <c r="D7" s="36"/>
      <c r="E7" s="34" t="s">
        <v>13</v>
      </c>
      <c r="F7" s="54">
        <v>140</v>
      </c>
      <c r="G7" s="39"/>
      <c r="H7" s="39"/>
      <c r="I7" s="36"/>
    </row>
    <row r="8" spans="1:9" ht="16.5" customHeight="1">
      <c r="A8" s="20" t="s">
        <v>33</v>
      </c>
      <c r="B8" s="20">
        <v>8412</v>
      </c>
      <c r="C8" s="40">
        <v>9500</v>
      </c>
      <c r="D8" s="36">
        <f t="shared" si="0"/>
        <v>0.12933903946742747</v>
      </c>
      <c r="E8" s="34" t="s">
        <v>14</v>
      </c>
      <c r="F8" s="55">
        <v>43119</v>
      </c>
      <c r="G8" s="39">
        <v>35001</v>
      </c>
      <c r="H8" s="39">
        <v>35907</v>
      </c>
      <c r="I8" s="36">
        <f t="shared" si="1"/>
        <v>0.02588497471500814</v>
      </c>
    </row>
    <row r="9" spans="1:9" ht="16.5" customHeight="1">
      <c r="A9" s="20" t="s">
        <v>34</v>
      </c>
      <c r="B9" s="20">
        <v>2547</v>
      </c>
      <c r="C9" s="40">
        <v>2700</v>
      </c>
      <c r="D9" s="36">
        <f t="shared" si="0"/>
        <v>0.06007067137809187</v>
      </c>
      <c r="E9" s="34" t="s">
        <v>15</v>
      </c>
      <c r="F9" s="55">
        <v>29461</v>
      </c>
      <c r="G9" s="39">
        <v>21297</v>
      </c>
      <c r="H9" s="39">
        <v>41208</v>
      </c>
      <c r="I9" s="36">
        <f t="shared" si="1"/>
        <v>0.9349204113255388</v>
      </c>
    </row>
    <row r="10" spans="1:9" ht="16.5" customHeight="1">
      <c r="A10" s="20" t="s">
        <v>35</v>
      </c>
      <c r="B10" s="20">
        <v>9</v>
      </c>
      <c r="C10" s="40">
        <v>10</v>
      </c>
      <c r="D10" s="36">
        <f t="shared" si="0"/>
        <v>0.1111111111111111</v>
      </c>
      <c r="E10" s="34" t="s">
        <v>16</v>
      </c>
      <c r="F10" s="55">
        <v>37300</v>
      </c>
      <c r="G10" s="39">
        <v>3938</v>
      </c>
      <c r="H10" s="39">
        <v>21312</v>
      </c>
      <c r="I10" s="36">
        <f t="shared" si="1"/>
        <v>4.411884205180295</v>
      </c>
    </row>
    <row r="11" spans="1:9" ht="16.5" customHeight="1">
      <c r="A11" s="20" t="s">
        <v>36</v>
      </c>
      <c r="B11" s="20">
        <v>6043</v>
      </c>
      <c r="C11" s="40">
        <v>6500</v>
      </c>
      <c r="D11" s="36">
        <f t="shared" si="0"/>
        <v>0.07562468972364719</v>
      </c>
      <c r="E11" s="34" t="s">
        <v>17</v>
      </c>
      <c r="F11" s="55">
        <v>9532</v>
      </c>
      <c r="G11" s="39">
        <v>9380</v>
      </c>
      <c r="H11" s="39">
        <v>13353</v>
      </c>
      <c r="I11" s="36">
        <f t="shared" si="1"/>
        <v>0.42356076759061834</v>
      </c>
    </row>
    <row r="12" spans="1:9" ht="16.5" customHeight="1">
      <c r="A12" s="20" t="s">
        <v>37</v>
      </c>
      <c r="B12" s="20">
        <v>3555</v>
      </c>
      <c r="C12" s="40">
        <v>3600</v>
      </c>
      <c r="D12" s="36">
        <f t="shared" si="0"/>
        <v>0.012658227848101266</v>
      </c>
      <c r="E12" s="34" t="s">
        <v>18</v>
      </c>
      <c r="F12" s="55">
        <v>29236</v>
      </c>
      <c r="G12" s="39">
        <v>45050</v>
      </c>
      <c r="H12" s="39">
        <v>52361</v>
      </c>
      <c r="I12" s="36">
        <f t="shared" si="1"/>
        <v>0.16228634850166482</v>
      </c>
    </row>
    <row r="13" spans="1:9" ht="16.5" customHeight="1">
      <c r="A13" s="20" t="s">
        <v>38</v>
      </c>
      <c r="B13" s="20">
        <v>1963</v>
      </c>
      <c r="C13" s="40">
        <v>2500</v>
      </c>
      <c r="D13" s="36">
        <f t="shared" si="0"/>
        <v>0.27356087620988284</v>
      </c>
      <c r="E13" s="34" t="s">
        <v>19</v>
      </c>
      <c r="F13" s="55">
        <v>24512</v>
      </c>
      <c r="G13" s="39">
        <v>21117</v>
      </c>
      <c r="H13" s="39">
        <v>36836</v>
      </c>
      <c r="I13" s="36">
        <f t="shared" si="1"/>
        <v>0.744376568641379</v>
      </c>
    </row>
    <row r="14" spans="1:9" ht="16.5" customHeight="1">
      <c r="A14" s="20" t="s">
        <v>39</v>
      </c>
      <c r="B14" s="20">
        <v>1705</v>
      </c>
      <c r="C14" s="40">
        <v>1200</v>
      </c>
      <c r="D14" s="36">
        <f t="shared" si="0"/>
        <v>-0.2961876832844575</v>
      </c>
      <c r="E14" s="34" t="s">
        <v>20</v>
      </c>
      <c r="F14" s="55">
        <v>9054</v>
      </c>
      <c r="G14" s="39">
        <v>8155</v>
      </c>
      <c r="H14" s="39">
        <v>9784</v>
      </c>
      <c r="I14" s="36">
        <f t="shared" si="1"/>
        <v>0.19975475168608217</v>
      </c>
    </row>
    <row r="15" spans="1:9" ht="16.5" customHeight="1">
      <c r="A15" s="20" t="s">
        <v>40</v>
      </c>
      <c r="B15" s="20">
        <v>2867</v>
      </c>
      <c r="C15" s="40">
        <v>3000</v>
      </c>
      <c r="D15" s="36">
        <f t="shared" si="0"/>
        <v>0.0463899546564353</v>
      </c>
      <c r="E15" s="34" t="s">
        <v>21</v>
      </c>
      <c r="F15" s="55">
        <v>160773</v>
      </c>
      <c r="G15" s="39">
        <v>9028</v>
      </c>
      <c r="H15" s="39">
        <v>31093</v>
      </c>
      <c r="I15" s="36">
        <f t="shared" si="1"/>
        <v>2.4440629153743907</v>
      </c>
    </row>
    <row r="16" spans="1:9" ht="16.5" customHeight="1">
      <c r="A16" s="20" t="s">
        <v>41</v>
      </c>
      <c r="B16" s="20">
        <v>1173</v>
      </c>
      <c r="C16" s="40">
        <v>1000</v>
      </c>
      <c r="D16" s="36">
        <f t="shared" si="0"/>
        <v>-0.1474850809889173</v>
      </c>
      <c r="E16" s="34" t="s">
        <v>22</v>
      </c>
      <c r="F16" s="55">
        <v>17647</v>
      </c>
      <c r="G16" s="39">
        <v>24215</v>
      </c>
      <c r="H16" s="39">
        <v>44641</v>
      </c>
      <c r="I16" s="36">
        <f t="shared" si="1"/>
        <v>0.8435267396241999</v>
      </c>
    </row>
    <row r="17" spans="1:9" ht="16.5" customHeight="1">
      <c r="A17" s="20" t="s">
        <v>42</v>
      </c>
      <c r="B17" s="20">
        <v>1042</v>
      </c>
      <c r="C17" s="40">
        <v>700</v>
      </c>
      <c r="D17" s="36">
        <f t="shared" si="0"/>
        <v>-0.32821497120921306</v>
      </c>
      <c r="E17" s="34" t="s">
        <v>23</v>
      </c>
      <c r="F17" s="55">
        <v>27017</v>
      </c>
      <c r="G17" s="39">
        <v>3810</v>
      </c>
      <c r="H17" s="39">
        <v>7092</v>
      </c>
      <c r="I17" s="36">
        <f t="shared" si="1"/>
        <v>0.8614173228346457</v>
      </c>
    </row>
    <row r="18" spans="1:9" ht="16.5" customHeight="1">
      <c r="A18" s="20" t="s">
        <v>43</v>
      </c>
      <c r="B18" s="20">
        <v>9626</v>
      </c>
      <c r="C18" s="40">
        <v>22600</v>
      </c>
      <c r="D18" s="36">
        <f>SUM((C18-B18)/B18)</f>
        <v>1.3478080199459797</v>
      </c>
      <c r="E18" s="34" t="s">
        <v>24</v>
      </c>
      <c r="F18" s="55">
        <v>6545</v>
      </c>
      <c r="G18" s="39">
        <v>2153</v>
      </c>
      <c r="H18" s="39">
        <v>19309</v>
      </c>
      <c r="I18" s="36">
        <f t="shared" si="1"/>
        <v>7.968416163492801</v>
      </c>
    </row>
    <row r="19" spans="1:9" ht="16.5" customHeight="1">
      <c r="A19" s="20" t="s">
        <v>93</v>
      </c>
      <c r="B19" s="20"/>
      <c r="C19" s="40">
        <v>190</v>
      </c>
      <c r="D19" s="36"/>
      <c r="E19" s="34" t="s">
        <v>25</v>
      </c>
      <c r="F19" s="55">
        <v>2391</v>
      </c>
      <c r="G19" s="39">
        <v>1685</v>
      </c>
      <c r="H19" s="39">
        <v>2832</v>
      </c>
      <c r="I19" s="36">
        <f t="shared" si="1"/>
        <v>0.6807121661721068</v>
      </c>
    </row>
    <row r="20" spans="1:9" ht="16.5" customHeight="1">
      <c r="A20" s="20" t="s">
        <v>44</v>
      </c>
      <c r="B20" s="29">
        <f>SUM(B21:B27)</f>
        <v>55759</v>
      </c>
      <c r="C20" s="29">
        <f>SUM(C21:C27)</f>
        <v>57400</v>
      </c>
      <c r="D20" s="36">
        <f t="shared" si="0"/>
        <v>0.029430226510518482</v>
      </c>
      <c r="E20" s="34" t="s">
        <v>26</v>
      </c>
      <c r="F20" s="55">
        <v>40</v>
      </c>
      <c r="G20" s="39"/>
      <c r="H20" s="39"/>
      <c r="I20" s="36"/>
    </row>
    <row r="21" spans="1:9" ht="16.5" customHeight="1">
      <c r="A21" s="20" t="s">
        <v>45</v>
      </c>
      <c r="B21" s="20">
        <v>21229</v>
      </c>
      <c r="C21" s="40">
        <v>33600</v>
      </c>
      <c r="D21" s="36">
        <f t="shared" si="0"/>
        <v>0.582740590701399</v>
      </c>
      <c r="E21" s="34" t="s">
        <v>57</v>
      </c>
      <c r="F21" s="55">
        <v>2008</v>
      </c>
      <c r="G21" s="39">
        <v>2755</v>
      </c>
      <c r="H21" s="39">
        <v>15550</v>
      </c>
      <c r="I21" s="36">
        <f t="shared" si="1"/>
        <v>4.6442831215970966</v>
      </c>
    </row>
    <row r="22" spans="1:9" ht="16.5" customHeight="1">
      <c r="A22" s="20" t="s">
        <v>46</v>
      </c>
      <c r="B22" s="20">
        <v>9570</v>
      </c>
      <c r="C22" s="40">
        <v>8000</v>
      </c>
      <c r="D22" s="36">
        <f t="shared" si="0"/>
        <v>-0.16405433646812956</v>
      </c>
      <c r="E22" s="34" t="s">
        <v>58</v>
      </c>
      <c r="F22" s="55">
        <v>5196</v>
      </c>
      <c r="G22" s="39">
        <v>5494</v>
      </c>
      <c r="H22" s="39">
        <v>7299</v>
      </c>
      <c r="I22" s="36">
        <f t="shared" si="1"/>
        <v>0.32854022570076447</v>
      </c>
    </row>
    <row r="23" spans="1:9" ht="16.5" customHeight="1">
      <c r="A23" s="20" t="s">
        <v>47</v>
      </c>
      <c r="B23" s="20">
        <v>7607</v>
      </c>
      <c r="C23" s="40">
        <v>6000</v>
      </c>
      <c r="D23" s="36">
        <f t="shared" si="0"/>
        <v>-0.21125279347968975</v>
      </c>
      <c r="E23" s="34" t="s">
        <v>59</v>
      </c>
      <c r="F23" s="55">
        <v>5885</v>
      </c>
      <c r="G23" s="39">
        <v>5672</v>
      </c>
      <c r="H23" s="39">
        <v>5694</v>
      </c>
      <c r="I23" s="36">
        <f t="shared" si="1"/>
        <v>0.0038787023977433005</v>
      </c>
    </row>
    <row r="24" spans="1:9" ht="16.5" customHeight="1">
      <c r="A24" s="20" t="s">
        <v>48</v>
      </c>
      <c r="B24" s="20"/>
      <c r="C24" s="40"/>
      <c r="D24" s="36"/>
      <c r="E24" s="34" t="s">
        <v>60</v>
      </c>
      <c r="F24" s="55">
        <v>1803</v>
      </c>
      <c r="G24" s="39">
        <v>55025</v>
      </c>
      <c r="H24" s="39">
        <v>43984</v>
      </c>
      <c r="I24" s="36">
        <f t="shared" si="1"/>
        <v>-0.20065424806905952</v>
      </c>
    </row>
    <row r="25" spans="1:9" ht="16.5" customHeight="1">
      <c r="A25" s="20" t="s">
        <v>49</v>
      </c>
      <c r="B25" s="20">
        <v>8667</v>
      </c>
      <c r="C25" s="40">
        <v>1000</v>
      </c>
      <c r="D25" s="36">
        <f t="shared" si="0"/>
        <v>-0.8846198223145264</v>
      </c>
      <c r="E25" s="20" t="s">
        <v>69</v>
      </c>
      <c r="F25" s="63">
        <v>8377</v>
      </c>
      <c r="G25" s="38"/>
      <c r="H25" s="39"/>
      <c r="I25" s="36"/>
    </row>
    <row r="26" spans="1:9" ht="16.5" customHeight="1">
      <c r="A26" s="20" t="s">
        <v>68</v>
      </c>
      <c r="B26" s="20">
        <v>142</v>
      </c>
      <c r="C26" s="40">
        <v>150</v>
      </c>
      <c r="D26" s="36">
        <f t="shared" si="0"/>
        <v>0.056338028169014086</v>
      </c>
      <c r="E26" s="20" t="s">
        <v>70</v>
      </c>
      <c r="F26" s="63">
        <v>112</v>
      </c>
      <c r="G26" s="38"/>
      <c r="H26" s="39"/>
      <c r="I26" s="36"/>
    </row>
    <row r="27" spans="1:9" ht="16.5" customHeight="1">
      <c r="A27" s="20" t="s">
        <v>67</v>
      </c>
      <c r="B27" s="20">
        <v>8544</v>
      </c>
      <c r="C27" s="40">
        <v>8650</v>
      </c>
      <c r="D27" s="36">
        <f t="shared" si="0"/>
        <v>0.012406367041198503</v>
      </c>
      <c r="E27" s="20"/>
      <c r="F27" s="63"/>
      <c r="G27" s="38"/>
      <c r="H27" s="39"/>
      <c r="I27" s="36"/>
    </row>
    <row r="28" spans="1:9" ht="16.5" customHeight="1">
      <c r="A28" s="31"/>
      <c r="B28" s="37"/>
      <c r="C28" s="26"/>
      <c r="D28" s="41"/>
      <c r="E28" s="34"/>
      <c r="F28" s="42"/>
      <c r="G28" s="42"/>
      <c r="H28" s="43"/>
      <c r="I28" s="36"/>
    </row>
    <row r="29" spans="1:9" ht="16.5" customHeight="1">
      <c r="A29" s="17" t="s">
        <v>50</v>
      </c>
      <c r="B29" s="26">
        <f>SUM(B30:B37)</f>
        <v>743864</v>
      </c>
      <c r="C29" s="26">
        <f>SUM(C30:C37)</f>
        <v>338369</v>
      </c>
      <c r="D29" s="41"/>
      <c r="E29" s="37" t="s">
        <v>7</v>
      </c>
      <c r="F29" s="28">
        <f>SUM(F30:F33)</f>
        <v>389304</v>
      </c>
      <c r="G29" s="28">
        <f>SUM(G30:G31)</f>
        <v>9342</v>
      </c>
      <c r="H29" s="28">
        <f>SUM(H30:H31)</f>
        <v>21395</v>
      </c>
      <c r="I29" s="36"/>
    </row>
    <row r="30" spans="1:9" s="11" customFormat="1" ht="16.5" customHeight="1">
      <c r="A30" s="32" t="s">
        <v>51</v>
      </c>
      <c r="B30" s="37">
        <v>9566</v>
      </c>
      <c r="C30" s="40">
        <v>9566</v>
      </c>
      <c r="D30" s="41"/>
      <c r="E30" s="34" t="s">
        <v>8</v>
      </c>
      <c r="F30" s="42">
        <v>203458</v>
      </c>
      <c r="G30" s="39">
        <v>8311</v>
      </c>
      <c r="H30" s="39">
        <v>8364</v>
      </c>
      <c r="I30" s="36"/>
    </row>
    <row r="31" spans="1:9" s="11" customFormat="1" ht="16.5" customHeight="1">
      <c r="A31" s="33" t="s">
        <v>52</v>
      </c>
      <c r="B31" s="37">
        <v>130397</v>
      </c>
      <c r="C31" s="40">
        <v>18463</v>
      </c>
      <c r="D31" s="41"/>
      <c r="E31" s="34" t="s">
        <v>9</v>
      </c>
      <c r="F31" s="42">
        <v>124846</v>
      </c>
      <c r="G31" s="39">
        <v>1031</v>
      </c>
      <c r="H31" s="39">
        <v>13031</v>
      </c>
      <c r="I31" s="36"/>
    </row>
    <row r="32" spans="1:9" s="11" customFormat="1" ht="16.5" customHeight="1">
      <c r="A32" s="34" t="s">
        <v>53</v>
      </c>
      <c r="B32" s="37">
        <v>122135</v>
      </c>
      <c r="C32" s="40">
        <v>73308</v>
      </c>
      <c r="D32" s="41"/>
      <c r="E32" s="34" t="s">
        <v>74</v>
      </c>
      <c r="F32" s="42">
        <v>20000</v>
      </c>
      <c r="G32" s="42"/>
      <c r="H32" s="43"/>
      <c r="I32" s="36"/>
    </row>
    <row r="33" spans="1:9" s="11" customFormat="1" ht="16.5" customHeight="1">
      <c r="A33" s="34" t="s">
        <v>71</v>
      </c>
      <c r="B33" s="37">
        <v>106000</v>
      </c>
      <c r="C33" s="40"/>
      <c r="D33" s="41"/>
      <c r="E33" s="34" t="s">
        <v>72</v>
      </c>
      <c r="F33" s="42">
        <v>41000</v>
      </c>
      <c r="G33" s="42"/>
      <c r="H33" s="43"/>
      <c r="I33" s="36"/>
    </row>
    <row r="34" spans="1:9" ht="16.5" customHeight="1">
      <c r="A34" s="34" t="s">
        <v>54</v>
      </c>
      <c r="B34" s="37">
        <v>738</v>
      </c>
      <c r="C34" s="40">
        <v>738</v>
      </c>
      <c r="D34" s="41"/>
      <c r="E34" s="34"/>
      <c r="F34" s="44"/>
      <c r="G34" s="44"/>
      <c r="H34" s="45"/>
      <c r="I34" s="36"/>
    </row>
    <row r="35" spans="1:9" ht="16.5" customHeight="1">
      <c r="A35" s="34" t="s">
        <v>55</v>
      </c>
      <c r="B35" s="37">
        <v>316157</v>
      </c>
      <c r="C35" s="40">
        <v>223400</v>
      </c>
      <c r="D35" s="41"/>
      <c r="E35" s="34"/>
      <c r="F35" s="43"/>
      <c r="G35" s="43"/>
      <c r="H35" s="43"/>
      <c r="I35" s="36"/>
    </row>
    <row r="36" spans="1:9" ht="16.5" customHeight="1">
      <c r="A36" s="20" t="s">
        <v>73</v>
      </c>
      <c r="B36" s="37">
        <v>21039</v>
      </c>
      <c r="C36" s="40"/>
      <c r="D36" s="41"/>
      <c r="E36" s="34"/>
      <c r="F36" s="43"/>
      <c r="G36" s="43"/>
      <c r="H36" s="43"/>
      <c r="I36" s="36"/>
    </row>
    <row r="37" spans="1:9" ht="16.5" customHeight="1">
      <c r="A37" s="20" t="s">
        <v>64</v>
      </c>
      <c r="B37" s="37">
        <v>37832</v>
      </c>
      <c r="C37" s="40">
        <v>12894</v>
      </c>
      <c r="D37" s="41"/>
      <c r="E37" s="46"/>
      <c r="F37" s="43"/>
      <c r="G37" s="43"/>
      <c r="H37" s="43"/>
      <c r="I37" s="36"/>
    </row>
    <row r="38" spans="1:9" ht="16.5" customHeight="1">
      <c r="A38" s="35" t="s">
        <v>56</v>
      </c>
      <c r="B38" s="26">
        <f>SUM(B29,B28,B4)</f>
        <v>861167</v>
      </c>
      <c r="C38" s="26">
        <f>SUM(C29,C28,C4)</f>
        <v>473269</v>
      </c>
      <c r="D38" s="41"/>
      <c r="E38" s="47" t="s">
        <v>61</v>
      </c>
      <c r="F38" s="28">
        <f>SUM(F4,F29)</f>
        <v>861167</v>
      </c>
      <c r="G38" s="28">
        <f>SUM(G4,G29)</f>
        <v>301742</v>
      </c>
      <c r="H38" s="28">
        <f>SUM(H4,H29)</f>
        <v>473269</v>
      </c>
      <c r="I38" s="36"/>
    </row>
    <row r="94" ht="54.75" customHeight="1"/>
  </sheetData>
  <mergeCells count="2">
    <mergeCell ref="A1:I1"/>
    <mergeCell ref="H2:I2"/>
  </mergeCells>
  <printOptions horizontalCentered="1"/>
  <pageMargins left="0.47" right="0.23" top="0.52" bottom="0.53" header="0.57" footer="0.511811023622047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showZeros="0" tabSelected="1" workbookViewId="0" topLeftCell="A1">
      <selection activeCell="F13" sqref="F13"/>
    </sheetView>
  </sheetViews>
  <sheetFormatPr defaultColWidth="9.00390625" defaultRowHeight="24.75" customHeight="1"/>
  <cols>
    <col min="1" max="1" width="29.375" style="67" customWidth="1"/>
    <col min="2" max="2" width="9.50390625" style="67" customWidth="1"/>
    <col min="3" max="3" width="8.625" style="67" customWidth="1"/>
    <col min="4" max="4" width="9.25390625" style="67" customWidth="1"/>
    <col min="5" max="5" width="10.25390625" style="67" customWidth="1"/>
    <col min="6" max="6" width="9.00390625" style="67" customWidth="1"/>
    <col min="7" max="7" width="8.875" style="67" customWidth="1"/>
    <col min="8" max="8" width="9.875" style="67" customWidth="1"/>
    <col min="9" max="9" width="8.875" style="67" customWidth="1"/>
    <col min="10" max="10" width="10.125" style="67" customWidth="1"/>
    <col min="11" max="11" width="8.875" style="67" customWidth="1"/>
    <col min="12" max="16384" width="9.00390625" style="67" customWidth="1"/>
  </cols>
  <sheetData>
    <row r="1" spans="1:9" ht="24.75" customHeight="1">
      <c r="A1" s="65"/>
      <c r="B1" s="66"/>
      <c r="C1" s="66"/>
      <c r="D1" s="66"/>
      <c r="E1" s="66"/>
      <c r="F1" s="66"/>
      <c r="G1" s="66"/>
      <c r="H1" s="66"/>
      <c r="I1" s="66"/>
    </row>
    <row r="2" spans="1:11" ht="24.75" customHeight="1">
      <c r="A2" s="101" t="s">
        <v>132</v>
      </c>
      <c r="B2" s="101"/>
      <c r="C2" s="101"/>
      <c r="D2" s="101"/>
      <c r="E2" s="101"/>
      <c r="F2" s="101"/>
      <c r="G2" s="101"/>
      <c r="H2" s="101"/>
      <c r="I2" s="101"/>
      <c r="J2" s="101"/>
      <c r="K2" s="101"/>
    </row>
    <row r="3" spans="1:11" ht="24.75" customHeight="1">
      <c r="A3" s="102" t="s">
        <v>130</v>
      </c>
      <c r="B3" s="102"/>
      <c r="C3" s="102"/>
      <c r="D3" s="102"/>
      <c r="E3" s="102"/>
      <c r="F3" s="102"/>
      <c r="G3" s="102"/>
      <c r="H3" s="102"/>
      <c r="I3" s="102"/>
      <c r="J3" s="102"/>
      <c r="K3" s="102"/>
    </row>
    <row r="4" spans="1:11" ht="24.75" customHeight="1">
      <c r="A4" s="94" t="s">
        <v>120</v>
      </c>
      <c r="B4" s="96" t="s">
        <v>121</v>
      </c>
      <c r="C4" s="97"/>
      <c r="D4" s="97"/>
      <c r="E4" s="97"/>
      <c r="F4" s="98"/>
      <c r="G4" s="96" t="s">
        <v>129</v>
      </c>
      <c r="H4" s="97"/>
      <c r="I4" s="97"/>
      <c r="J4" s="97"/>
      <c r="K4" s="98"/>
    </row>
    <row r="5" spans="1:11" ht="71.25" customHeight="1">
      <c r="A5" s="95"/>
      <c r="B5" s="68" t="s">
        <v>126</v>
      </c>
      <c r="C5" s="69" t="s">
        <v>122</v>
      </c>
      <c r="D5" s="69" t="s">
        <v>123</v>
      </c>
      <c r="E5" s="69" t="s">
        <v>124</v>
      </c>
      <c r="F5" s="69" t="s">
        <v>125</v>
      </c>
      <c r="G5" s="68" t="s">
        <v>128</v>
      </c>
      <c r="H5" s="69" t="s">
        <v>122</v>
      </c>
      <c r="I5" s="69" t="s">
        <v>123</v>
      </c>
      <c r="J5" s="69" t="s">
        <v>124</v>
      </c>
      <c r="K5" s="69" t="s">
        <v>125</v>
      </c>
    </row>
    <row r="6" spans="1:11" ht="48" customHeight="1">
      <c r="A6" s="70" t="s">
        <v>127</v>
      </c>
      <c r="B6" s="71">
        <f>SUM(C6:F6)</f>
        <v>3650</v>
      </c>
      <c r="C6" s="72">
        <v>17</v>
      </c>
      <c r="D6" s="72">
        <v>18</v>
      </c>
      <c r="E6" s="72">
        <v>2114</v>
      </c>
      <c r="F6" s="72">
        <v>1501</v>
      </c>
      <c r="G6" s="71">
        <f>SUM(H6:K6)</f>
        <v>3521</v>
      </c>
      <c r="H6" s="72">
        <v>15</v>
      </c>
      <c r="I6" s="72">
        <v>18</v>
      </c>
      <c r="J6" s="72">
        <v>2107</v>
      </c>
      <c r="K6" s="72">
        <v>1381</v>
      </c>
    </row>
    <row r="7" spans="1:11" ht="60.75" customHeight="1">
      <c r="A7" s="99" t="s">
        <v>131</v>
      </c>
      <c r="B7" s="100"/>
      <c r="C7" s="100"/>
      <c r="D7" s="100"/>
      <c r="E7" s="100"/>
      <c r="F7" s="100"/>
      <c r="G7" s="100"/>
      <c r="H7" s="100"/>
      <c r="I7" s="100"/>
      <c r="J7" s="100"/>
      <c r="K7" s="100"/>
    </row>
  </sheetData>
  <mergeCells count="6">
    <mergeCell ref="A2:K2"/>
    <mergeCell ref="A3:K3"/>
    <mergeCell ref="A4:A5"/>
    <mergeCell ref="B4:F4"/>
    <mergeCell ref="G4:K4"/>
    <mergeCell ref="A7:K7"/>
  </mergeCells>
  <printOptions horizontalCentered="1"/>
  <pageMargins left="0.47" right="0.23" top="0.52" bottom="0.53" header="0.57"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dsp09</dc:creator>
  <cp:keywords/>
  <dc:description/>
  <cp:lastModifiedBy>Microsoft</cp:lastModifiedBy>
  <cp:lastPrinted>2018-01-25T07:07:48Z</cp:lastPrinted>
  <dcterms:created xsi:type="dcterms:W3CDTF">2004-06-15T08:23:02Z</dcterms:created>
  <dcterms:modified xsi:type="dcterms:W3CDTF">2018-01-29T06:12:56Z</dcterms:modified>
  <cp:category/>
  <cp:version/>
  <cp:contentType/>
  <cp:contentStatus/>
</cp:coreProperties>
</file>