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新表" sheetId="10" r:id="rId1"/>
  </sheets>
  <definedNames>
    <definedName name="_xlnm.Print_Area" localSheetId="0">新表!$A$1:$S$49</definedName>
    <definedName name="_xlnm._FilterDatabase" localSheetId="0" hidden="1">新表!$A$4:$W$16</definedName>
    <definedName name="_xlnm.Print_Titles" localSheetId="0">新表!$4:$4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<sst xmlns="http://schemas.openxmlformats.org/spreadsheetml/2006/main" count="203" uniqueCount="146">
  <si>
    <t>2025年中央对地方成品油税费改革转移支付预算（普通国省道部分）和省级交通建设资金到企分配明细表（第二批）</t>
  </si>
  <si>
    <t>序号</t>
  </si>
  <si>
    <t>县（市、区）</t>
  </si>
  <si>
    <t>业主单位</t>
  </si>
  <si>
    <t>资金额度（万元）</t>
  </si>
  <si>
    <t>资金到企使用单位
（企业）</t>
  </si>
  <si>
    <t>使用单位（企业）账户及开户行</t>
  </si>
  <si>
    <t>项目名称</t>
  </si>
  <si>
    <t>路线编码</t>
  </si>
  <si>
    <t>起点桩号</t>
  </si>
  <si>
    <t>止点桩号</t>
  </si>
  <si>
    <t>施工图批复文号</t>
  </si>
  <si>
    <t>项目总投资（万元）</t>
  </si>
  <si>
    <t>项目建安费
（万元）</t>
  </si>
  <si>
    <t>已下达
部补助
（万元）</t>
  </si>
  <si>
    <t>已下达省补助（含已安排养护补助资金）
（万元）</t>
  </si>
  <si>
    <t>本次到企分配资金（万元）</t>
  </si>
  <si>
    <t>项目开工年份</t>
  </si>
  <si>
    <t>项目完工年份</t>
  </si>
  <si>
    <t>备注</t>
  </si>
  <si>
    <t>合计</t>
  </si>
  <si>
    <t>汕尾市</t>
  </si>
  <si>
    <t>市公路事务中心</t>
  </si>
  <si>
    <t>中铁北京工程局集团有限公司</t>
  </si>
  <si>
    <t>中国工商银行股份有限公司汕尾分行2009002138000003769</t>
  </si>
  <si>
    <t>国道G324线陆丰市K622+545～K650+225养护提升工程</t>
  </si>
  <si>
    <t>G324441502</t>
  </si>
  <si>
    <t>汕交基〔2024〕177 号</t>
  </si>
  <si>
    <t>湖南金君工程科技有限公司</t>
  </si>
  <si>
    <t>招商银行股份有限公司长沙雷锋支行
731907933310699</t>
  </si>
  <si>
    <t>汕尾市普通国省道及农村公路桥梁检测项目(新增)</t>
  </si>
  <si>
    <t>全市范围内98座农村公路桥梁</t>
  </si>
  <si>
    <t>本次到企资金分配均为农村公路桥梁。</t>
  </si>
  <si>
    <t>广东水路建设有限公司</t>
  </si>
  <si>
    <t>中国建设银行股份有限公司深圳西丽支行
44250100016100002910</t>
  </si>
  <si>
    <t>省道S241线马宫段排水设施提升工程</t>
  </si>
  <si>
    <t>S241441502</t>
  </si>
  <si>
    <t>中达路通工程咨询有限公司</t>
  </si>
  <si>
    <t>中信银行股份有限公司成都高升路支行
7411210182600107893</t>
  </si>
  <si>
    <t>汕尾市城区X131线后澳桥危桥改造工程（监理）</t>
  </si>
  <si>
    <t>X131441502</t>
  </si>
  <si>
    <t>汕交基〔2023〕150号</t>
  </si>
  <si>
    <t>红海湾经济开发区</t>
  </si>
  <si>
    <t>红海湾自然资源和建设局</t>
  </si>
  <si>
    <t>广东建元工程有限公司</t>
  </si>
  <si>
    <t>中国建设银行股份有限公司梅州市分行
44050172320100001253</t>
  </si>
  <si>
    <t>红海湾经济开发区2025年农村公路养护修复项目</t>
  </si>
  <si>
    <t>X141441502</t>
  </si>
  <si>
    <t>汕红交〔2025〕4号</t>
  </si>
  <si>
    <t>拟分配使用已下达省补助资金15.1176万元，不足部分由区财政局统筹解决。</t>
  </si>
  <si>
    <t>X806441502</t>
  </si>
  <si>
    <t>C399441502</t>
  </si>
  <si>
    <t>海丰县</t>
  </si>
  <si>
    <t>海丰县公路事务中心</t>
  </si>
  <si>
    <t>深圳建中路桥工程有限公司</t>
  </si>
  <si>
    <t xml:space="preserve">中国建设银行股份有限公司深圳天健世纪支行
 44250100010000001104
</t>
  </si>
  <si>
    <t>国道228线海丰段（可塘至梅陇南山岭）公路交通安全设施提升工程</t>
  </si>
  <si>
    <t>G228441521</t>
  </si>
  <si>
    <t>海交行[2024]17号</t>
  </si>
  <si>
    <t>海丰县公平镇人民政府</t>
  </si>
  <si>
    <t>广东西南建设集团有限公司</t>
  </si>
  <si>
    <t>中国建设银行股份有限公司化州鉴江支行
44001690914053000998</t>
  </si>
  <si>
    <t>海丰县公平镇下洞村委陂角楼村至双叠石茶场路段路面提升项目</t>
  </si>
  <si>
    <t>CG16441521</t>
  </si>
  <si>
    <t>K0+000</t>
  </si>
  <si>
    <t>K0+536</t>
  </si>
  <si>
    <t>海交行〔2025〕30 号</t>
  </si>
  <si>
    <t>施工</t>
  </si>
  <si>
    <t>中环建（北京）工程管理有限责任公司</t>
  </si>
  <si>
    <t>中国银行股份有限公司汕尾海丰二环西路支行
702974631180</t>
  </si>
  <si>
    <t>结算咨询</t>
  </si>
  <si>
    <t>预算咨询</t>
  </si>
  <si>
    <t>匠心联创设计集团有限公司</t>
  </si>
  <si>
    <t>广东海丰农村商业银行股份有限公司
000434018421</t>
  </si>
  <si>
    <t>设计</t>
  </si>
  <si>
    <t>广东进裕项目管理咨询有限公司</t>
  </si>
  <si>
    <t>中国农业银行股份有限公司河源东江湾支行
44200901040004175</t>
  </si>
  <si>
    <t>监理</t>
  </si>
  <si>
    <t>广东路宏达检测技术有限公司</t>
  </si>
  <si>
    <t>佛山农村商业银行股份有限公司三水西南支行
80020000004494553</t>
  </si>
  <si>
    <t>检测合同</t>
  </si>
  <si>
    <t>海丰县交通运输局</t>
  </si>
  <si>
    <t>广东强富路桥建设有限公司</t>
  </si>
  <si>
    <t>中国工商银行股份有限公司电白县支行
2016027809000022467</t>
  </si>
  <si>
    <t>海丰县梅陇镇新渔村委会新乡村与梅尖村委会老田村交界处排水涵及路面修复工程</t>
  </si>
  <si>
    <t>C158441521</t>
  </si>
  <si>
    <t>K0+504</t>
  </si>
  <si>
    <t>K0+574</t>
  </si>
  <si>
    <t>海交行〔2025〕23 号</t>
  </si>
  <si>
    <t>中环建(北京)工程管理有限责任公司</t>
  </si>
  <si>
    <t>中林智建控股集团有限公司</t>
  </si>
  <si>
    <t>中国建设银行股份有限公司珠海前山支行
44050164643500002267</t>
  </si>
  <si>
    <t>中叙设计集团有限公司</t>
  </si>
  <si>
    <t>宜宾市商业银行股份有限公司翠屏支行
2010953102450</t>
  </si>
  <si>
    <t>中宏源建设管理有限公司</t>
  </si>
  <si>
    <t>中国农业银行股份有限公司汕尾城区支行
44252501040016083</t>
  </si>
  <si>
    <t>陆丰市</t>
  </si>
  <si>
    <t>陆丰市公路事务中心</t>
  </si>
  <si>
    <t>广东顺泰建筑工程有限公司</t>
  </si>
  <si>
    <t>工商银行陆丰支行2009002609200077787</t>
  </si>
  <si>
    <t>陆丰市“明珠五号”精品线路路域整治工程</t>
  </si>
  <si>
    <t>G228441581</t>
  </si>
  <si>
    <t>/</t>
  </si>
  <si>
    <t>G324441581</t>
  </si>
  <si>
    <t>S238441581</t>
  </si>
  <si>
    <t>鹏弘水利建设集团有限公司汕尾分公司</t>
  </si>
  <si>
    <t>农业银行陆丰人民桥支行44260301040011899</t>
  </si>
  <si>
    <t>陆丰市国道交通管理设施完善工程</t>
  </si>
  <si>
    <t>陆丰市坚晟建设工程有限公司</t>
  </si>
  <si>
    <t>陆丰农村商业银行80020000013475835</t>
  </si>
  <si>
    <t>陆丰市内南碣公路中央隔离带路缘石涂刷反光漆工程</t>
  </si>
  <si>
    <t>广东春禄建设有限公司</t>
  </si>
  <si>
    <t>深圳农商银行宝源支行000399808835</t>
  </si>
  <si>
    <t>兴汕高速公路海丰至红海湾开发区段一期国道G324加宽段分离式立交桥完善工程</t>
  </si>
  <si>
    <t>中潼建设集团有限公司汕尾分公司</t>
  </si>
  <si>
    <t>中国银行陆丰龙山大道支行678280502948</t>
  </si>
  <si>
    <t>陆丰市新国道G324华美学校路口整治工程</t>
  </si>
  <si>
    <t>陆丰市深埔农业发展有限公司</t>
  </si>
  <si>
    <t>农业银行陆丰市支行44260001040014683</t>
  </si>
  <si>
    <t>国道324线（磨海、东海大道、湖口）渠化岛绿化提升改造工程</t>
  </si>
  <si>
    <t>中国建设银行梅州市分行44050172320100001253</t>
  </si>
  <si>
    <t>陆丰市省道道路交通安全隐患路段路面标线施划项目</t>
  </si>
  <si>
    <t>S240441581</t>
  </si>
  <si>
    <t>贵州爻达建设集团有限公司陆丰市分公司</t>
  </si>
  <si>
    <t>工商银行陆丰支行2009002609200334422</t>
  </si>
  <si>
    <t>陆丰博美路段交通安全隐患整治工程</t>
  </si>
  <si>
    <t>陆丰市滨海走廊示范带公路环境整治工程</t>
  </si>
  <si>
    <t>国道228线（南塘飞机跑道至海韵段）景观绿化整治工程</t>
  </si>
  <si>
    <t xml:space="preserve">农业银行陆丰市支行44260001040014683
</t>
  </si>
  <si>
    <t>陆丰市道路渠化岛等绿化补种植工程</t>
  </si>
  <si>
    <t>陆丰市交通运输局</t>
  </si>
  <si>
    <t>广东启象实业有限公司</t>
  </si>
  <si>
    <t>中国建设银行股份有限公司五华支行
44050172745100001283</t>
  </si>
  <si>
    <t>陆丰市Y863线K0+863山角村涵洞改造工程</t>
  </si>
  <si>
    <t>Y863441581</t>
  </si>
  <si>
    <t>陆交运〔2023〕397号</t>
  </si>
  <si>
    <t>陆河县</t>
  </si>
  <si>
    <t>河口镇人民政府</t>
  </si>
  <si>
    <t>广东惠昌源实业有限公司汕尾第二分公司</t>
  </si>
  <si>
    <t>中国银行股份有限公司汕尾陆河支行
738077903918</t>
  </si>
  <si>
    <t>河口镇北二村主要干道沥青路面改造工程（Y821、C829、C830）</t>
  </si>
  <si>
    <t>Y821441523</t>
  </si>
  <si>
    <t>陆交发〔2025〕169号</t>
  </si>
  <si>
    <t>路线全长共2.572Km</t>
  </si>
  <si>
    <t>C829441523</t>
  </si>
  <si>
    <t>C830441523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</si>
</sst>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00_ "/>
    <numFmt numFmtId="179" formatCode="0.000_ "/>
    <numFmt numFmtId="180" formatCode="0.000"/>
  </numFmts>
  <fonts count="30">
    <font>
      <sz val="11"/>
      <color theme="1"/>
      <name val="宋体"/>
      <charset val="134"/>
      <scheme val="minor"/>
    </font>
    <font>
      <sz val="11"/>
      <name val="宋体"/>
      <charset val="134"/>
      <scheme val="minor"/>
    </font>
    <font>
      <b/>
      <sz val="11"/>
      <name val="宋体"/>
      <charset val="134"/>
      <scheme val="minor"/>
    </font>
    <font>
      <sz val="14"/>
      <color theme="1"/>
      <name val="宋体"/>
      <charset val="134"/>
      <scheme val="minor"/>
    </font>
    <font>
      <sz val="12"/>
      <color theme="1"/>
      <name val="宋体"/>
      <charset val="134"/>
    </font>
    <font>
      <sz val="12"/>
      <color theme="1"/>
      <name val="宋体"/>
      <charset val="134"/>
      <scheme val="minor"/>
    </font>
    <font>
      <b/>
      <sz val="28"/>
      <name val="宋体"/>
      <charset val="134"/>
      <scheme val="minor"/>
    </font>
    <font>
      <b/>
      <sz val="14"/>
      <name val="宋体"/>
      <charset val="134"/>
    </font>
    <font>
      <sz val="14"/>
      <name val="宋体"/>
      <charset val="134"/>
    </font>
    <font>
      <sz val="14"/>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Border="1">
      <alignment vertical="center"/>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Alignment="1">
      <alignment vertical="center" wrapText="1"/>
    </xf>
    <xf numFmtId="0" fontId="1" fillId="0" borderId="0" xfId="0" applyFont="1" applyFill="1" applyAlignment="1">
      <alignment horizontal="left"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6" fillId="0" borderId="5" xfId="0" applyNumberFormat="1" applyFont="1" applyFill="1" applyBorder="1" applyAlignment="1">
      <alignment horizontal="left" vertical="center" wrapText="1"/>
    </xf>
    <xf numFmtId="0" fontId="7" fillId="0" borderId="6" xfId="5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50" applyNumberFormat="1" applyFont="1" applyFill="1" applyBorder="1" applyAlignment="1">
      <alignment horizontal="center" vertical="center" wrapText="1"/>
    </xf>
    <xf numFmtId="176" fontId="7" fillId="0" borderId="6" xfId="50" applyNumberFormat="1" applyFont="1" applyFill="1" applyBorder="1" applyAlignment="1">
      <alignment horizontal="center" vertical="center" wrapText="1"/>
    </xf>
    <xf numFmtId="177" fontId="7" fillId="0" borderId="6" xfId="50" applyNumberFormat="1" applyFont="1" applyFill="1" applyBorder="1" applyAlignment="1">
      <alignment horizontal="center" vertical="center" wrapText="1"/>
    </xf>
    <xf numFmtId="176" fontId="7" fillId="0" borderId="6" xfId="50" applyNumberFormat="1" applyFont="1" applyFill="1" applyBorder="1" applyAlignment="1">
      <alignment horizontal="left" vertical="center" wrapText="1"/>
    </xf>
    <xf numFmtId="0" fontId="8"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178" fontId="8" fillId="0" borderId="6" xfId="50" applyNumberFormat="1" applyFont="1" applyFill="1" applyBorder="1" applyAlignment="1">
      <alignment horizontal="center" vertical="center" wrapText="1"/>
    </xf>
    <xf numFmtId="0" fontId="8" fillId="0" borderId="6" xfId="49"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10" fillId="0" borderId="0" xfId="49"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8" fillId="0" borderId="9" xfId="0" applyFont="1" applyFill="1" applyBorder="1" applyAlignment="1">
      <alignment horizontal="center" vertical="center" wrapText="1"/>
    </xf>
    <xf numFmtId="176" fontId="8" fillId="0" borderId="6" xfId="50" applyNumberFormat="1" applyFont="1" applyFill="1" applyBorder="1" applyAlignment="1">
      <alignment horizontal="center" vertical="center" wrapText="1"/>
    </xf>
    <xf numFmtId="0" fontId="8" fillId="0" borderId="6" xfId="49" applyNumberFormat="1" applyFont="1" applyFill="1" applyBorder="1" applyAlignment="1">
      <alignment horizontal="left" vertical="center" wrapText="1"/>
    </xf>
    <xf numFmtId="179" fontId="8" fillId="0" borderId="6" xfId="0" applyNumberFormat="1" applyFont="1" applyFill="1" applyBorder="1" applyAlignment="1">
      <alignment horizontal="center" vertical="center" wrapText="1"/>
    </xf>
    <xf numFmtId="0" fontId="8" fillId="0" borderId="8" xfId="50" applyNumberFormat="1" applyFont="1" applyFill="1" applyBorder="1" applyAlignment="1">
      <alignment horizontal="center" vertical="center" wrapText="1"/>
    </xf>
    <xf numFmtId="0" fontId="8" fillId="0" borderId="3" xfId="50" applyNumberFormat="1" applyFont="1" applyFill="1" applyBorder="1" applyAlignment="1">
      <alignment horizontal="center" vertical="center" wrapText="1"/>
    </xf>
    <xf numFmtId="0" fontId="8" fillId="0" borderId="7" xfId="5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10" xfId="50" applyNumberFormat="1" applyFont="1" applyFill="1" applyBorder="1" applyAlignment="1">
      <alignment horizontal="center" vertical="center" wrapText="1"/>
    </xf>
    <xf numFmtId="0" fontId="8" fillId="0" borderId="6" xfId="50" applyNumberFormat="1" applyFont="1" applyFill="1" applyBorder="1" applyAlignment="1">
      <alignment horizontal="left" vertical="center" wrapText="1"/>
    </xf>
    <xf numFmtId="0" fontId="8" fillId="0" borderId="5" xfId="50" applyNumberFormat="1" applyFont="1" applyFill="1" applyBorder="1" applyAlignment="1">
      <alignment horizontal="center" vertical="center" wrapText="1"/>
    </xf>
    <xf numFmtId="0" fontId="8" fillId="0" borderId="7" xfId="49"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7" xfId="49" applyNumberFormat="1" applyFont="1" applyFill="1" applyBorder="1" applyAlignment="1">
      <alignment horizontal="left" vertical="center" wrapText="1"/>
    </xf>
    <xf numFmtId="0" fontId="8" fillId="0" borderId="9" xfId="5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178" fontId="8" fillId="0" borderId="7" xfId="5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178" fontId="8" fillId="0" borderId="8" xfId="5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6"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79" fontId="8" fillId="0" borderId="6" xfId="50" applyNumberFormat="1" applyFont="1" applyFill="1" applyBorder="1" applyAlignment="1">
      <alignment horizontal="center" vertical="center" wrapText="1"/>
    </xf>
    <xf numFmtId="180" fontId="8" fillId="0" borderId="6"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Border="1" applyAlignment="1">
      <alignment horizontal="left" vertical="center" wrapText="1"/>
    </xf>
    <xf numFmtId="179" fontId="8" fillId="0" borderId="6" xfId="49"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2" xfId="49"/>
    <cellStyle name="常规 2 2" xfId="50"/>
    <cellStyle name="常规 2" xfId="51"/>
    <cellStyle name="常规 24" xfId="52"/>
    <cellStyle name="常规 23" xfId="53"/>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49"/>
  <sheetViews>
    <sheetView tabSelected="1" view="pageBreakPreview" zoomScale="55" zoomScaleNormal="100" topLeftCell="A30" workbookViewId="0">
      <selection activeCell="P28" sqref="P28"/>
    </sheetView>
  </sheetViews>
  <sheetFormatPr defaultColWidth="8.88333333333333" defaultRowHeight="13.5"/>
  <cols>
    <col min="1" max="2" width="8.88333333333333" style="1"/>
    <col min="3" max="3" width="23.2166666666667" style="1" customWidth="1"/>
    <col min="4" max="4" width="17.4916666666667" style="1" customWidth="1"/>
    <col min="5" max="7" width="39.2833333333333" style="1" customWidth="1"/>
    <col min="8" max="8" width="19.6416666666667" style="1" customWidth="1"/>
    <col min="9" max="10" width="13.3916666666667" style="1" customWidth="1"/>
    <col min="11" max="11" width="17.8583333333333" style="1" customWidth="1"/>
    <col min="12" max="12" width="14.6416666666667" style="1" customWidth="1"/>
    <col min="13" max="13" width="16.0666666666667" style="1" customWidth="1"/>
    <col min="14" max="14" width="13.5583333333333" style="1" customWidth="1"/>
    <col min="15" max="15" width="19.6416666666667" style="1" customWidth="1"/>
    <col min="16" max="16" width="21.0666666666667" style="1" customWidth="1"/>
    <col min="17" max="18" width="11.3583333333333" style="1" customWidth="1"/>
    <col min="19" max="19" width="17.6666666666667" style="9" customWidth="1"/>
    <col min="20" max="22" width="12.625" style="1"/>
    <col min="23" max="23" width="10.375" style="1"/>
    <col min="24" max="16384" width="8.88333333333333" style="1"/>
  </cols>
  <sheetData>
    <row r="1" s="1" customFormat="1" ht="24" customHeight="1" spans="1:21">
      <c r="A1" s="10" t="s">
        <v>0</v>
      </c>
      <c r="B1" s="11"/>
      <c r="C1" s="11"/>
      <c r="D1" s="11"/>
      <c r="E1" s="11"/>
      <c r="F1" s="11"/>
      <c r="G1" s="11"/>
      <c r="H1" s="11"/>
      <c r="I1" s="11"/>
      <c r="J1" s="11"/>
      <c r="K1" s="11"/>
      <c r="L1" s="11"/>
      <c r="M1" s="11"/>
      <c r="N1" s="11"/>
      <c r="O1" s="11"/>
      <c r="P1" s="11"/>
      <c r="Q1" s="11"/>
      <c r="R1" s="11"/>
      <c r="S1" s="12"/>
    </row>
    <row r="2" s="1" customFormat="1" ht="35" customHeight="1" spans="1:21">
      <c r="A2" s="13"/>
      <c r="B2" s="14"/>
      <c r="C2" s="14"/>
      <c r="D2" s="14"/>
      <c r="E2" s="14"/>
      <c r="F2" s="14"/>
      <c r="G2" s="14"/>
      <c r="H2" s="14"/>
      <c r="I2" s="14"/>
      <c r="J2" s="14"/>
      <c r="K2" s="14"/>
      <c r="L2" s="14"/>
      <c r="M2" s="14"/>
      <c r="N2" s="14"/>
      <c r="O2" s="14"/>
      <c r="P2" s="14"/>
      <c r="Q2" s="14"/>
      <c r="R2" s="14"/>
      <c r="S2" s="15"/>
    </row>
    <row r="3" s="1" customFormat="1" ht="5" customHeight="1" spans="1:21">
      <c r="A3" s="13"/>
      <c r="B3" s="14"/>
      <c r="C3" s="14"/>
      <c r="D3" s="14"/>
      <c r="E3" s="14"/>
      <c r="F3" s="14"/>
      <c r="G3" s="14"/>
      <c r="H3" s="14"/>
      <c r="I3" s="14"/>
      <c r="J3" s="14"/>
      <c r="K3" s="14"/>
      <c r="L3" s="14"/>
      <c r="M3" s="14"/>
      <c r="N3" s="14"/>
      <c r="O3" s="14"/>
      <c r="P3" s="14"/>
      <c r="Q3" s="14"/>
      <c r="R3" s="14"/>
      <c r="S3" s="15"/>
    </row>
    <row r="4" s="2" customFormat="1" ht="86" customHeight="1" spans="1:21">
      <c r="A4" s="16" t="s">
        <v>1</v>
      </c>
      <c r="B4" s="16" t="s">
        <v>2</v>
      </c>
      <c r="C4" s="16" t="s">
        <v>3</v>
      </c>
      <c r="D4" s="16" t="s">
        <v>4</v>
      </c>
      <c r="E4" s="16" t="s">
        <v>5</v>
      </c>
      <c r="F4" s="16" t="s">
        <v>6</v>
      </c>
      <c r="G4" s="16" t="s">
        <v>7</v>
      </c>
      <c r="H4" s="16" t="s">
        <v>8</v>
      </c>
      <c r="I4" s="16" t="s">
        <v>9</v>
      </c>
      <c r="J4" s="16" t="s">
        <v>10</v>
      </c>
      <c r="K4" s="16" t="s">
        <v>11</v>
      </c>
      <c r="L4" s="16" t="s">
        <v>12</v>
      </c>
      <c r="M4" s="16" t="s">
        <v>13</v>
      </c>
      <c r="N4" s="16" t="s">
        <v>14</v>
      </c>
      <c r="O4" s="16" t="s">
        <v>15</v>
      </c>
      <c r="P4" s="16" t="s">
        <v>16</v>
      </c>
      <c r="Q4" s="16" t="s">
        <v>17</v>
      </c>
      <c r="R4" s="16" t="s">
        <v>18</v>
      </c>
      <c r="S4" s="16" t="s">
        <v>19</v>
      </c>
    </row>
    <row r="5" s="1" customFormat="1" ht="60" customHeight="1" spans="1:21">
      <c r="A5" s="17"/>
      <c r="B5" s="18" t="s">
        <v>20</v>
      </c>
      <c r="C5" s="19"/>
      <c r="D5" s="19">
        <f>SUM(D6:D49)</f>
        <v>1014.8426</v>
      </c>
      <c r="E5" s="20"/>
      <c r="F5" s="20"/>
      <c r="G5" s="20"/>
      <c r="H5" s="21"/>
      <c r="I5" s="21"/>
      <c r="J5" s="21"/>
      <c r="K5" s="21"/>
      <c r="L5" s="19"/>
      <c r="M5" s="19"/>
      <c r="N5" s="19"/>
      <c r="O5" s="19">
        <f>SUM(O6:O49)</f>
        <v>569.6174</v>
      </c>
      <c r="P5" s="19">
        <f>SUM(P6:P49)</f>
        <v>1014.8426</v>
      </c>
      <c r="Q5" s="20"/>
      <c r="R5" s="20"/>
      <c r="S5" s="22"/>
    </row>
    <row r="6" ht="60" customHeight="1" spans="1:21">
      <c r="A6" s="23">
        <v>1</v>
      </c>
      <c r="B6" s="24" t="s">
        <v>21</v>
      </c>
      <c r="C6" s="19" t="s">
        <v>22</v>
      </c>
      <c r="D6" s="19">
        <f>SUM(P6,P7,P8,P9)</f>
        <v>215.5926</v>
      </c>
      <c r="E6" s="19" t="s">
        <v>23</v>
      </c>
      <c r="F6" s="19" t="s">
        <v>24</v>
      </c>
      <c r="G6" s="25" t="s">
        <v>25</v>
      </c>
      <c r="H6" s="19" t="s">
        <v>26</v>
      </c>
      <c r="I6" s="19">
        <v>622.545</v>
      </c>
      <c r="J6" s="19">
        <v>650.225</v>
      </c>
      <c r="K6" s="26" t="s">
        <v>27</v>
      </c>
      <c r="L6" s="25">
        <v>667.9731</v>
      </c>
      <c r="M6" s="25">
        <v>580.986</v>
      </c>
      <c r="N6" s="27"/>
      <c r="O6" s="25">
        <v>372.8874</v>
      </c>
      <c r="P6" s="25">
        <v>150</v>
      </c>
      <c r="Q6" s="25">
        <v>2024</v>
      </c>
      <c r="R6" s="25">
        <v>2025</v>
      </c>
      <c r="S6" s="28"/>
      <c r="T6" s="29"/>
      <c r="U6" s="30"/>
    </row>
    <row r="7" ht="60" customHeight="1" spans="1:21">
      <c r="A7" s="31"/>
      <c r="B7" s="24"/>
      <c r="C7" s="19"/>
      <c r="D7" s="19"/>
      <c r="E7" s="32" t="s">
        <v>28</v>
      </c>
      <c r="F7" s="32" t="s">
        <v>29</v>
      </c>
      <c r="G7" s="25" t="s">
        <v>30</v>
      </c>
      <c r="H7" s="24" t="s">
        <v>31</v>
      </c>
      <c r="I7" s="24"/>
      <c r="J7" s="24"/>
      <c r="K7" s="24"/>
      <c r="L7" s="25">
        <v>256.186</v>
      </c>
      <c r="M7" s="25">
        <v>240.814</v>
      </c>
      <c r="N7" s="27"/>
      <c r="O7" s="25">
        <v>196.73</v>
      </c>
      <c r="P7" s="25">
        <v>24.0922</v>
      </c>
      <c r="Q7" s="25">
        <v>2025</v>
      </c>
      <c r="R7" s="25">
        <v>2025</v>
      </c>
      <c r="S7" s="28" t="s">
        <v>32</v>
      </c>
      <c r="T7" s="33"/>
      <c r="U7" s="30"/>
    </row>
    <row r="8" ht="60" customHeight="1" spans="1:21">
      <c r="A8" s="31"/>
      <c r="B8" s="24"/>
      <c r="C8" s="19"/>
      <c r="D8" s="19"/>
      <c r="E8" s="32" t="s">
        <v>33</v>
      </c>
      <c r="F8" s="32" t="s">
        <v>34</v>
      </c>
      <c r="G8" s="25" t="s">
        <v>35</v>
      </c>
      <c r="H8" s="24" t="s">
        <v>36</v>
      </c>
      <c r="I8" s="24">
        <v>105.36</v>
      </c>
      <c r="J8" s="24">
        <v>105.52</v>
      </c>
      <c r="K8" s="24"/>
      <c r="L8" s="25">
        <v>47.3006</v>
      </c>
      <c r="M8" s="25">
        <v>42.2831</v>
      </c>
      <c r="N8" s="24"/>
      <c r="O8" s="25">
        <v>0</v>
      </c>
      <c r="P8" s="25">
        <v>40</v>
      </c>
      <c r="Q8" s="25">
        <v>2026</v>
      </c>
      <c r="R8" s="25"/>
      <c r="S8" s="28"/>
      <c r="T8" s="29"/>
      <c r="U8" s="30"/>
    </row>
    <row r="9" ht="60" customHeight="1" spans="1:21">
      <c r="A9" s="34"/>
      <c r="B9" s="24"/>
      <c r="C9" s="19"/>
      <c r="D9" s="19"/>
      <c r="E9" s="32" t="s">
        <v>37</v>
      </c>
      <c r="F9" s="32" t="s">
        <v>38</v>
      </c>
      <c r="G9" s="25" t="s">
        <v>39</v>
      </c>
      <c r="H9" s="24" t="s">
        <v>40</v>
      </c>
      <c r="I9" s="24">
        <v>18.5</v>
      </c>
      <c r="J9" s="24"/>
      <c r="K9" s="24" t="s">
        <v>41</v>
      </c>
      <c r="L9" s="25"/>
      <c r="M9" s="25">
        <v>1.667</v>
      </c>
      <c r="N9" s="27"/>
      <c r="O9" s="25">
        <v>0</v>
      </c>
      <c r="P9" s="25">
        <v>1.5004</v>
      </c>
      <c r="Q9" s="25">
        <v>2026</v>
      </c>
      <c r="R9" s="25">
        <v>2024</v>
      </c>
      <c r="S9" s="28"/>
      <c r="T9" s="33"/>
      <c r="U9" s="30"/>
    </row>
    <row r="10" s="3" customFormat="1" ht="60" customHeight="1" spans="1:21">
      <c r="A10" s="24">
        <v>2</v>
      </c>
      <c r="B10" s="24" t="s">
        <v>42</v>
      </c>
      <c r="C10" s="19" t="s">
        <v>43</v>
      </c>
      <c r="D10" s="24">
        <f>P10</f>
        <v>15.1176</v>
      </c>
      <c r="E10" s="27" t="s">
        <v>44</v>
      </c>
      <c r="F10" s="27" t="s">
        <v>45</v>
      </c>
      <c r="G10" s="35" t="s">
        <v>46</v>
      </c>
      <c r="H10" s="25" t="s">
        <v>47</v>
      </c>
      <c r="I10" s="25">
        <v>11.805</v>
      </c>
      <c r="J10" s="25">
        <v>11.815</v>
      </c>
      <c r="K10" s="26" t="s">
        <v>48</v>
      </c>
      <c r="L10" s="27">
        <v>15.871</v>
      </c>
      <c r="M10" s="27">
        <v>15.871</v>
      </c>
      <c r="N10" s="27">
        <v>0</v>
      </c>
      <c r="O10" s="27">
        <v>0</v>
      </c>
      <c r="P10" s="27">
        <v>15.1176</v>
      </c>
      <c r="Q10" s="27">
        <v>2025</v>
      </c>
      <c r="R10" s="27">
        <v>2026</v>
      </c>
      <c r="S10" s="36" t="s">
        <v>49</v>
      </c>
    </row>
    <row r="11" s="3" customFormat="1" ht="60" customHeight="1" spans="1:21">
      <c r="A11" s="24"/>
      <c r="B11" s="24"/>
      <c r="C11" s="19"/>
      <c r="D11" s="24"/>
      <c r="E11" s="27"/>
      <c r="F11" s="27"/>
      <c r="G11" s="35"/>
      <c r="H11" s="25" t="s">
        <v>47</v>
      </c>
      <c r="I11" s="25">
        <v>11.924</v>
      </c>
      <c r="J11" s="25">
        <v>11.942</v>
      </c>
      <c r="K11" s="26"/>
      <c r="L11" s="27"/>
      <c r="M11" s="27"/>
      <c r="N11" s="27"/>
      <c r="O11" s="27"/>
      <c r="P11" s="27"/>
      <c r="Q11" s="27"/>
      <c r="R11" s="27"/>
      <c r="S11" s="36"/>
    </row>
    <row r="12" s="3" customFormat="1" ht="60" customHeight="1" spans="1:21">
      <c r="A12" s="24"/>
      <c r="B12" s="24"/>
      <c r="C12" s="19"/>
      <c r="D12" s="24"/>
      <c r="E12" s="27"/>
      <c r="F12" s="27"/>
      <c r="G12" s="35"/>
      <c r="H12" s="25" t="s">
        <v>50</v>
      </c>
      <c r="I12" s="25">
        <v>0.983</v>
      </c>
      <c r="J12" s="25">
        <v>1.165</v>
      </c>
      <c r="K12" s="26"/>
      <c r="L12" s="27"/>
      <c r="M12" s="27"/>
      <c r="N12" s="27"/>
      <c r="O12" s="27"/>
      <c r="P12" s="27"/>
      <c r="Q12" s="27"/>
      <c r="R12" s="27"/>
      <c r="S12" s="36"/>
    </row>
    <row r="13" s="3" customFormat="1" ht="60" customHeight="1" spans="1:21">
      <c r="A13" s="24"/>
      <c r="B13" s="24"/>
      <c r="C13" s="19"/>
      <c r="D13" s="24"/>
      <c r="E13" s="27"/>
      <c r="F13" s="27"/>
      <c r="G13" s="35"/>
      <c r="H13" s="25" t="s">
        <v>50</v>
      </c>
      <c r="I13" s="25">
        <v>2.665</v>
      </c>
      <c r="J13" s="25">
        <v>3.423</v>
      </c>
      <c r="K13" s="26"/>
      <c r="L13" s="27"/>
      <c r="M13" s="27"/>
      <c r="N13" s="27"/>
      <c r="O13" s="27"/>
      <c r="P13" s="27"/>
      <c r="Q13" s="27"/>
      <c r="R13" s="27"/>
      <c r="S13" s="36"/>
    </row>
    <row r="14" s="3" customFormat="1" ht="60" customHeight="1" spans="1:21">
      <c r="A14" s="24"/>
      <c r="B14" s="24"/>
      <c r="C14" s="19"/>
      <c r="D14" s="24"/>
      <c r="E14" s="27"/>
      <c r="F14" s="27"/>
      <c r="G14" s="35"/>
      <c r="H14" s="25" t="s">
        <v>50</v>
      </c>
      <c r="I14" s="25">
        <v>4.473</v>
      </c>
      <c r="J14" s="25">
        <v>4.615</v>
      </c>
      <c r="K14" s="26"/>
      <c r="L14" s="27"/>
      <c r="M14" s="27"/>
      <c r="N14" s="27"/>
      <c r="O14" s="27"/>
      <c r="P14" s="27"/>
      <c r="Q14" s="27"/>
      <c r="R14" s="27"/>
      <c r="S14" s="36"/>
    </row>
    <row r="15" s="3" customFormat="1" ht="60" customHeight="1" spans="1:21">
      <c r="A15" s="24"/>
      <c r="B15" s="24"/>
      <c r="C15" s="19"/>
      <c r="D15" s="24"/>
      <c r="E15" s="27"/>
      <c r="F15" s="27"/>
      <c r="G15" s="35"/>
      <c r="H15" s="25" t="s">
        <v>50</v>
      </c>
      <c r="I15" s="25">
        <v>7.861</v>
      </c>
      <c r="J15" s="25">
        <v>7.975</v>
      </c>
      <c r="K15" s="26"/>
      <c r="L15" s="27"/>
      <c r="M15" s="27"/>
      <c r="N15" s="27"/>
      <c r="O15" s="27"/>
      <c r="P15" s="27"/>
      <c r="Q15" s="27"/>
      <c r="R15" s="27"/>
      <c r="S15" s="36"/>
    </row>
    <row r="16" s="3" customFormat="1" ht="60" customHeight="1" spans="1:21">
      <c r="A16" s="24"/>
      <c r="B16" s="24"/>
      <c r="C16" s="19"/>
      <c r="D16" s="24"/>
      <c r="E16" s="27"/>
      <c r="F16" s="27"/>
      <c r="G16" s="35"/>
      <c r="H16" s="25" t="s">
        <v>51</v>
      </c>
      <c r="I16" s="25">
        <v>0.62</v>
      </c>
      <c r="J16" s="37">
        <v>0.67</v>
      </c>
      <c r="K16" s="26"/>
      <c r="L16" s="27"/>
      <c r="M16" s="27"/>
      <c r="N16" s="27"/>
      <c r="O16" s="27"/>
      <c r="P16" s="27"/>
      <c r="Q16" s="27"/>
      <c r="R16" s="27"/>
      <c r="S16" s="36"/>
    </row>
    <row r="17" s="3" customFormat="1" ht="60" customHeight="1" spans="1:21">
      <c r="A17" s="24">
        <v>3</v>
      </c>
      <c r="B17" s="24" t="s">
        <v>52</v>
      </c>
      <c r="C17" s="25" t="s">
        <v>53</v>
      </c>
      <c r="D17" s="24">
        <f>P17</f>
        <v>200</v>
      </c>
      <c r="E17" s="27" t="s">
        <v>54</v>
      </c>
      <c r="F17" s="27" t="s">
        <v>55</v>
      </c>
      <c r="G17" s="19" t="s">
        <v>56</v>
      </c>
      <c r="H17" s="25" t="s">
        <v>57</v>
      </c>
      <c r="I17" s="25">
        <v>5647.237</v>
      </c>
      <c r="J17" s="25">
        <v>5692.02</v>
      </c>
      <c r="K17" s="26" t="s">
        <v>58</v>
      </c>
      <c r="L17" s="27">
        <v>200.52</v>
      </c>
      <c r="M17" s="27">
        <v>200.52</v>
      </c>
      <c r="N17" s="27">
        <v>0</v>
      </c>
      <c r="O17" s="27">
        <v>0</v>
      </c>
      <c r="P17" s="27">
        <v>200</v>
      </c>
      <c r="Q17" s="27">
        <v>2024</v>
      </c>
      <c r="R17" s="27">
        <v>2025</v>
      </c>
      <c r="S17" s="36"/>
      <c r="T17" s="33"/>
      <c r="U17" s="33"/>
    </row>
    <row r="18" s="3" customFormat="1" ht="78" customHeight="1" spans="1:21">
      <c r="A18" s="38">
        <v>4</v>
      </c>
      <c r="B18" s="39" t="s">
        <v>52</v>
      </c>
      <c r="C18" s="40" t="s">
        <v>59</v>
      </c>
      <c r="D18" s="41">
        <v>61.2588</v>
      </c>
      <c r="E18" s="19" t="s">
        <v>60</v>
      </c>
      <c r="F18" s="27" t="s">
        <v>61</v>
      </c>
      <c r="G18" s="40" t="s">
        <v>62</v>
      </c>
      <c r="H18" s="40" t="s">
        <v>63</v>
      </c>
      <c r="I18" s="40" t="s">
        <v>64</v>
      </c>
      <c r="J18" s="40" t="s">
        <v>65</v>
      </c>
      <c r="K18" s="40" t="s">
        <v>66</v>
      </c>
      <c r="L18" s="42">
        <v>61.2588</v>
      </c>
      <c r="M18" s="42">
        <v>56.9323</v>
      </c>
      <c r="N18" s="40">
        <v>0</v>
      </c>
      <c r="O18" s="25">
        <v>0</v>
      </c>
      <c r="P18" s="25">
        <v>56.9323</v>
      </c>
      <c r="Q18" s="19">
        <v>2025</v>
      </c>
      <c r="R18" s="43">
        <v>2026</v>
      </c>
      <c r="S18" s="44" t="s">
        <v>67</v>
      </c>
    </row>
    <row r="19" s="4" customFormat="1" ht="78" customHeight="1" spans="1:21">
      <c r="A19" s="38"/>
      <c r="B19" s="45"/>
      <c r="C19" s="38"/>
      <c r="D19" s="41"/>
      <c r="E19" s="46" t="s">
        <v>68</v>
      </c>
      <c r="F19" s="46" t="s">
        <v>69</v>
      </c>
      <c r="G19" s="38"/>
      <c r="H19" s="38"/>
      <c r="I19" s="38"/>
      <c r="J19" s="38"/>
      <c r="K19" s="38"/>
      <c r="L19" s="47"/>
      <c r="M19" s="47"/>
      <c r="N19" s="38"/>
      <c r="O19" s="42">
        <v>0</v>
      </c>
      <c r="P19" s="42">
        <v>0.2</v>
      </c>
      <c r="Q19" s="19">
        <v>2025</v>
      </c>
      <c r="R19" s="43">
        <v>2026</v>
      </c>
      <c r="S19" s="48" t="s">
        <v>70</v>
      </c>
      <c r="T19" s="33"/>
    </row>
    <row r="20" s="5" customFormat="1" ht="78" customHeight="1" spans="1:21">
      <c r="A20" s="38"/>
      <c r="B20" s="45"/>
      <c r="C20" s="38"/>
      <c r="D20" s="41"/>
      <c r="E20" s="46" t="s">
        <v>68</v>
      </c>
      <c r="F20" s="46" t="s">
        <v>69</v>
      </c>
      <c r="G20" s="38"/>
      <c r="H20" s="38"/>
      <c r="I20" s="38"/>
      <c r="J20" s="38"/>
      <c r="K20" s="38"/>
      <c r="L20" s="47"/>
      <c r="M20" s="47"/>
      <c r="N20" s="38"/>
      <c r="O20" s="42">
        <v>0</v>
      </c>
      <c r="P20" s="42">
        <v>0.2755</v>
      </c>
      <c r="Q20" s="19">
        <v>2025</v>
      </c>
      <c r="R20" s="43">
        <v>2026</v>
      </c>
      <c r="S20" s="48" t="s">
        <v>71</v>
      </c>
      <c r="T20" s="3"/>
    </row>
    <row r="21" s="6" customFormat="1" ht="78" customHeight="1" spans="1:21">
      <c r="A21" s="38"/>
      <c r="B21" s="45"/>
      <c r="C21" s="38"/>
      <c r="D21" s="41"/>
      <c r="E21" s="46" t="s">
        <v>72</v>
      </c>
      <c r="F21" s="46" t="s">
        <v>73</v>
      </c>
      <c r="G21" s="38"/>
      <c r="H21" s="38"/>
      <c r="I21" s="38"/>
      <c r="J21" s="38"/>
      <c r="K21" s="38"/>
      <c r="L21" s="47"/>
      <c r="M21" s="47"/>
      <c r="N21" s="38"/>
      <c r="O21" s="42">
        <v>0</v>
      </c>
      <c r="P21" s="42">
        <v>2.3402</v>
      </c>
      <c r="Q21" s="19">
        <v>2025</v>
      </c>
      <c r="R21" s="43">
        <v>2026</v>
      </c>
      <c r="S21" s="48" t="s">
        <v>74</v>
      </c>
    </row>
    <row r="22" s="3" customFormat="1" ht="78" customHeight="1" spans="1:21">
      <c r="A22" s="38"/>
      <c r="B22" s="45"/>
      <c r="C22" s="38"/>
      <c r="D22" s="41"/>
      <c r="E22" s="46" t="s">
        <v>75</v>
      </c>
      <c r="F22" s="46" t="s">
        <v>76</v>
      </c>
      <c r="G22" s="38"/>
      <c r="H22" s="38"/>
      <c r="I22" s="38"/>
      <c r="J22" s="38"/>
      <c r="K22" s="38"/>
      <c r="L22" s="47"/>
      <c r="M22" s="47"/>
      <c r="N22" s="38"/>
      <c r="O22" s="42">
        <v>0</v>
      </c>
      <c r="P22" s="42">
        <v>1.1997</v>
      </c>
      <c r="Q22" s="19">
        <v>2025</v>
      </c>
      <c r="R22" s="43">
        <v>2026</v>
      </c>
      <c r="S22" s="48" t="s">
        <v>77</v>
      </c>
    </row>
    <row r="23" s="3" customFormat="1" ht="78" customHeight="1" spans="1:21">
      <c r="A23" s="49"/>
      <c r="B23" s="45"/>
      <c r="C23" s="49"/>
      <c r="D23" s="41"/>
      <c r="E23" s="46" t="s">
        <v>78</v>
      </c>
      <c r="F23" s="46" t="s">
        <v>79</v>
      </c>
      <c r="G23" s="38"/>
      <c r="H23" s="38"/>
      <c r="I23" s="38"/>
      <c r="J23" s="38"/>
      <c r="K23" s="38"/>
      <c r="L23" s="47"/>
      <c r="M23" s="47"/>
      <c r="N23" s="38"/>
      <c r="O23" s="42">
        <v>0</v>
      </c>
      <c r="P23" s="42">
        <v>0.3111</v>
      </c>
      <c r="Q23" s="19">
        <v>2025</v>
      </c>
      <c r="R23" s="43">
        <v>2026</v>
      </c>
      <c r="S23" s="48" t="s">
        <v>80</v>
      </c>
    </row>
    <row r="24" s="3" customFormat="1" ht="78" customHeight="1" spans="1:21">
      <c r="A24" s="50">
        <v>5</v>
      </c>
      <c r="B24" s="51" t="s">
        <v>52</v>
      </c>
      <c r="C24" s="42" t="s">
        <v>81</v>
      </c>
      <c r="D24" s="41">
        <v>47.3773</v>
      </c>
      <c r="E24" s="46" t="s">
        <v>82</v>
      </c>
      <c r="F24" s="46" t="s">
        <v>83</v>
      </c>
      <c r="G24" s="40" t="s">
        <v>84</v>
      </c>
      <c r="H24" s="42" t="s">
        <v>85</v>
      </c>
      <c r="I24" s="42" t="s">
        <v>86</v>
      </c>
      <c r="J24" s="42" t="s">
        <v>87</v>
      </c>
      <c r="K24" s="52" t="s">
        <v>88</v>
      </c>
      <c r="L24" s="42">
        <v>47.3773</v>
      </c>
      <c r="M24" s="42">
        <v>42.4765</v>
      </c>
      <c r="N24" s="42">
        <v>0</v>
      </c>
      <c r="O24" s="42">
        <v>0</v>
      </c>
      <c r="P24" s="42">
        <v>42.4765</v>
      </c>
      <c r="Q24" s="42">
        <v>2025</v>
      </c>
      <c r="R24" s="42">
        <v>2026</v>
      </c>
      <c r="S24" s="48" t="s">
        <v>67</v>
      </c>
    </row>
    <row r="25" s="4" customFormat="1" ht="78" customHeight="1" spans="1:21">
      <c r="A25" s="53"/>
      <c r="B25" s="54"/>
      <c r="C25" s="47"/>
      <c r="D25" s="41"/>
      <c r="E25" s="46" t="s">
        <v>89</v>
      </c>
      <c r="F25" s="46" t="s">
        <v>69</v>
      </c>
      <c r="G25" s="38"/>
      <c r="H25" s="47"/>
      <c r="I25" s="47"/>
      <c r="J25" s="47"/>
      <c r="K25" s="55"/>
      <c r="L25" s="47"/>
      <c r="M25" s="47"/>
      <c r="N25" s="47"/>
      <c r="O25" s="42">
        <v>0</v>
      </c>
      <c r="P25" s="42">
        <v>0.18</v>
      </c>
      <c r="Q25" s="42">
        <v>2025</v>
      </c>
      <c r="R25" s="42">
        <v>2026</v>
      </c>
      <c r="S25" s="48" t="s">
        <v>71</v>
      </c>
      <c r="T25" s="33"/>
    </row>
    <row r="26" s="5" customFormat="1" ht="78" customHeight="1" spans="1:21">
      <c r="A26" s="53"/>
      <c r="B26" s="54"/>
      <c r="C26" s="47"/>
      <c r="D26" s="41"/>
      <c r="E26" s="46" t="s">
        <v>90</v>
      </c>
      <c r="F26" s="46" t="s">
        <v>91</v>
      </c>
      <c r="G26" s="38"/>
      <c r="H26" s="47"/>
      <c r="I26" s="47"/>
      <c r="J26" s="47"/>
      <c r="K26" s="55"/>
      <c r="L26" s="47"/>
      <c r="M26" s="47"/>
      <c r="N26" s="47"/>
      <c r="O26" s="42">
        <v>0</v>
      </c>
      <c r="P26" s="42">
        <v>0.18</v>
      </c>
      <c r="Q26" s="42">
        <v>2025</v>
      </c>
      <c r="R26" s="42">
        <v>2026</v>
      </c>
      <c r="S26" s="48" t="s">
        <v>70</v>
      </c>
      <c r="T26" s="3"/>
    </row>
    <row r="27" s="6" customFormat="1" ht="78" customHeight="1" spans="1:21">
      <c r="A27" s="53"/>
      <c r="B27" s="54"/>
      <c r="C27" s="47"/>
      <c r="D27" s="41"/>
      <c r="E27" s="46" t="s">
        <v>92</v>
      </c>
      <c r="F27" s="46" t="s">
        <v>93</v>
      </c>
      <c r="G27" s="38"/>
      <c r="H27" s="47"/>
      <c r="I27" s="47"/>
      <c r="J27" s="47"/>
      <c r="K27" s="55"/>
      <c r="L27" s="47"/>
      <c r="M27" s="47"/>
      <c r="N27" s="47"/>
      <c r="O27" s="42">
        <v>0</v>
      </c>
      <c r="P27" s="42">
        <v>3.1008</v>
      </c>
      <c r="Q27" s="42">
        <v>2025</v>
      </c>
      <c r="R27" s="42">
        <v>2026</v>
      </c>
      <c r="S27" s="48" t="s">
        <v>74</v>
      </c>
    </row>
    <row r="28" s="3" customFormat="1" ht="78" customHeight="1" spans="1:21">
      <c r="A28" s="53"/>
      <c r="B28" s="54"/>
      <c r="C28" s="47"/>
      <c r="D28" s="41"/>
      <c r="E28" s="46" t="s">
        <v>94</v>
      </c>
      <c r="F28" s="46" t="s">
        <v>95</v>
      </c>
      <c r="G28" s="38"/>
      <c r="H28" s="47"/>
      <c r="I28" s="47"/>
      <c r="J28" s="47"/>
      <c r="K28" s="55"/>
      <c r="L28" s="47"/>
      <c r="M28" s="47"/>
      <c r="N28" s="47"/>
      <c r="O28" s="42">
        <v>0</v>
      </c>
      <c r="P28" s="42">
        <v>0.89</v>
      </c>
      <c r="Q28" s="42">
        <v>2025</v>
      </c>
      <c r="R28" s="42">
        <v>2026</v>
      </c>
      <c r="S28" s="48" t="s">
        <v>77</v>
      </c>
    </row>
    <row r="29" s="3" customFormat="1" ht="78" customHeight="1" spans="1:21">
      <c r="A29" s="53"/>
      <c r="B29" s="54"/>
      <c r="C29" s="47"/>
      <c r="D29" s="41"/>
      <c r="E29" s="46" t="s">
        <v>78</v>
      </c>
      <c r="F29" s="46" t="s">
        <v>79</v>
      </c>
      <c r="G29" s="38"/>
      <c r="H29" s="47"/>
      <c r="I29" s="47"/>
      <c r="J29" s="47"/>
      <c r="K29" s="55"/>
      <c r="L29" s="47"/>
      <c r="M29" s="47"/>
      <c r="N29" s="47"/>
      <c r="O29" s="42">
        <v>0</v>
      </c>
      <c r="P29" s="42">
        <v>0.55</v>
      </c>
      <c r="Q29" s="42">
        <v>2025</v>
      </c>
      <c r="R29" s="56">
        <v>2026</v>
      </c>
      <c r="S29" s="48" t="s">
        <v>80</v>
      </c>
    </row>
    <row r="30" s="7" customFormat="1" ht="60" customHeight="1" spans="1:21">
      <c r="A30" s="24">
        <v>6</v>
      </c>
      <c r="B30" s="24" t="s">
        <v>96</v>
      </c>
      <c r="C30" s="57" t="s">
        <v>97</v>
      </c>
      <c r="D30" s="24">
        <f>SUM(P30,P34,P35,P38,P37,P39,P40,P41,P42,P43,P44,P46)</f>
        <v>352.6911</v>
      </c>
      <c r="E30" s="26" t="s">
        <v>98</v>
      </c>
      <c r="F30" s="58" t="s">
        <v>99</v>
      </c>
      <c r="G30" s="35" t="s">
        <v>100</v>
      </c>
      <c r="H30" s="57" t="s">
        <v>101</v>
      </c>
      <c r="I30" s="57">
        <v>5588.247</v>
      </c>
      <c r="J30" s="57">
        <v>5596.597</v>
      </c>
      <c r="K30" s="26" t="s">
        <v>102</v>
      </c>
      <c r="L30" s="26">
        <v>81.0301</v>
      </c>
      <c r="M30" s="26">
        <v>65.41</v>
      </c>
      <c r="N30" s="35">
        <v>0</v>
      </c>
      <c r="O30" s="35">
        <v>0</v>
      </c>
      <c r="P30" s="26">
        <f>M30*0.85</f>
        <v>55.5985</v>
      </c>
      <c r="Q30" s="35">
        <v>2025</v>
      </c>
      <c r="R30" s="35">
        <v>2025</v>
      </c>
      <c r="S30" s="59"/>
    </row>
    <row r="31" s="7" customFormat="1" ht="60" customHeight="1" spans="1:21">
      <c r="A31" s="24"/>
      <c r="B31" s="24"/>
      <c r="C31" s="57"/>
      <c r="D31" s="24"/>
      <c r="E31" s="26"/>
      <c r="F31" s="58"/>
      <c r="G31" s="35"/>
      <c r="H31" s="57" t="s">
        <v>101</v>
      </c>
      <c r="I31" s="57">
        <v>5601.478</v>
      </c>
      <c r="J31" s="60">
        <f>I31+18.941</f>
        <v>5620.419</v>
      </c>
      <c r="K31" s="26"/>
      <c r="L31" s="26"/>
      <c r="M31" s="26"/>
      <c r="N31" s="35"/>
      <c r="O31" s="35"/>
      <c r="P31" s="26"/>
      <c r="Q31" s="35"/>
      <c r="R31" s="35"/>
      <c r="S31" s="59"/>
    </row>
    <row r="32" s="7" customFormat="1" ht="60" customHeight="1" spans="1:21">
      <c r="A32" s="24"/>
      <c r="B32" s="24"/>
      <c r="C32" s="57"/>
      <c r="D32" s="24"/>
      <c r="E32" s="26"/>
      <c r="F32" s="58"/>
      <c r="G32" s="35"/>
      <c r="H32" s="57" t="s">
        <v>103</v>
      </c>
      <c r="I32" s="57">
        <v>656.057</v>
      </c>
      <c r="J32" s="57">
        <v>665.798</v>
      </c>
      <c r="K32" s="26"/>
      <c r="L32" s="26"/>
      <c r="M32" s="26"/>
      <c r="N32" s="35"/>
      <c r="O32" s="35"/>
      <c r="P32" s="26"/>
      <c r="Q32" s="35"/>
      <c r="R32" s="35"/>
      <c r="S32" s="59"/>
    </row>
    <row r="33" s="7" customFormat="1" ht="60" customHeight="1" spans="1:19">
      <c r="A33" s="24"/>
      <c r="B33" s="24"/>
      <c r="C33" s="57"/>
      <c r="D33" s="24"/>
      <c r="E33" s="26"/>
      <c r="F33" s="58"/>
      <c r="G33" s="35"/>
      <c r="H33" s="57" t="s">
        <v>104</v>
      </c>
      <c r="I33" s="57">
        <v>321.138</v>
      </c>
      <c r="J33" s="57">
        <v>331.628</v>
      </c>
      <c r="K33" s="26"/>
      <c r="L33" s="26"/>
      <c r="M33" s="26"/>
      <c r="N33" s="35"/>
      <c r="O33" s="35"/>
      <c r="P33" s="26"/>
      <c r="Q33" s="35"/>
      <c r="R33" s="35"/>
      <c r="S33" s="59"/>
    </row>
    <row r="34" s="7" customFormat="1" ht="60" customHeight="1" spans="1:19">
      <c r="A34" s="24">
        <v>7</v>
      </c>
      <c r="B34" s="24"/>
      <c r="C34" s="57" t="s">
        <v>97</v>
      </c>
      <c r="D34" s="24"/>
      <c r="E34" s="26" t="s">
        <v>105</v>
      </c>
      <c r="F34" s="58" t="s">
        <v>106</v>
      </c>
      <c r="G34" s="35" t="s">
        <v>107</v>
      </c>
      <c r="H34" s="57" t="s">
        <v>103</v>
      </c>
      <c r="I34" s="57">
        <v>622.546</v>
      </c>
      <c r="J34" s="57">
        <v>656.246</v>
      </c>
      <c r="K34" s="26" t="s">
        <v>102</v>
      </c>
      <c r="L34" s="26">
        <v>36.2966</v>
      </c>
      <c r="M34" s="26">
        <v>29.6</v>
      </c>
      <c r="N34" s="35">
        <v>0</v>
      </c>
      <c r="O34" s="35">
        <v>0</v>
      </c>
      <c r="P34" s="26">
        <v>29.6</v>
      </c>
      <c r="Q34" s="35">
        <v>2025</v>
      </c>
      <c r="R34" s="35">
        <v>2025</v>
      </c>
      <c r="S34" s="59"/>
    </row>
    <row r="35" s="7" customFormat="1" ht="60" customHeight="1" spans="1:19">
      <c r="A35" s="24">
        <v>8</v>
      </c>
      <c r="B35" s="24"/>
      <c r="C35" s="17" t="s">
        <v>97</v>
      </c>
      <c r="D35" s="24"/>
      <c r="E35" s="60" t="s">
        <v>108</v>
      </c>
      <c r="F35" s="58" t="s">
        <v>109</v>
      </c>
      <c r="G35" s="60" t="s">
        <v>110</v>
      </c>
      <c r="H35" s="57" t="s">
        <v>101</v>
      </c>
      <c r="I35" s="17">
        <v>5588.247</v>
      </c>
      <c r="J35" s="17">
        <v>5598.714</v>
      </c>
      <c r="K35" s="60" t="s">
        <v>102</v>
      </c>
      <c r="L35" s="26">
        <v>58.9407</v>
      </c>
      <c r="M35" s="26">
        <v>58.2</v>
      </c>
      <c r="N35" s="35">
        <v>0</v>
      </c>
      <c r="O35" s="35">
        <v>0</v>
      </c>
      <c r="P35" s="26">
        <v>48.6853</v>
      </c>
      <c r="Q35" s="35">
        <v>2025</v>
      </c>
      <c r="R35" s="35">
        <v>2025</v>
      </c>
      <c r="S35" s="59"/>
    </row>
    <row r="36" s="7" customFormat="1" ht="60" customHeight="1" spans="1:19">
      <c r="A36" s="24"/>
      <c r="B36" s="24"/>
      <c r="C36" s="17"/>
      <c r="D36" s="24"/>
      <c r="E36" s="60"/>
      <c r="F36" s="58"/>
      <c r="G36" s="60"/>
      <c r="H36" s="17" t="s">
        <v>104</v>
      </c>
      <c r="I36" s="37">
        <v>322.7</v>
      </c>
      <c r="J36" s="17">
        <v>332.904</v>
      </c>
      <c r="K36" s="60"/>
      <c r="L36" s="26"/>
      <c r="M36" s="26"/>
      <c r="N36" s="35"/>
      <c r="O36" s="35"/>
      <c r="P36" s="26"/>
      <c r="Q36" s="35"/>
      <c r="R36" s="35"/>
      <c r="S36" s="59"/>
    </row>
    <row r="37" s="7" customFormat="1" ht="60" customHeight="1" spans="1:19">
      <c r="A37" s="24">
        <v>9</v>
      </c>
      <c r="B37" s="24"/>
      <c r="C37" s="57" t="s">
        <v>97</v>
      </c>
      <c r="D37" s="24"/>
      <c r="E37" s="60" t="s">
        <v>111</v>
      </c>
      <c r="F37" s="58" t="s">
        <v>112</v>
      </c>
      <c r="G37" s="60" t="s">
        <v>113</v>
      </c>
      <c r="H37" s="17" t="s">
        <v>103</v>
      </c>
      <c r="I37" s="37">
        <v>675.8</v>
      </c>
      <c r="J37" s="17">
        <v>676.316</v>
      </c>
      <c r="K37" s="60" t="s">
        <v>102</v>
      </c>
      <c r="L37" s="26">
        <v>94.3047</v>
      </c>
      <c r="M37" s="26">
        <v>68.4</v>
      </c>
      <c r="N37" s="35">
        <v>0</v>
      </c>
      <c r="O37" s="35">
        <v>0</v>
      </c>
      <c r="P37" s="26">
        <v>8.0656</v>
      </c>
      <c r="Q37" s="35">
        <v>2022</v>
      </c>
      <c r="R37" s="35">
        <v>2023</v>
      </c>
      <c r="S37" s="59"/>
    </row>
    <row r="38" s="7" customFormat="1" ht="60" customHeight="1" spans="1:19">
      <c r="A38" s="24">
        <v>10</v>
      </c>
      <c r="B38" s="24"/>
      <c r="C38" s="17" t="s">
        <v>97</v>
      </c>
      <c r="D38" s="24"/>
      <c r="E38" s="60" t="s">
        <v>114</v>
      </c>
      <c r="F38" s="58" t="s">
        <v>115</v>
      </c>
      <c r="G38" s="60" t="s">
        <v>116</v>
      </c>
      <c r="H38" s="17" t="s">
        <v>103</v>
      </c>
      <c r="I38" s="37">
        <v>658.8</v>
      </c>
      <c r="J38" s="61">
        <v>658.9</v>
      </c>
      <c r="K38" s="60" t="s">
        <v>102</v>
      </c>
      <c r="L38" s="26">
        <v>36.4238</v>
      </c>
      <c r="M38" s="26">
        <v>25.9941</v>
      </c>
      <c r="N38" s="35">
        <v>0</v>
      </c>
      <c r="O38" s="35">
        <v>0</v>
      </c>
      <c r="P38" s="26">
        <v>23.8328</v>
      </c>
      <c r="Q38" s="35">
        <v>2023</v>
      </c>
      <c r="R38" s="35">
        <v>2023</v>
      </c>
      <c r="S38" s="59"/>
    </row>
    <row r="39" s="7" customFormat="1" ht="60" customHeight="1" spans="1:19">
      <c r="A39" s="24">
        <v>11</v>
      </c>
      <c r="B39" s="24"/>
      <c r="C39" s="57" t="s">
        <v>97</v>
      </c>
      <c r="D39" s="24"/>
      <c r="E39" s="60" t="s">
        <v>117</v>
      </c>
      <c r="F39" s="58" t="s">
        <v>118</v>
      </c>
      <c r="G39" s="60" t="s">
        <v>119</v>
      </c>
      <c r="H39" s="17" t="s">
        <v>103</v>
      </c>
      <c r="I39" s="37">
        <v>656.07</v>
      </c>
      <c r="J39" s="17">
        <v>665.784</v>
      </c>
      <c r="K39" s="60" t="s">
        <v>102</v>
      </c>
      <c r="L39" s="26">
        <v>24.7893</v>
      </c>
      <c r="M39" s="26">
        <v>24.7893</v>
      </c>
      <c r="N39" s="35">
        <v>0</v>
      </c>
      <c r="O39" s="35">
        <v>0</v>
      </c>
      <c r="P39" s="26">
        <v>24.7893</v>
      </c>
      <c r="Q39" s="35">
        <v>2023</v>
      </c>
      <c r="R39" s="35">
        <v>2024</v>
      </c>
      <c r="S39" s="59"/>
    </row>
    <row r="40" s="7" customFormat="1" ht="60" customHeight="1" spans="1:19">
      <c r="A40" s="24">
        <v>12</v>
      </c>
      <c r="B40" s="24"/>
      <c r="C40" s="57" t="s">
        <v>97</v>
      </c>
      <c r="D40" s="24"/>
      <c r="E40" s="60" t="s">
        <v>44</v>
      </c>
      <c r="F40" s="58" t="s">
        <v>120</v>
      </c>
      <c r="G40" s="60" t="s">
        <v>121</v>
      </c>
      <c r="H40" s="17" t="s">
        <v>122</v>
      </c>
      <c r="I40" s="37">
        <v>24.216</v>
      </c>
      <c r="J40" s="61">
        <v>28.36</v>
      </c>
      <c r="K40" s="60" t="s">
        <v>102</v>
      </c>
      <c r="L40" s="26">
        <v>29.9546</v>
      </c>
      <c r="M40" s="26">
        <v>27.3</v>
      </c>
      <c r="N40" s="35">
        <v>0</v>
      </c>
      <c r="O40" s="35">
        <v>0</v>
      </c>
      <c r="P40" s="26">
        <v>27.3</v>
      </c>
      <c r="Q40" s="35">
        <v>2025</v>
      </c>
      <c r="R40" s="35">
        <v>2025</v>
      </c>
      <c r="S40" s="59"/>
    </row>
    <row r="41" s="7" customFormat="1" ht="60" customHeight="1" spans="1:19">
      <c r="A41" s="24">
        <v>13</v>
      </c>
      <c r="B41" s="24"/>
      <c r="C41" s="57" t="s">
        <v>97</v>
      </c>
      <c r="D41" s="24"/>
      <c r="E41" s="60" t="s">
        <v>123</v>
      </c>
      <c r="F41" s="58" t="s">
        <v>124</v>
      </c>
      <c r="G41" s="60" t="s">
        <v>125</v>
      </c>
      <c r="H41" s="17" t="s">
        <v>103</v>
      </c>
      <c r="I41" s="37">
        <v>638.496</v>
      </c>
      <c r="J41" s="17">
        <v>641.581</v>
      </c>
      <c r="K41" s="60" t="s">
        <v>102</v>
      </c>
      <c r="L41" s="26">
        <v>19.8683</v>
      </c>
      <c r="M41" s="26">
        <v>15.99</v>
      </c>
      <c r="N41" s="35">
        <v>0</v>
      </c>
      <c r="O41" s="35">
        <v>0</v>
      </c>
      <c r="P41" s="26">
        <v>15.99</v>
      </c>
      <c r="Q41" s="35">
        <v>2024</v>
      </c>
      <c r="R41" s="35">
        <v>2024</v>
      </c>
      <c r="S41" s="59"/>
    </row>
    <row r="42" s="7" customFormat="1" ht="60" customHeight="1" spans="1:19">
      <c r="A42" s="24">
        <v>14</v>
      </c>
      <c r="B42" s="24"/>
      <c r="C42" s="57" t="s">
        <v>97</v>
      </c>
      <c r="D42" s="24"/>
      <c r="E42" s="60" t="s">
        <v>117</v>
      </c>
      <c r="F42" s="58" t="s">
        <v>118</v>
      </c>
      <c r="G42" s="60" t="s">
        <v>126</v>
      </c>
      <c r="H42" s="17" t="s">
        <v>101</v>
      </c>
      <c r="I42" s="37">
        <v>5599.75</v>
      </c>
      <c r="J42" s="61">
        <v>5622.81</v>
      </c>
      <c r="K42" s="60" t="s">
        <v>102</v>
      </c>
      <c r="L42" s="26">
        <v>9.3243</v>
      </c>
      <c r="M42" s="26">
        <v>9.2214</v>
      </c>
      <c r="N42" s="35">
        <v>0</v>
      </c>
      <c r="O42" s="35">
        <v>0</v>
      </c>
      <c r="P42" s="26">
        <v>9.1308</v>
      </c>
      <c r="Q42" s="35">
        <v>2022</v>
      </c>
      <c r="R42" s="35">
        <v>2022</v>
      </c>
      <c r="S42" s="59"/>
    </row>
    <row r="43" s="7" customFormat="1" ht="60" customHeight="1" spans="1:19">
      <c r="A43" s="24">
        <v>15</v>
      </c>
      <c r="B43" s="24"/>
      <c r="C43" s="57" t="s">
        <v>97</v>
      </c>
      <c r="D43" s="24"/>
      <c r="E43" s="60" t="s">
        <v>117</v>
      </c>
      <c r="F43" s="58" t="s">
        <v>118</v>
      </c>
      <c r="G43" s="60" t="s">
        <v>127</v>
      </c>
      <c r="H43" s="17" t="s">
        <v>101</v>
      </c>
      <c r="I43" s="37">
        <v>5593.51</v>
      </c>
      <c r="J43" s="37">
        <v>5599.678</v>
      </c>
      <c r="K43" s="60" t="s">
        <v>102</v>
      </c>
      <c r="L43" s="26">
        <v>12.8667</v>
      </c>
      <c r="M43" s="26">
        <v>11.9814</v>
      </c>
      <c r="N43" s="35">
        <v>0</v>
      </c>
      <c r="O43" s="35">
        <v>0</v>
      </c>
      <c r="P43" s="26">
        <v>11.9814</v>
      </c>
      <c r="Q43" s="35">
        <v>2022</v>
      </c>
      <c r="R43" s="35">
        <v>2022</v>
      </c>
      <c r="S43" s="59"/>
    </row>
    <row r="44" s="7" customFormat="1" ht="60" customHeight="1" spans="1:19">
      <c r="A44" s="50">
        <v>16</v>
      </c>
      <c r="B44" s="24"/>
      <c r="C44" s="57" t="s">
        <v>97</v>
      </c>
      <c r="D44" s="24"/>
      <c r="E44" s="60" t="s">
        <v>117</v>
      </c>
      <c r="F44" s="58" t="s">
        <v>128</v>
      </c>
      <c r="G44" s="60" t="s">
        <v>129</v>
      </c>
      <c r="H44" s="17" t="s">
        <v>101</v>
      </c>
      <c r="I44" s="37">
        <v>5627.142</v>
      </c>
      <c r="J44" s="17">
        <v>5636.445</v>
      </c>
      <c r="K44" s="60" t="s">
        <v>102</v>
      </c>
      <c r="L44" s="26">
        <v>20.4982</v>
      </c>
      <c r="M44" s="26">
        <v>19.3308</v>
      </c>
      <c r="N44" s="35">
        <v>0</v>
      </c>
      <c r="O44" s="35">
        <v>0</v>
      </c>
      <c r="P44" s="26">
        <v>19.3308</v>
      </c>
      <c r="Q44" s="35">
        <v>2022</v>
      </c>
      <c r="R44" s="35">
        <v>2022</v>
      </c>
      <c r="S44" s="59"/>
    </row>
    <row r="45" s="7" customFormat="1" ht="60" customHeight="1" spans="1:19">
      <c r="A45" s="62"/>
      <c r="B45" s="24"/>
      <c r="C45" s="57"/>
      <c r="D45" s="24"/>
      <c r="E45" s="60"/>
      <c r="F45" s="58"/>
      <c r="G45" s="60"/>
      <c r="H45" s="17" t="s">
        <v>103</v>
      </c>
      <c r="I45" s="37">
        <v>656.07</v>
      </c>
      <c r="J45" s="17">
        <v>665.784</v>
      </c>
      <c r="K45" s="60"/>
      <c r="L45" s="26"/>
      <c r="M45" s="26"/>
      <c r="N45" s="35"/>
      <c r="O45" s="35"/>
      <c r="P45" s="26"/>
      <c r="Q45" s="35"/>
      <c r="R45" s="35"/>
      <c r="S45" s="59"/>
    </row>
    <row r="46" s="8" customFormat="1" ht="60" customHeight="1" spans="1:19">
      <c r="A46" s="24">
        <v>17</v>
      </c>
      <c r="B46" s="24"/>
      <c r="C46" s="19" t="s">
        <v>130</v>
      </c>
      <c r="D46" s="24"/>
      <c r="E46" s="19" t="s">
        <v>131</v>
      </c>
      <c r="F46" s="35" t="s">
        <v>132</v>
      </c>
      <c r="G46" s="19" t="s">
        <v>133</v>
      </c>
      <c r="H46" s="19" t="s">
        <v>134</v>
      </c>
      <c r="I46" s="19" t="s">
        <v>102</v>
      </c>
      <c r="J46" s="24" t="s">
        <v>102</v>
      </c>
      <c r="K46" s="19" t="s">
        <v>135</v>
      </c>
      <c r="L46" s="19">
        <v>86.7467</v>
      </c>
      <c r="M46" s="19">
        <v>78.3866</v>
      </c>
      <c r="N46" s="19">
        <v>0</v>
      </c>
      <c r="O46" s="19">
        <v>0</v>
      </c>
      <c r="P46" s="19">
        <v>78.3866</v>
      </c>
      <c r="Q46" s="35">
        <v>2025</v>
      </c>
      <c r="R46" s="35">
        <v>2025</v>
      </c>
      <c r="S46" s="63"/>
    </row>
    <row r="47" s="3" customFormat="1" ht="60" customHeight="1" spans="1:19">
      <c r="A47" s="24">
        <v>18</v>
      </c>
      <c r="B47" s="24" t="s">
        <v>136</v>
      </c>
      <c r="C47" s="25" t="s">
        <v>137</v>
      </c>
      <c r="D47" s="24">
        <f>P47</f>
        <v>122.8052</v>
      </c>
      <c r="E47" s="19" t="s">
        <v>138</v>
      </c>
      <c r="F47" s="19" t="s">
        <v>139</v>
      </c>
      <c r="G47" s="60" t="s">
        <v>140</v>
      </c>
      <c r="H47" s="25" t="s">
        <v>141</v>
      </c>
      <c r="I47" s="25">
        <v>0</v>
      </c>
      <c r="J47" s="25">
        <v>1.533</v>
      </c>
      <c r="K47" s="60" t="s">
        <v>142</v>
      </c>
      <c r="L47" s="64">
        <v>130.0947</v>
      </c>
      <c r="M47" s="64">
        <v>130.0947</v>
      </c>
      <c r="N47" s="27">
        <v>0</v>
      </c>
      <c r="O47" s="27">
        <v>0</v>
      </c>
      <c r="P47" s="19">
        <v>122.8052</v>
      </c>
      <c r="Q47" s="19">
        <v>2025</v>
      </c>
      <c r="R47" s="19">
        <v>2026</v>
      </c>
      <c r="S47" s="44" t="s">
        <v>143</v>
      </c>
    </row>
    <row r="48" s="3" customFormat="1" ht="60" customHeight="1" spans="1:19">
      <c r="A48" s="24"/>
      <c r="B48" s="24"/>
      <c r="C48" s="25"/>
      <c r="D48" s="24"/>
      <c r="E48" s="19"/>
      <c r="F48" s="19"/>
      <c r="G48" s="60"/>
      <c r="H48" s="25" t="s">
        <v>144</v>
      </c>
      <c r="I48" s="25">
        <v>0</v>
      </c>
      <c r="J48" s="25">
        <v>0.561</v>
      </c>
      <c r="K48" s="60"/>
      <c r="L48" s="64"/>
      <c r="M48" s="64"/>
      <c r="N48" s="27"/>
      <c r="O48" s="27"/>
      <c r="P48" s="19"/>
      <c r="Q48" s="19"/>
      <c r="R48" s="19"/>
      <c r="S48" s="44"/>
    </row>
    <row r="49" s="3" customFormat="1" ht="60" customHeight="1" spans="1:21">
      <c r="A49" s="24"/>
      <c r="B49" s="24"/>
      <c r="C49" s="25"/>
      <c r="D49" s="24"/>
      <c r="E49" s="19"/>
      <c r="F49" s="19"/>
      <c r="G49" s="60"/>
      <c r="H49" s="25" t="s">
        <v>145</v>
      </c>
      <c r="I49" s="25">
        <v>0.08</v>
      </c>
      <c r="J49" s="25">
        <v>0.558</v>
      </c>
      <c r="K49" s="60"/>
      <c r="L49" s="64"/>
      <c r="M49" s="64"/>
      <c r="N49" s="27"/>
      <c r="O49" s="27"/>
      <c r="P49" s="19"/>
      <c r="Q49" s="19"/>
      <c r="R49" s="19"/>
      <c r="S49" s="44"/>
      <c r="T49" s="33"/>
      <c r="U49" s="33"/>
    </row>
  </sheetData>
  <mergeCells count="102">
    <mergeCell ref="A6:A9"/>
    <mergeCell ref="A10:A16"/>
    <mergeCell ref="A18:A23"/>
    <mergeCell ref="A24:A29"/>
    <mergeCell ref="A30:A33"/>
    <mergeCell ref="A35:A36"/>
    <mergeCell ref="A44:A45"/>
    <mergeCell ref="A47:A49"/>
    <mergeCell ref="B6:B9"/>
    <mergeCell ref="B10:B16"/>
    <mergeCell ref="B18:B23"/>
    <mergeCell ref="B24:B29"/>
    <mergeCell ref="B30:B46"/>
    <mergeCell ref="B47:B49"/>
    <mergeCell ref="C6:C9"/>
    <mergeCell ref="C10:C16"/>
    <mergeCell ref="C18:C23"/>
    <mergeCell ref="C24:C29"/>
    <mergeCell ref="C30:C33"/>
    <mergeCell ref="C35:C36"/>
    <mergeCell ref="C44:C45"/>
    <mergeCell ref="C47:C49"/>
    <mergeCell ref="D6:D9"/>
    <mergeCell ref="D10:D16"/>
    <mergeCell ref="D18:D23"/>
    <mergeCell ref="D24:D29"/>
    <mergeCell ref="D30:D46"/>
    <mergeCell ref="D47:D49"/>
    <mergeCell ref="E10:E16"/>
    <mergeCell ref="E30:E33"/>
    <mergeCell ref="E35:E36"/>
    <mergeCell ref="E44:E45"/>
    <mergeCell ref="E47:E49"/>
    <mergeCell ref="F10:F16"/>
    <mergeCell ref="F30:F33"/>
    <mergeCell ref="F35:F36"/>
    <mergeCell ref="F44:F45"/>
    <mergeCell ref="F47:F49"/>
    <mergeCell ref="G10:G16"/>
    <mergeCell ref="G18:G23"/>
    <mergeCell ref="G24:G29"/>
    <mergeCell ref="G30:G33"/>
    <mergeCell ref="G35:G36"/>
    <mergeCell ref="G44:G45"/>
    <mergeCell ref="G47:G49"/>
    <mergeCell ref="H18:H23"/>
    <mergeCell ref="H24:H29"/>
    <mergeCell ref="I18:I23"/>
    <mergeCell ref="I24:I29"/>
    <mergeCell ref="J18:J23"/>
    <mergeCell ref="J24:J29"/>
    <mergeCell ref="K10:K16"/>
    <mergeCell ref="K18:K23"/>
    <mergeCell ref="K24:K29"/>
    <mergeCell ref="K30:K33"/>
    <mergeCell ref="K35:K36"/>
    <mergeCell ref="K44:K45"/>
    <mergeCell ref="K47:K49"/>
    <mergeCell ref="L10:L16"/>
    <mergeCell ref="L18:L23"/>
    <mergeCell ref="L24:L29"/>
    <mergeCell ref="L30:L33"/>
    <mergeCell ref="L35:L36"/>
    <mergeCell ref="L44:L45"/>
    <mergeCell ref="L47:L49"/>
    <mergeCell ref="M10:M16"/>
    <mergeCell ref="M18:M23"/>
    <mergeCell ref="M24:M29"/>
    <mergeCell ref="M30:M33"/>
    <mergeCell ref="M35:M36"/>
    <mergeCell ref="M44:M45"/>
    <mergeCell ref="M47:M49"/>
    <mergeCell ref="N10:N16"/>
    <mergeCell ref="N18:N23"/>
    <mergeCell ref="N24:N29"/>
    <mergeCell ref="N30:N33"/>
    <mergeCell ref="N35:N36"/>
    <mergeCell ref="N44:N45"/>
    <mergeCell ref="N47:N49"/>
    <mergeCell ref="O10:O16"/>
    <mergeCell ref="O30:O33"/>
    <mergeCell ref="O35:O36"/>
    <mergeCell ref="O44:O45"/>
    <mergeCell ref="O47:O49"/>
    <mergeCell ref="P10:P16"/>
    <mergeCell ref="P30:P33"/>
    <mergeCell ref="P35:P36"/>
    <mergeCell ref="P44:P45"/>
    <mergeCell ref="P47:P49"/>
    <mergeCell ref="Q10:Q16"/>
    <mergeCell ref="Q30:Q33"/>
    <mergeCell ref="Q35:Q36"/>
    <mergeCell ref="Q44:Q45"/>
    <mergeCell ref="Q47:Q49"/>
    <mergeCell ref="R10:R16"/>
    <mergeCell ref="R30:R33"/>
    <mergeCell ref="R35:R36"/>
    <mergeCell ref="R44:R45"/>
    <mergeCell ref="R47:R49"/>
    <mergeCell ref="S10:S16"/>
    <mergeCell ref="S47:S49"/>
    <mergeCell ref="A1:S3"/>
  </mergeCells>
  <printOptions horizontalCentered="1" verticalCentered="1"/>
  <pageMargins left="0.236111111111111" right="0.156944444444444" top="0.66875" bottom="0.550694444444444" header="0.511805555555556" footer="0.236111111111111"/>
  <pageSetup paperSize="8" scale="57" fitToHeight="0" orientation="landscape" horizontalDpi="600"/>
  <headerFooter>
    <oddFooter>&amp;C第 &amp;P 页，共 &amp;N 页</oddFooter>
  </headerFooter>
  <rowBreaks count="1" manualBreakCount="1">
    <brk id="17" max="18" man="1"/>
  </rowBreaks>
</worksheet>
</file>

<file path=docProps/app.xml><?xml version="1.0" encoding="utf-8"?>
<Properties xmlns="http://schemas.openxmlformats.org/officeDocument/2006/extended-properties" xmlns:vt="http://schemas.openxmlformats.org/officeDocument/2006/docPropsVTypes">
  <Company>省交通运输厅</Company>
  <Application>Microsoft Excel</Application>
  <HeadingPairs>
    <vt:vector size="2" baseType="variant">
      <vt:variant>
        <vt:lpstr>工作表</vt:lpstr>
      </vt:variant>
      <vt:variant>
        <vt:i4>1</vt:i4>
      </vt:variant>
    </vt:vector>
  </HeadingPairs>
  <TitlesOfParts>
    <vt:vector size="1" baseType="lpstr">
      <vt:lpstr>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伍昊1</dc:creator>
  <cp:lastModifiedBy>小猪佩奇</cp:lastModifiedBy>
  <dcterms:created xsi:type="dcterms:W3CDTF">2020-03-31T02:57:00Z</dcterms:created>
  <dcterms:modified xsi:type="dcterms:W3CDTF">2026-03-13T00:46:43Z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B20E6CA64AA246FABC8326ABD9F55D04</vt:lpwstr>
  </property>
  <property fmtid="{D5CDD505-2E9C-101B-9397-08002B2CF9AE}" pid="4" name="CalculationRule">
    <vt:i4>0</vt:i4>
  </property>
</Properties>
</file>