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3480" windowWidth="2085" windowHeight="1185" activeTab="1"/>
  </bookViews>
  <sheets>
    <sheet name="L6" sheetId="1" r:id="rId1"/>
    <sheet name="L7" sheetId="2" r:id="rId2"/>
  </sheets>
  <definedNames/>
  <calcPr fullCalcOnLoad="1"/>
</workbook>
</file>

<file path=xl/sharedStrings.xml><?xml version="1.0" encoding="utf-8"?>
<sst xmlns="http://schemas.openxmlformats.org/spreadsheetml/2006/main" count="217" uniqueCount="182">
  <si>
    <t>国债转贷资金结余</t>
  </si>
  <si>
    <t>0.18</t>
  </si>
  <si>
    <t>0.14</t>
  </si>
  <si>
    <t>省本级</t>
  </si>
  <si>
    <t>0.10</t>
  </si>
  <si>
    <t>　　国有资本经营收入</t>
  </si>
  <si>
    <t>上年结余</t>
  </si>
  <si>
    <t xml:space="preserve">    专项上解支出</t>
  </si>
  <si>
    <t xml:space="preserve">调入资金     </t>
  </si>
  <si>
    <t>　　印花税</t>
  </si>
  <si>
    <t>0.44</t>
  </si>
  <si>
    <t xml:space="preserve">    专项补助收入</t>
  </si>
  <si>
    <t>0.40</t>
  </si>
  <si>
    <t xml:space="preserve">    成品油价格和税费改革专项上解支出</t>
  </si>
  <si>
    <t xml:space="preserve">　　成品油价格和税费改革税收返还收入 </t>
  </si>
  <si>
    <t>0.6</t>
  </si>
  <si>
    <t>0.2</t>
  </si>
  <si>
    <t xml:space="preserve">  预算稳定调节基金调入</t>
  </si>
  <si>
    <t>调入预算稳定调节基金</t>
  </si>
  <si>
    <t>转贷财政部代理发行地方政府债券支出</t>
  </si>
  <si>
    <t>0.36</t>
  </si>
  <si>
    <t>0.32</t>
  </si>
  <si>
    <t>　　固定资产投资方向调节税</t>
  </si>
  <si>
    <t>　　城镇土地使用税</t>
  </si>
  <si>
    <t xml:space="preserve">  一般性转移支付</t>
  </si>
  <si>
    <t>0.21</t>
  </si>
  <si>
    <t>0.29</t>
  </si>
  <si>
    <t>0.25</t>
  </si>
  <si>
    <t>　　所得税基数返还收入</t>
  </si>
  <si>
    <t xml:space="preserve">    其他税收返还收入</t>
  </si>
  <si>
    <t>地市本级</t>
  </si>
  <si>
    <t>　　营业税</t>
  </si>
  <si>
    <t>0.17</t>
  </si>
  <si>
    <t>0.13</t>
  </si>
  <si>
    <t xml:space="preserve">   2.国有资本经营预算调入</t>
  </si>
  <si>
    <t>　　烟叶税</t>
  </si>
  <si>
    <t>　　其他税收收入</t>
  </si>
  <si>
    <t>　　增值税</t>
  </si>
  <si>
    <t>国债转贷收入</t>
  </si>
  <si>
    <t>结转下年支出</t>
  </si>
  <si>
    <t xml:space="preserve">计划单列市上解省支出 </t>
  </si>
  <si>
    <t>　　其他收入</t>
  </si>
  <si>
    <t>0.47</t>
  </si>
  <si>
    <t>0.43</t>
  </si>
  <si>
    <t>0.9</t>
  </si>
  <si>
    <t>0.5</t>
  </si>
  <si>
    <t>0.1</t>
  </si>
  <si>
    <t>本 年 支 出 合 计</t>
  </si>
  <si>
    <t>二、非税收入</t>
  </si>
  <si>
    <t>　　契税</t>
  </si>
  <si>
    <t>0.39</t>
  </si>
  <si>
    <t>0.35</t>
  </si>
  <si>
    <t>0.31</t>
  </si>
  <si>
    <t>单位:万元</t>
  </si>
  <si>
    <t>　　土地增值税</t>
  </si>
  <si>
    <t xml:space="preserve">  地震灾后恢复重建补助收入</t>
  </si>
  <si>
    <t xml:space="preserve">年终结余                         </t>
  </si>
  <si>
    <t xml:space="preserve">    出口退税专项上解支出</t>
  </si>
  <si>
    <t>0.22</t>
  </si>
  <si>
    <t>0.26</t>
  </si>
  <si>
    <t>拨付国债转贷资金数</t>
  </si>
  <si>
    <t>收  入  总  计</t>
  </si>
  <si>
    <t>决 算 数</t>
  </si>
  <si>
    <t>0.12</t>
  </si>
  <si>
    <t xml:space="preserve">  专项转移支付收入</t>
  </si>
  <si>
    <t>0.16</t>
  </si>
  <si>
    <t>净结余</t>
  </si>
  <si>
    <t>国债转贷转补助</t>
  </si>
  <si>
    <t>　　企业所得税退税</t>
  </si>
  <si>
    <t>0.42</t>
  </si>
  <si>
    <t>0.46</t>
  </si>
  <si>
    <t>上级补助收入</t>
  </si>
  <si>
    <t>　　房产税</t>
  </si>
  <si>
    <t>0.8</t>
  </si>
  <si>
    <t>0.4</t>
  </si>
  <si>
    <t>　　行政事业性收费收入</t>
  </si>
  <si>
    <t>调出资金</t>
  </si>
  <si>
    <t>0.30</t>
  </si>
  <si>
    <t>0.38</t>
  </si>
  <si>
    <t>0.34</t>
  </si>
  <si>
    <t xml:space="preserve">    增值税和消费税税收返还收入</t>
  </si>
  <si>
    <t>安排预算稳定调节基金</t>
  </si>
  <si>
    <t>本 年 收 入 合 计</t>
  </si>
  <si>
    <t xml:space="preserve">  预算外资金调入</t>
  </si>
  <si>
    <t>支  出  总  计</t>
  </si>
  <si>
    <t>一般预算收入</t>
  </si>
  <si>
    <t>0.27</t>
  </si>
  <si>
    <t>0.23</t>
  </si>
  <si>
    <t>上解上级支出</t>
  </si>
  <si>
    <t xml:space="preserve">  一般性转移支付收入</t>
  </si>
  <si>
    <t>　　耕地占用税</t>
  </si>
  <si>
    <t>年终结余</t>
  </si>
  <si>
    <t>支出-收入(判断用)</t>
  </si>
  <si>
    <t>0.11</t>
  </si>
  <si>
    <t>0.19</t>
  </si>
  <si>
    <t>0.15</t>
  </si>
  <si>
    <t>　　罚没收入</t>
  </si>
  <si>
    <t>预 算 科 目</t>
  </si>
  <si>
    <t>省补助计划单列市收入</t>
  </si>
  <si>
    <t>　　车船税</t>
  </si>
  <si>
    <t>一、税收收入</t>
  </si>
  <si>
    <t>　　国有资源(资产)有偿使用收入</t>
  </si>
  <si>
    <t>国债转贷资金上年结余</t>
  </si>
  <si>
    <t>　　资源税</t>
  </si>
  <si>
    <t>增设预算周转金</t>
  </si>
  <si>
    <t xml:space="preserve">    结算补助收入</t>
  </si>
  <si>
    <t>0.41</t>
  </si>
  <si>
    <t>0.45</t>
  </si>
  <si>
    <t>预算科目</t>
  </si>
  <si>
    <t>0.3</t>
  </si>
  <si>
    <t>0.7</t>
  </si>
  <si>
    <t xml:space="preserve">  返还性收入</t>
  </si>
  <si>
    <t>　　个人所得税</t>
  </si>
  <si>
    <t xml:space="preserve">   1.政府性基金调入</t>
  </si>
  <si>
    <t xml:space="preserve">    体制补助收入</t>
  </si>
  <si>
    <t>　　专项收入</t>
  </si>
  <si>
    <t>0.33</t>
  </si>
  <si>
    <t>0.37</t>
  </si>
  <si>
    <t xml:space="preserve">    体制上解支出</t>
  </si>
  <si>
    <t>　　城市维护建设税</t>
  </si>
  <si>
    <t xml:space="preserve">  专项转移支付</t>
  </si>
  <si>
    <t>地震灾后恢复重建调入资金</t>
  </si>
  <si>
    <t>0.28</t>
  </si>
  <si>
    <t>区县本级</t>
  </si>
  <si>
    <t>0.24</t>
  </si>
  <si>
    <t>0.20</t>
  </si>
  <si>
    <t>　　企业所得税</t>
  </si>
  <si>
    <t>年初预算数</t>
  </si>
  <si>
    <t xml:space="preserve">   减:结转下年的支出</t>
  </si>
  <si>
    <t xml:space="preserve">   净结余</t>
  </si>
  <si>
    <t>年初预算数</t>
  </si>
  <si>
    <t xml:space="preserve">    追加专款</t>
  </si>
  <si>
    <t xml:space="preserve">    均衡性转移支付收入</t>
  </si>
  <si>
    <t xml:space="preserve">    革命老区及民族和边境地区转移支付收入</t>
  </si>
  <si>
    <t xml:space="preserve">    县级基本财力保障机制奖补资金收入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</si>
  <si>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</si>
  <si>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</si>
  <si>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</si>
  <si>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</si>
  <si>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</si>
  <si>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</si>
  <si>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</si>
  <si>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</si>
  <si>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</si>
  <si>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</si>
  <si>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</si>
  <si>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</si>
  <si>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</si>
  <si>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</si>
  <si>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</si>
  <si>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</si>
  <si>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</si>
  <si>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</si>
  <si>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</si>
  <si>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</si>
  <si>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</si>
  <si>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</si>
  <si>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</si>
  <si>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</si>
  <si>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</si>
  <si>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</si>
  <si>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</si>
  <si>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</si>
  <si>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</si>
  <si>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</si>
  <si>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</si>
  <si>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</si>
  <si>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</si>
  <si>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决算数占年初预算数的%</t>
  </si>
  <si>
    <t>决算数占年初预算数的%</t>
  </si>
  <si>
    <t>2015年度汕尾市一般公共预算收支决算总表</t>
  </si>
  <si>
    <t xml:space="preserve">    其他一般性转移支付收入</t>
  </si>
  <si>
    <t>债券收入</t>
  </si>
  <si>
    <t>债券转贷收入</t>
  </si>
  <si>
    <t xml:space="preserve">   3.其他调入</t>
  </si>
  <si>
    <t>债务还本支出</t>
  </si>
  <si>
    <t>债务转贷支出</t>
  </si>
  <si>
    <t>二十二、其他支出</t>
  </si>
  <si>
    <t>二十三、债务付息支出</t>
  </si>
  <si>
    <t>二十四、债务发行费用支出</t>
  </si>
  <si>
    <t>附表六：</t>
  </si>
  <si>
    <t>附表七：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</si>
</sst>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"/>
    <numFmt numFmtId="181" formatCode="#,##0_ "/>
    <numFmt numFmtId="182" formatCode="0.0%"/>
  </numFmts>
  <fonts count="7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</patternFill>
    </fill>
    <fill>
      <patternFill patternType="mediumGray">
        <fgColor indexed="9"/>
        <bgColor indexed="9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horizontal="left" vertical="center"/>
      <protection/>
    </xf>
    <xf numFmtId="0" fontId="4" fillId="2" borderId="1" xfId="0" applyNumberFormat="1" applyFont="1" applyFill="1" applyBorder="1" applyAlignment="1" applyProtection="1">
      <alignment vertical="center"/>
      <protection/>
    </xf>
    <xf numFmtId="3" fontId="4" fillId="3" borderId="1" xfId="0" applyNumberFormat="1" applyFont="1" applyFill="1" applyBorder="1" applyAlignment="1" applyProtection="1">
      <alignment horizontal="right" vertical="center"/>
      <protection/>
    </xf>
    <xf numFmtId="3" fontId="4" fillId="4" borderId="1" xfId="0" applyNumberFormat="1" applyFont="1" applyFill="1" applyBorder="1" applyAlignment="1" applyProtection="1">
      <alignment horizontal="right" vertical="center"/>
      <protection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3" fontId="4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/>
      <protection/>
    </xf>
    <xf numFmtId="0" fontId="4" fillId="2" borderId="1" xfId="0" applyNumberFormat="1" applyFont="1" applyFill="1" applyBorder="1" applyAlignment="1" applyProtection="1">
      <alignment/>
      <protection/>
    </xf>
    <xf numFmtId="3" fontId="4" fillId="2" borderId="1" xfId="0" applyNumberFormat="1" applyFont="1" applyFill="1" applyBorder="1" applyAlignment="1" applyProtection="1">
      <alignment horizontal="left" vertical="center"/>
      <protection/>
    </xf>
    <xf numFmtId="3" fontId="4" fillId="3" borderId="1" xfId="0" applyNumberFormat="1" applyFont="1" applyFill="1" applyBorder="1" applyAlignment="1" applyProtection="1">
      <alignment horizontal="left" vertical="center"/>
      <protection/>
    </xf>
    <xf numFmtId="3" fontId="4" fillId="0" borderId="1" xfId="0" applyNumberFormat="1" applyFont="1" applyFill="1" applyBorder="1" applyAlignment="1" applyProtection="1">
      <alignment horizontal="left" vertical="center"/>
      <protection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3" fontId="4" fillId="4" borderId="1" xfId="0" applyNumberFormat="1" applyFont="1" applyFill="1" applyBorder="1" applyAlignment="1" applyProtection="1">
      <alignment horizontal="left" vertical="center"/>
      <protection/>
    </xf>
    <xf numFmtId="3" fontId="0" fillId="4" borderId="1" xfId="0" applyNumberFormat="1" applyFont="1" applyFill="1" applyBorder="1" applyAlignment="1" applyProtection="1">
      <alignment/>
      <protection/>
    </xf>
    <xf numFmtId="3" fontId="4" fillId="5" borderId="1" xfId="0" applyNumberFormat="1" applyFont="1" applyFill="1" applyBorder="1" applyAlignment="1" applyProtection="1">
      <alignment horizontal="right" vertical="center"/>
      <protection/>
    </xf>
    <xf numFmtId="3" fontId="4" fillId="4" borderId="1" xfId="0" applyNumberFormat="1" applyFont="1" applyFill="1" applyBorder="1" applyAlignment="1" applyProtection="1">
      <alignment horizontal="right" vertical="center"/>
      <protection/>
    </xf>
    <xf numFmtId="0" fontId="4" fillId="4" borderId="1" xfId="0" applyNumberFormat="1" applyFont="1" applyFill="1" applyBorder="1" applyAlignment="1" applyProtection="1">
      <alignment horizontal="center" vertical="center"/>
      <protection/>
    </xf>
    <xf numFmtId="0" fontId="4" fillId="4" borderId="1" xfId="0" applyNumberFormat="1" applyFont="1" applyFill="1" applyBorder="1" applyAlignment="1" applyProtection="1">
      <alignment vertical="center"/>
      <protection/>
    </xf>
    <xf numFmtId="3" fontId="4" fillId="6" borderId="1" xfId="0" applyNumberFormat="1" applyFont="1" applyFill="1" applyBorder="1" applyAlignment="1" applyProtection="1">
      <alignment horizontal="right" vertical="center"/>
      <protection/>
    </xf>
    <xf numFmtId="0" fontId="4" fillId="4" borderId="1" xfId="0" applyNumberFormat="1" applyFont="1" applyFill="1" applyBorder="1" applyAlignment="1" applyProtection="1">
      <alignment horizontal="left" vertical="center"/>
      <protection/>
    </xf>
    <xf numFmtId="0" fontId="4" fillId="4" borderId="2" xfId="0" applyNumberFormat="1" applyFont="1" applyFill="1" applyBorder="1" applyAlignment="1" applyProtection="1">
      <alignment vertical="center"/>
      <protection/>
    </xf>
    <xf numFmtId="0" fontId="4" fillId="4" borderId="3" xfId="0" applyNumberFormat="1" applyFont="1" applyFill="1" applyBorder="1" applyAlignment="1" applyProtection="1">
      <alignment vertical="center"/>
      <protection/>
    </xf>
    <xf numFmtId="0" fontId="4" fillId="4" borderId="4" xfId="0" applyNumberFormat="1" applyFont="1" applyFill="1" applyBorder="1" applyAlignment="1" applyProtection="1">
      <alignment vertical="center"/>
      <protection/>
    </xf>
    <xf numFmtId="0" fontId="4" fillId="4" borderId="5" xfId="0" applyNumberFormat="1" applyFont="1" applyFill="1" applyBorder="1" applyAlignment="1" applyProtection="1">
      <alignment vertical="center"/>
      <protection/>
    </xf>
    <xf numFmtId="0" fontId="0" fillId="4" borderId="1" xfId="0" applyNumberFormat="1" applyFont="1" applyFill="1" applyBorder="1" applyAlignment="1" applyProtection="1">
      <alignment vertical="center"/>
      <protection/>
    </xf>
    <xf numFmtId="3" fontId="4" fillId="4" borderId="1" xfId="0" applyNumberFormat="1" applyFont="1" applyFill="1" applyBorder="1" applyAlignment="1" applyProtection="1">
      <alignment horizontal="center" vertical="center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182" fontId="4" fillId="4" borderId="1" xfId="0" applyNumberFormat="1" applyFont="1" applyFill="1" applyBorder="1" applyAlignment="1" applyProtection="1">
      <alignment horizontal="right" vertical="center"/>
      <protection/>
    </xf>
    <xf numFmtId="182" fontId="4" fillId="4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workbookViewId="0" topLeftCell="A1">
      <selection activeCell="D30" sqref="D30"/>
    </sheetView>
  </sheetViews>
  <sheetFormatPr defaultColWidth="9.125" defaultRowHeight="14.25"/>
  <cols>
    <col min="1" max="1" width="26.50390625" style="0" customWidth="1"/>
    <col min="2" max="2" width="13.625" style="0" customWidth="1"/>
    <col min="3" max="4" width="14.50390625" style="0" customWidth="1"/>
    <col min="5" max="5" width="24.50390625" style="0" customWidth="1"/>
    <col min="6" max="6" width="14.375" style="0" customWidth="1"/>
    <col min="7" max="8" width="14.125" style="0" customWidth="1"/>
    <col min="9" max="9" width="9.125" style="0" customWidth="1"/>
    <col min="10" max="10" width="0" style="0" hidden="1" customWidth="1"/>
    <col min="11" max="254" width="9.125" style="0" customWidth="1"/>
  </cols>
  <sheetData>
    <row r="1" ht="14.25">
      <c r="A1" t="s">
        <v>180</v>
      </c>
    </row>
    <row r="2" spans="1:8" ht="33.75" customHeight="1">
      <c r="A2" s="32" t="s">
        <v>170</v>
      </c>
      <c r="B2" s="32"/>
      <c r="C2" s="32"/>
      <c r="D2" s="32"/>
      <c r="E2" s="32"/>
      <c r="F2" s="32"/>
      <c r="G2" s="32"/>
      <c r="H2" s="32"/>
    </row>
    <row r="3" spans="1:8" ht="17.25" customHeight="1">
      <c r="A3" s="33" t="s">
        <v>53</v>
      </c>
      <c r="B3" s="33"/>
      <c r="C3" s="33"/>
      <c r="D3" s="33"/>
      <c r="E3" s="33"/>
      <c r="F3" s="33"/>
      <c r="G3" s="33"/>
      <c r="H3" s="33"/>
    </row>
    <row r="4" spans="1:8" ht="29.25" customHeight="1">
      <c r="A4" s="19" t="s">
        <v>108</v>
      </c>
      <c r="B4" s="19" t="s">
        <v>127</v>
      </c>
      <c r="C4" s="19" t="s">
        <v>62</v>
      </c>
      <c r="D4" s="29" t="s">
        <v>169</v>
      </c>
      <c r="E4" s="19" t="s">
        <v>108</v>
      </c>
      <c r="F4" s="19" t="s">
        <v>130</v>
      </c>
      <c r="G4" s="19" t="s">
        <v>62</v>
      </c>
      <c r="H4" s="29" t="s">
        <v>168</v>
      </c>
    </row>
    <row r="5" spans="1:10" ht="16.5" customHeight="1">
      <c r="A5" s="20" t="s">
        <v>100</v>
      </c>
      <c r="B5" s="5">
        <f>SUM(B6:B22)</f>
        <v>267794</v>
      </c>
      <c r="C5" s="5">
        <f>SUM(C6:C22)</f>
        <v>184942</v>
      </c>
      <c r="D5" s="30">
        <f>SUM(C5/B5)</f>
        <v>0.6906129338222664</v>
      </c>
      <c r="E5" s="20" t="s">
        <v>147</v>
      </c>
      <c r="F5" s="18">
        <v>98556</v>
      </c>
      <c r="G5" s="18">
        <v>132055</v>
      </c>
      <c r="H5" s="31">
        <f>SUM(G5/F5)</f>
        <v>1.3398981289825074</v>
      </c>
      <c r="J5" t="s">
        <v>46</v>
      </c>
    </row>
    <row r="6" spans="1:10" ht="16.5" customHeight="1">
      <c r="A6" s="20" t="s">
        <v>37</v>
      </c>
      <c r="B6" s="21">
        <v>44878</v>
      </c>
      <c r="C6" s="18">
        <v>29499</v>
      </c>
      <c r="D6" s="30">
        <f aca="true" t="shared" si="0" ref="D6:D33">SUM(C6/B6)</f>
        <v>0.6573153883862918</v>
      </c>
      <c r="E6" s="20" t="s">
        <v>148</v>
      </c>
      <c r="F6" s="18"/>
      <c r="G6" s="18">
        <v>0</v>
      </c>
      <c r="H6" s="31"/>
      <c r="J6" t="s">
        <v>16</v>
      </c>
    </row>
    <row r="7" spans="1:10" ht="16.5" customHeight="1">
      <c r="A7" s="20" t="s">
        <v>31</v>
      </c>
      <c r="B7" s="18">
        <v>44103</v>
      </c>
      <c r="C7" s="18">
        <v>48439</v>
      </c>
      <c r="D7" s="30">
        <f t="shared" si="0"/>
        <v>1.0983153073487064</v>
      </c>
      <c r="E7" s="20" t="s">
        <v>149</v>
      </c>
      <c r="F7" s="18"/>
      <c r="G7" s="18">
        <v>126</v>
      </c>
      <c r="H7" s="31"/>
      <c r="J7" t="s">
        <v>109</v>
      </c>
    </row>
    <row r="8" spans="1:10" ht="16.5" customHeight="1">
      <c r="A8" s="20" t="s">
        <v>126</v>
      </c>
      <c r="B8" s="18">
        <v>22193</v>
      </c>
      <c r="C8" s="18">
        <v>21149</v>
      </c>
      <c r="D8" s="30">
        <f t="shared" si="0"/>
        <v>0.9529581399540396</v>
      </c>
      <c r="E8" s="20" t="s">
        <v>150</v>
      </c>
      <c r="F8" s="18">
        <v>61526</v>
      </c>
      <c r="G8" s="18">
        <v>95717</v>
      </c>
      <c r="H8" s="31">
        <f aca="true" t="shared" si="1" ref="H8:H33">SUM(G8/F8)</f>
        <v>1.5557162825472157</v>
      </c>
      <c r="J8" t="s">
        <v>74</v>
      </c>
    </row>
    <row r="9" spans="1:10" ht="16.5" customHeight="1">
      <c r="A9" s="20" t="s">
        <v>68</v>
      </c>
      <c r="B9" s="18">
        <v>0</v>
      </c>
      <c r="C9" s="18">
        <v>0</v>
      </c>
      <c r="D9" s="30"/>
      <c r="E9" s="20" t="s">
        <v>151</v>
      </c>
      <c r="F9" s="18">
        <v>265034</v>
      </c>
      <c r="G9" s="18">
        <v>397032</v>
      </c>
      <c r="H9" s="31">
        <f t="shared" si="1"/>
        <v>1.4980417606797618</v>
      </c>
      <c r="J9" t="s">
        <v>45</v>
      </c>
    </row>
    <row r="10" spans="1:10" ht="16.5" customHeight="1">
      <c r="A10" s="20" t="s">
        <v>112</v>
      </c>
      <c r="B10" s="18">
        <v>5293</v>
      </c>
      <c r="C10" s="18">
        <v>5599</v>
      </c>
      <c r="D10" s="30">
        <f t="shared" si="0"/>
        <v>1.0578122047987908</v>
      </c>
      <c r="E10" s="20" t="s">
        <v>152</v>
      </c>
      <c r="F10" s="18">
        <v>8873</v>
      </c>
      <c r="G10" s="18">
        <v>22498</v>
      </c>
      <c r="H10" s="31">
        <f t="shared" si="1"/>
        <v>2.535557308689282</v>
      </c>
      <c r="J10" t="s">
        <v>15</v>
      </c>
    </row>
    <row r="11" spans="1:10" ht="16.5" customHeight="1">
      <c r="A11" s="20" t="s">
        <v>103</v>
      </c>
      <c r="B11" s="18">
        <v>1729</v>
      </c>
      <c r="C11" s="18">
        <v>571</v>
      </c>
      <c r="D11" s="30">
        <f t="shared" si="0"/>
        <v>0.3302486986697513</v>
      </c>
      <c r="E11" s="20" t="s">
        <v>153</v>
      </c>
      <c r="F11" s="18">
        <v>11718</v>
      </c>
      <c r="G11" s="18">
        <v>27474</v>
      </c>
      <c r="H11" s="31">
        <f t="shared" si="1"/>
        <v>2.3445980542754734</v>
      </c>
      <c r="J11" t="s">
        <v>110</v>
      </c>
    </row>
    <row r="12" spans="1:10" ht="16.5" customHeight="1">
      <c r="A12" s="22" t="s">
        <v>22</v>
      </c>
      <c r="B12" s="18"/>
      <c r="C12" s="18"/>
      <c r="D12" s="30"/>
      <c r="E12" s="20" t="s">
        <v>154</v>
      </c>
      <c r="F12" s="18">
        <v>159818</v>
      </c>
      <c r="G12" s="18">
        <v>284677</v>
      </c>
      <c r="H12" s="31">
        <f t="shared" si="1"/>
        <v>1.781257430326997</v>
      </c>
      <c r="J12" t="s">
        <v>73</v>
      </c>
    </row>
    <row r="13" spans="1:10" ht="16.5" customHeight="1">
      <c r="A13" s="20" t="s">
        <v>119</v>
      </c>
      <c r="B13" s="18">
        <v>15878</v>
      </c>
      <c r="C13" s="18">
        <v>15032</v>
      </c>
      <c r="D13" s="30">
        <f t="shared" si="0"/>
        <v>0.9467187303186799</v>
      </c>
      <c r="E13" s="20" t="s">
        <v>155</v>
      </c>
      <c r="F13" s="18">
        <v>83063</v>
      </c>
      <c r="G13" s="18">
        <v>221196</v>
      </c>
      <c r="H13" s="31">
        <f t="shared" si="1"/>
        <v>2.662990741966941</v>
      </c>
      <c r="J13" t="s">
        <v>44</v>
      </c>
    </row>
    <row r="14" spans="1:10" ht="16.5" customHeight="1">
      <c r="A14" s="20" t="s">
        <v>72</v>
      </c>
      <c r="B14" s="18">
        <v>25673</v>
      </c>
      <c r="C14" s="18">
        <v>8563</v>
      </c>
      <c r="D14" s="30">
        <f t="shared" si="0"/>
        <v>0.3335410742803724</v>
      </c>
      <c r="E14" s="20" t="s">
        <v>156</v>
      </c>
      <c r="F14" s="18">
        <v>24396</v>
      </c>
      <c r="G14" s="18">
        <v>47820</v>
      </c>
      <c r="H14" s="31">
        <f t="shared" si="1"/>
        <v>1.9601574028529267</v>
      </c>
      <c r="J14" t="s">
        <v>4</v>
      </c>
    </row>
    <row r="15" spans="1:10" ht="16.5" customHeight="1">
      <c r="A15" s="20" t="s">
        <v>9</v>
      </c>
      <c r="B15" s="18">
        <v>3589</v>
      </c>
      <c r="C15" s="18">
        <v>3733</v>
      </c>
      <c r="D15" s="30">
        <f t="shared" si="0"/>
        <v>1.0401225968236278</v>
      </c>
      <c r="E15" s="20" t="s">
        <v>157</v>
      </c>
      <c r="F15" s="18">
        <v>48477</v>
      </c>
      <c r="G15" s="18">
        <v>72690</v>
      </c>
      <c r="H15" s="31">
        <f t="shared" si="1"/>
        <v>1.4994739773500836</v>
      </c>
      <c r="J15" t="s">
        <v>93</v>
      </c>
    </row>
    <row r="16" spans="1:10" ht="16.5" customHeight="1">
      <c r="A16" s="20" t="s">
        <v>23</v>
      </c>
      <c r="B16" s="18">
        <v>41215</v>
      </c>
      <c r="C16" s="18">
        <v>17934</v>
      </c>
      <c r="D16" s="30">
        <f t="shared" si="0"/>
        <v>0.43513283998544217</v>
      </c>
      <c r="E16" s="20" t="s">
        <v>158</v>
      </c>
      <c r="F16" s="18">
        <v>109998</v>
      </c>
      <c r="G16" s="18">
        <v>370445</v>
      </c>
      <c r="H16" s="31">
        <f t="shared" si="1"/>
        <v>3.367743049873634</v>
      </c>
      <c r="J16" t="s">
        <v>63</v>
      </c>
    </row>
    <row r="17" spans="1:10" ht="16.5" customHeight="1">
      <c r="A17" s="20" t="s">
        <v>54</v>
      </c>
      <c r="B17" s="18">
        <v>12137</v>
      </c>
      <c r="C17" s="18">
        <v>13847</v>
      </c>
      <c r="D17" s="30">
        <f t="shared" si="0"/>
        <v>1.1408914888357913</v>
      </c>
      <c r="E17" s="20" t="s">
        <v>159</v>
      </c>
      <c r="F17" s="18">
        <v>18403</v>
      </c>
      <c r="G17" s="18">
        <v>88095</v>
      </c>
      <c r="H17" s="31">
        <f t="shared" si="1"/>
        <v>4.7869912514263975</v>
      </c>
      <c r="J17" t="s">
        <v>33</v>
      </c>
    </row>
    <row r="18" spans="1:10" ht="16.5" customHeight="1">
      <c r="A18" s="20" t="s">
        <v>99</v>
      </c>
      <c r="B18" s="18">
        <v>2369</v>
      </c>
      <c r="C18" s="18">
        <v>3007</v>
      </c>
      <c r="D18" s="30">
        <f t="shared" si="0"/>
        <v>1.2693119459687632</v>
      </c>
      <c r="E18" s="20" t="s">
        <v>160</v>
      </c>
      <c r="F18" s="18">
        <v>3193</v>
      </c>
      <c r="G18" s="18">
        <v>46462</v>
      </c>
      <c r="H18" s="31">
        <f t="shared" si="1"/>
        <v>14.5512057626057</v>
      </c>
      <c r="J18" t="s">
        <v>2</v>
      </c>
    </row>
    <row r="19" spans="1:10" ht="16.5" customHeight="1">
      <c r="A19" s="20" t="s">
        <v>90</v>
      </c>
      <c r="B19" s="18">
        <v>21999</v>
      </c>
      <c r="C19" s="18">
        <v>-1062</v>
      </c>
      <c r="D19" s="30">
        <f t="shared" si="0"/>
        <v>-0.04827492158734488</v>
      </c>
      <c r="E19" s="23" t="s">
        <v>161</v>
      </c>
      <c r="F19" s="18">
        <v>8481</v>
      </c>
      <c r="G19" s="18">
        <v>29503</v>
      </c>
      <c r="H19" s="31">
        <f t="shared" si="1"/>
        <v>3.4787171324136303</v>
      </c>
      <c r="J19" t="s">
        <v>95</v>
      </c>
    </row>
    <row r="20" spans="1:10" ht="16.5" customHeight="1">
      <c r="A20" s="20" t="s">
        <v>49</v>
      </c>
      <c r="B20" s="18">
        <v>26738</v>
      </c>
      <c r="C20" s="18">
        <v>18631</v>
      </c>
      <c r="D20" s="30">
        <f t="shared" si="0"/>
        <v>0.6967985638417233</v>
      </c>
      <c r="E20" s="23" t="s">
        <v>162</v>
      </c>
      <c r="F20" s="18"/>
      <c r="G20" s="18">
        <v>578</v>
      </c>
      <c r="H20" s="31"/>
      <c r="J20" t="s">
        <v>65</v>
      </c>
    </row>
    <row r="21" spans="1:10" ht="16.5" customHeight="1">
      <c r="A21" s="20" t="s">
        <v>35</v>
      </c>
      <c r="B21" s="18"/>
      <c r="C21" s="18"/>
      <c r="D21" s="30"/>
      <c r="E21" s="24" t="s">
        <v>163</v>
      </c>
      <c r="F21" s="18"/>
      <c r="G21" s="18">
        <v>0</v>
      </c>
      <c r="H21" s="31"/>
      <c r="J21" t="s">
        <v>32</v>
      </c>
    </row>
    <row r="22" spans="1:10" ht="16.5" customHeight="1">
      <c r="A22" s="20" t="s">
        <v>36</v>
      </c>
      <c r="B22" s="18"/>
      <c r="C22" s="18">
        <v>0</v>
      </c>
      <c r="D22" s="30"/>
      <c r="E22" s="25" t="s">
        <v>164</v>
      </c>
      <c r="F22" s="18">
        <v>12360</v>
      </c>
      <c r="G22" s="18">
        <v>32723</v>
      </c>
      <c r="H22" s="31">
        <f t="shared" si="1"/>
        <v>2.6474919093851135</v>
      </c>
      <c r="J22" t="s">
        <v>1</v>
      </c>
    </row>
    <row r="23" spans="1:10" ht="16.5" customHeight="1">
      <c r="A23" s="20" t="s">
        <v>48</v>
      </c>
      <c r="B23" s="5">
        <f>SUM(B24:B29)</f>
        <v>260767</v>
      </c>
      <c r="C23" s="5">
        <f>SUM(C24:C29)</f>
        <v>103333</v>
      </c>
      <c r="D23" s="30">
        <f t="shared" si="0"/>
        <v>0.39626563177089125</v>
      </c>
      <c r="E23" s="26" t="s">
        <v>165</v>
      </c>
      <c r="F23" s="18">
        <v>23801</v>
      </c>
      <c r="G23" s="18">
        <v>45828</v>
      </c>
      <c r="H23" s="31">
        <f t="shared" si="1"/>
        <v>1.9254653165833369</v>
      </c>
      <c r="J23" t="s">
        <v>94</v>
      </c>
    </row>
    <row r="24" spans="1:10" ht="16.5" customHeight="1">
      <c r="A24" s="20" t="s">
        <v>115</v>
      </c>
      <c r="B24" s="18">
        <v>19077</v>
      </c>
      <c r="C24" s="18">
        <v>20709</v>
      </c>
      <c r="D24" s="30">
        <f t="shared" si="0"/>
        <v>1.0855480421449915</v>
      </c>
      <c r="E24" s="20" t="s">
        <v>166</v>
      </c>
      <c r="F24" s="18">
        <v>5313</v>
      </c>
      <c r="G24" s="18">
        <v>8432</v>
      </c>
      <c r="H24" s="31">
        <f t="shared" si="1"/>
        <v>1.5870506305288914</v>
      </c>
      <c r="J24" t="s">
        <v>125</v>
      </c>
    </row>
    <row r="25" spans="1:10" ht="16.5" customHeight="1">
      <c r="A25" s="20" t="s">
        <v>75</v>
      </c>
      <c r="B25" s="18">
        <v>56234</v>
      </c>
      <c r="C25" s="18">
        <v>36304</v>
      </c>
      <c r="D25" s="30">
        <f t="shared" si="0"/>
        <v>0.6455880783867411</v>
      </c>
      <c r="E25" s="20" t="s">
        <v>167</v>
      </c>
      <c r="F25" s="18">
        <v>13082</v>
      </c>
      <c r="G25" s="18">
        <v>0</v>
      </c>
      <c r="H25" s="31"/>
      <c r="J25" t="s">
        <v>25</v>
      </c>
    </row>
    <row r="26" spans="1:10" ht="16.5" customHeight="1">
      <c r="A26" s="20" t="s">
        <v>96</v>
      </c>
      <c r="B26" s="18">
        <v>16897</v>
      </c>
      <c r="C26" s="18">
        <v>12950</v>
      </c>
      <c r="D26" s="30">
        <f t="shared" si="0"/>
        <v>0.7664082381487838</v>
      </c>
      <c r="E26" s="20" t="s">
        <v>177</v>
      </c>
      <c r="F26" s="18">
        <v>97297</v>
      </c>
      <c r="G26" s="18">
        <v>204433</v>
      </c>
      <c r="H26" s="31">
        <f t="shared" si="1"/>
        <v>2.101123364543614</v>
      </c>
      <c r="J26" t="s">
        <v>58</v>
      </c>
    </row>
    <row r="27" spans="1:10" ht="16.5" customHeight="1">
      <c r="A27" s="20" t="s">
        <v>5</v>
      </c>
      <c r="B27" s="18">
        <v>12978</v>
      </c>
      <c r="C27" s="18">
        <v>7183</v>
      </c>
      <c r="D27" s="30">
        <f t="shared" si="0"/>
        <v>0.5534751117275389</v>
      </c>
      <c r="E27" s="24" t="s">
        <v>178</v>
      </c>
      <c r="F27" s="18">
        <v>143</v>
      </c>
      <c r="G27" s="18">
        <v>1551</v>
      </c>
      <c r="H27" s="31">
        <f t="shared" si="1"/>
        <v>10.846153846153847</v>
      </c>
      <c r="J27" t="s">
        <v>87</v>
      </c>
    </row>
    <row r="28" spans="1:10" ht="16.5" customHeight="1">
      <c r="A28" s="20" t="s">
        <v>101</v>
      </c>
      <c r="B28" s="18">
        <v>56923</v>
      </c>
      <c r="C28" s="18">
        <v>9886</v>
      </c>
      <c r="D28" s="30">
        <f t="shared" si="0"/>
        <v>0.17367320766649685</v>
      </c>
      <c r="E28" s="20" t="s">
        <v>179</v>
      </c>
      <c r="F28" s="18"/>
      <c r="G28" s="18">
        <v>147</v>
      </c>
      <c r="H28" s="31"/>
      <c r="J28" t="s">
        <v>124</v>
      </c>
    </row>
    <row r="29" spans="1:10" ht="17.25" customHeight="1">
      <c r="A29" s="20" t="s">
        <v>41</v>
      </c>
      <c r="B29" s="18">
        <v>98658</v>
      </c>
      <c r="C29" s="18">
        <v>16301</v>
      </c>
      <c r="D29" s="30">
        <f t="shared" si="0"/>
        <v>0.16522735105110584</v>
      </c>
      <c r="E29" s="27"/>
      <c r="F29" s="5"/>
      <c r="G29" s="5"/>
      <c r="H29" s="31"/>
      <c r="J29" t="s">
        <v>27</v>
      </c>
    </row>
    <row r="30" spans="1:8" ht="17.25" customHeight="1">
      <c r="A30" s="20"/>
      <c r="B30" s="5"/>
      <c r="C30" s="5"/>
      <c r="D30" s="30"/>
      <c r="E30" s="27"/>
      <c r="F30" s="5"/>
      <c r="G30" s="5"/>
      <c r="H30" s="31"/>
    </row>
    <row r="31" spans="1:8" ht="17.25" customHeight="1">
      <c r="A31" s="20"/>
      <c r="B31" s="5"/>
      <c r="C31" s="5"/>
      <c r="D31" s="30"/>
      <c r="E31" s="27"/>
      <c r="F31" s="5"/>
      <c r="G31" s="5"/>
      <c r="H31" s="31"/>
    </row>
    <row r="32" spans="1:8" ht="17.25" customHeight="1">
      <c r="A32" s="20"/>
      <c r="B32" s="5"/>
      <c r="C32" s="5"/>
      <c r="D32" s="30"/>
      <c r="E32" s="27"/>
      <c r="F32" s="5"/>
      <c r="G32" s="5"/>
      <c r="H32" s="31"/>
    </row>
    <row r="33" spans="1:10" ht="16.5" customHeight="1">
      <c r="A33" s="19" t="s">
        <v>82</v>
      </c>
      <c r="B33" s="5">
        <f>SUM(B23,B5)</f>
        <v>528561</v>
      </c>
      <c r="C33" s="5">
        <f>SUM(C23,C5)</f>
        <v>288275</v>
      </c>
      <c r="D33" s="30">
        <f t="shared" si="0"/>
        <v>0.545395895648752</v>
      </c>
      <c r="E33" s="28" t="s">
        <v>47</v>
      </c>
      <c r="F33" s="5">
        <f>SUM(F5:F28)</f>
        <v>1053532</v>
      </c>
      <c r="G33" s="5">
        <f>SUM(G5:G28)</f>
        <v>2129482</v>
      </c>
      <c r="H33" s="31">
        <f t="shared" si="1"/>
        <v>2.0212788980306247</v>
      </c>
      <c r="J33" t="s">
        <v>59</v>
      </c>
    </row>
  </sheetData>
  <mergeCells count="2">
    <mergeCell ref="A2:H2"/>
    <mergeCell ref="A3:H3"/>
  </mergeCells>
  <printOptions gridLines="1" horizontalCentered="1" verticalCentered="1"/>
  <pageMargins left="0.59" right="0.43" top="0.18" bottom="0.16" header="0.18" footer="0.16"/>
  <pageSetup blackAndWhite="1" horizontalDpi="600" verticalDpi="600" orientation="landscape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tabSelected="1" workbookViewId="0" topLeftCell="A18">
      <selection activeCell="D49" sqref="D49"/>
    </sheetView>
  </sheetViews>
  <sheetFormatPr defaultColWidth="9.125" defaultRowHeight="14.25"/>
  <cols>
    <col min="1" max="1" width="37.50390625" style="0" customWidth="1"/>
    <col min="2" max="2" width="19.75390625" style="0" customWidth="1"/>
    <col min="3" max="3" width="30.00390625" style="0" customWidth="1"/>
    <col min="4" max="4" width="18.00390625" style="0" customWidth="1"/>
    <col min="5" max="8" width="0" style="0" hidden="1" customWidth="1"/>
    <col min="9" max="9" width="9.125" style="0" customWidth="1"/>
    <col min="10" max="10" width="0" style="0" hidden="1" customWidth="1"/>
  </cols>
  <sheetData>
    <row r="1" ht="14.25">
      <c r="A1" t="s">
        <v>181</v>
      </c>
    </row>
    <row r="2" spans="1:5" ht="33.75" customHeight="1">
      <c r="A2" s="32" t="s">
        <v>170</v>
      </c>
      <c r="B2" s="32"/>
      <c r="C2" s="32"/>
      <c r="D2" s="32"/>
      <c r="E2" s="32"/>
    </row>
    <row r="3" spans="1:5" ht="16.5" customHeight="1">
      <c r="A3" s="33" t="s">
        <v>53</v>
      </c>
      <c r="B3" s="33"/>
      <c r="C3" s="33"/>
      <c r="D3" s="33"/>
      <c r="E3" s="33"/>
    </row>
    <row r="4" spans="1:8" ht="18.75" customHeight="1">
      <c r="A4" s="1" t="s">
        <v>97</v>
      </c>
      <c r="B4" s="1" t="s">
        <v>62</v>
      </c>
      <c r="C4" s="1" t="s">
        <v>97</v>
      </c>
      <c r="D4" s="1" t="s">
        <v>62</v>
      </c>
      <c r="E4" s="8"/>
      <c r="F4" s="9" t="s">
        <v>3</v>
      </c>
      <c r="G4" s="9" t="s">
        <v>30</v>
      </c>
      <c r="H4" s="9" t="s">
        <v>123</v>
      </c>
    </row>
    <row r="5" spans="1:10" ht="16.5" customHeight="1">
      <c r="A5" s="1" t="s">
        <v>82</v>
      </c>
      <c r="B5" s="18">
        <v>288275</v>
      </c>
      <c r="C5" s="7" t="s">
        <v>47</v>
      </c>
      <c r="D5" s="18">
        <v>2129482</v>
      </c>
      <c r="E5" s="10" t="s">
        <v>91</v>
      </c>
      <c r="F5" s="4">
        <v>0</v>
      </c>
      <c r="G5" s="4">
        <v>74206</v>
      </c>
      <c r="H5" s="4">
        <v>95156</v>
      </c>
      <c r="J5" t="s">
        <v>46</v>
      </c>
    </row>
    <row r="6" spans="1:10" ht="16.5" customHeight="1">
      <c r="A6" s="2" t="s">
        <v>71</v>
      </c>
      <c r="B6" s="4">
        <f>SUM(B7,B12,B31)</f>
        <v>1275182</v>
      </c>
      <c r="C6" s="10" t="s">
        <v>88</v>
      </c>
      <c r="D6" s="4">
        <f>SUM(D7,D11)</f>
        <v>147930</v>
      </c>
      <c r="E6" s="10" t="s">
        <v>85</v>
      </c>
      <c r="F6" s="4">
        <v>0</v>
      </c>
      <c r="G6" s="4">
        <v>52854</v>
      </c>
      <c r="H6" s="4">
        <v>144282</v>
      </c>
      <c r="J6" t="s">
        <v>16</v>
      </c>
    </row>
    <row r="7" spans="1:10" ht="16.5" customHeight="1">
      <c r="A7" s="3" t="s">
        <v>111</v>
      </c>
      <c r="B7" s="4">
        <f>SUM(B8:B11)</f>
        <v>35564</v>
      </c>
      <c r="C7" s="10" t="s">
        <v>24</v>
      </c>
      <c r="D7" s="4">
        <f>SUM(D8:D10)</f>
        <v>65320</v>
      </c>
      <c r="E7" s="10" t="s">
        <v>39</v>
      </c>
      <c r="F7" s="11">
        <v>0</v>
      </c>
      <c r="G7" s="11">
        <v>73768</v>
      </c>
      <c r="H7" s="4">
        <v>93542</v>
      </c>
      <c r="J7" t="s">
        <v>109</v>
      </c>
    </row>
    <row r="8" spans="1:10" ht="16.5" customHeight="1">
      <c r="A8" s="3" t="s">
        <v>80</v>
      </c>
      <c r="B8" s="17">
        <v>8064</v>
      </c>
      <c r="C8" s="3" t="s">
        <v>118</v>
      </c>
      <c r="D8" s="17">
        <v>58463</v>
      </c>
      <c r="E8" s="10" t="s">
        <v>66</v>
      </c>
      <c r="F8" s="11">
        <v>0</v>
      </c>
      <c r="G8" s="11">
        <v>438</v>
      </c>
      <c r="H8" s="4">
        <v>1614</v>
      </c>
      <c r="J8" t="s">
        <v>74</v>
      </c>
    </row>
    <row r="9" spans="1:10" ht="17.25" customHeight="1">
      <c r="A9" s="3" t="s">
        <v>28</v>
      </c>
      <c r="B9" s="17">
        <v>2768</v>
      </c>
      <c r="C9" s="10" t="s">
        <v>57</v>
      </c>
      <c r="D9" s="17">
        <v>6857</v>
      </c>
      <c r="E9" s="12"/>
      <c r="F9" s="12"/>
      <c r="G9" s="12"/>
      <c r="H9" s="13"/>
      <c r="J9" t="s">
        <v>45</v>
      </c>
    </row>
    <row r="10" spans="1:10" ht="17.25" customHeight="1">
      <c r="A10" s="3" t="s">
        <v>14</v>
      </c>
      <c r="B10" s="17">
        <v>6524</v>
      </c>
      <c r="C10" s="2" t="s">
        <v>13</v>
      </c>
      <c r="D10" s="17">
        <v>0</v>
      </c>
      <c r="E10" s="14"/>
      <c r="F10" s="15"/>
      <c r="G10" s="15"/>
      <c r="H10" s="14"/>
      <c r="J10" t="s">
        <v>15</v>
      </c>
    </row>
    <row r="11" spans="1:10" ht="16.5" customHeight="1">
      <c r="A11" s="3" t="s">
        <v>29</v>
      </c>
      <c r="B11" s="17">
        <v>18208</v>
      </c>
      <c r="C11" s="10" t="s">
        <v>120</v>
      </c>
      <c r="D11" s="4">
        <f>SUM(D12)</f>
        <v>82610</v>
      </c>
      <c r="E11" s="14"/>
      <c r="F11" s="12"/>
      <c r="G11" s="12"/>
      <c r="H11" s="14"/>
      <c r="J11" t="s">
        <v>110</v>
      </c>
    </row>
    <row r="12" spans="1:10" ht="16.5" customHeight="1">
      <c r="A12" s="3" t="s">
        <v>89</v>
      </c>
      <c r="B12" s="4">
        <f>SUM(B13:B30)</f>
        <v>786614</v>
      </c>
      <c r="C12" s="10" t="s">
        <v>7</v>
      </c>
      <c r="D12" s="17">
        <v>82610</v>
      </c>
      <c r="E12" s="14"/>
      <c r="F12" s="14"/>
      <c r="G12" s="14"/>
      <c r="H12" s="14"/>
      <c r="J12" t="s">
        <v>73</v>
      </c>
    </row>
    <row r="13" spans="1:10" ht="16.5" customHeight="1">
      <c r="A13" s="2" t="s">
        <v>114</v>
      </c>
      <c r="B13" s="17">
        <v>350</v>
      </c>
      <c r="C13" s="10" t="s">
        <v>40</v>
      </c>
      <c r="D13" s="4">
        <v>0</v>
      </c>
      <c r="E13" s="14"/>
      <c r="F13" s="14"/>
      <c r="G13" s="14"/>
      <c r="H13" s="14"/>
      <c r="J13" t="s">
        <v>44</v>
      </c>
    </row>
    <row r="14" spans="1:10" ht="16.5" customHeight="1">
      <c r="A14" s="2" t="s">
        <v>132</v>
      </c>
      <c r="B14" s="17">
        <v>122474</v>
      </c>
      <c r="C14" s="3"/>
      <c r="D14" s="6"/>
      <c r="E14" s="14"/>
      <c r="F14" s="14"/>
      <c r="G14" s="14"/>
      <c r="H14" s="14"/>
      <c r="J14" t="s">
        <v>4</v>
      </c>
    </row>
    <row r="15" spans="1:10" ht="16.5" customHeight="1">
      <c r="A15" s="2" t="s">
        <v>133</v>
      </c>
      <c r="B15" s="17">
        <v>1037</v>
      </c>
      <c r="C15" s="10"/>
      <c r="D15" s="6"/>
      <c r="E15" s="14"/>
      <c r="F15" s="14"/>
      <c r="G15" s="14"/>
      <c r="H15" s="14"/>
      <c r="J15" t="s">
        <v>93</v>
      </c>
    </row>
    <row r="16" spans="1:10" ht="16.5" customHeight="1">
      <c r="A16" s="2" t="s">
        <v>134</v>
      </c>
      <c r="B16" s="17">
        <v>74711</v>
      </c>
      <c r="C16" s="10"/>
      <c r="D16" s="6"/>
      <c r="E16" s="14"/>
      <c r="F16" s="14"/>
      <c r="G16" s="14"/>
      <c r="H16" s="14"/>
      <c r="J16" t="s">
        <v>63</v>
      </c>
    </row>
    <row r="17" spans="1:10" ht="16.5" customHeight="1">
      <c r="A17" s="2" t="s">
        <v>105</v>
      </c>
      <c r="B17" s="17">
        <v>6877</v>
      </c>
      <c r="C17" s="3"/>
      <c r="D17" s="6"/>
      <c r="E17" s="14"/>
      <c r="F17" s="14"/>
      <c r="G17" s="14"/>
      <c r="H17" s="14"/>
      <c r="J17" t="s">
        <v>33</v>
      </c>
    </row>
    <row r="18" spans="1:10" ht="16.5" customHeight="1">
      <c r="A18" s="2" t="s">
        <v>135</v>
      </c>
      <c r="B18" s="17">
        <v>0</v>
      </c>
      <c r="C18" s="10"/>
      <c r="D18" s="6"/>
      <c r="E18" s="14"/>
      <c r="F18" s="14"/>
      <c r="G18" s="14"/>
      <c r="H18" s="14"/>
      <c r="J18" t="s">
        <v>2</v>
      </c>
    </row>
    <row r="19" spans="1:10" ht="16.5" customHeight="1">
      <c r="A19" s="2" t="s">
        <v>136</v>
      </c>
      <c r="B19" s="17">
        <v>0</v>
      </c>
      <c r="C19" s="10"/>
      <c r="D19" s="6"/>
      <c r="E19" s="14"/>
      <c r="F19" s="14"/>
      <c r="G19" s="14"/>
      <c r="H19" s="14"/>
      <c r="J19" t="s">
        <v>95</v>
      </c>
    </row>
    <row r="20" spans="1:10" ht="16.5" customHeight="1">
      <c r="A20" s="2" t="s">
        <v>137</v>
      </c>
      <c r="B20" s="17">
        <v>807</v>
      </c>
      <c r="C20" s="10"/>
      <c r="D20" s="6"/>
      <c r="E20" s="14"/>
      <c r="F20" s="14"/>
      <c r="G20" s="14"/>
      <c r="H20" s="14"/>
      <c r="J20" t="s">
        <v>65</v>
      </c>
    </row>
    <row r="21" spans="1:10" ht="16.5" customHeight="1">
      <c r="A21" s="2" t="s">
        <v>138</v>
      </c>
      <c r="B21" s="17">
        <v>49402</v>
      </c>
      <c r="C21" s="3"/>
      <c r="D21" s="6"/>
      <c r="E21" s="14"/>
      <c r="F21" s="14"/>
      <c r="G21" s="14"/>
      <c r="H21" s="14"/>
      <c r="J21" t="s">
        <v>32</v>
      </c>
    </row>
    <row r="22" spans="1:10" ht="16.5" customHeight="1">
      <c r="A22" s="2" t="s">
        <v>139</v>
      </c>
      <c r="B22" s="17">
        <v>10563</v>
      </c>
      <c r="C22" s="3"/>
      <c r="D22" s="6"/>
      <c r="E22" s="14"/>
      <c r="F22" s="14"/>
      <c r="G22" s="14"/>
      <c r="H22" s="14"/>
      <c r="J22" t="s">
        <v>1</v>
      </c>
    </row>
    <row r="23" spans="1:10" ht="16.5" customHeight="1">
      <c r="A23" s="2" t="s">
        <v>140</v>
      </c>
      <c r="B23" s="17">
        <v>118155</v>
      </c>
      <c r="C23" s="10"/>
      <c r="D23" s="6"/>
      <c r="E23" s="14"/>
      <c r="F23" s="14"/>
      <c r="G23" s="14"/>
      <c r="H23" s="14"/>
      <c r="J23" t="s">
        <v>94</v>
      </c>
    </row>
    <row r="24" spans="1:10" ht="16.5" customHeight="1">
      <c r="A24" s="2" t="s">
        <v>141</v>
      </c>
      <c r="B24" s="17">
        <v>63436</v>
      </c>
      <c r="C24" s="10"/>
      <c r="D24" s="6"/>
      <c r="E24" s="14"/>
      <c r="F24" s="14"/>
      <c r="G24" s="14"/>
      <c r="H24" s="14"/>
      <c r="J24" t="s">
        <v>125</v>
      </c>
    </row>
    <row r="25" spans="1:10" ht="17.25" customHeight="1">
      <c r="A25" s="2" t="s">
        <v>142</v>
      </c>
      <c r="B25" s="17">
        <v>86072</v>
      </c>
      <c r="C25" s="10"/>
      <c r="D25" s="6"/>
      <c r="E25" s="14"/>
      <c r="F25" s="14"/>
      <c r="G25" s="14"/>
      <c r="H25" s="14"/>
      <c r="J25" t="s">
        <v>25</v>
      </c>
    </row>
    <row r="26" spans="1:10" ht="17.25" customHeight="1">
      <c r="A26" s="2" t="s">
        <v>143</v>
      </c>
      <c r="B26" s="17">
        <v>52146</v>
      </c>
      <c r="C26" s="10"/>
      <c r="D26" s="6"/>
      <c r="E26" s="14"/>
      <c r="F26" s="14"/>
      <c r="G26" s="14"/>
      <c r="H26" s="14"/>
      <c r="J26" t="s">
        <v>58</v>
      </c>
    </row>
    <row r="27" spans="1:10" ht="17.25" customHeight="1">
      <c r="A27" s="2" t="s">
        <v>144</v>
      </c>
      <c r="B27" s="17">
        <v>0</v>
      </c>
      <c r="C27" s="10"/>
      <c r="D27" s="6"/>
      <c r="E27" s="14"/>
      <c r="F27" s="14"/>
      <c r="G27" s="14"/>
      <c r="H27" s="14"/>
      <c r="J27" t="s">
        <v>87</v>
      </c>
    </row>
    <row r="28" spans="1:10" ht="17.25" customHeight="1">
      <c r="A28" s="2" t="s">
        <v>145</v>
      </c>
      <c r="B28" s="17">
        <v>5416</v>
      </c>
      <c r="C28" s="10"/>
      <c r="D28" s="6"/>
      <c r="E28" s="14"/>
      <c r="F28" s="14"/>
      <c r="G28" s="14"/>
      <c r="H28" s="14"/>
      <c r="J28" t="s">
        <v>124</v>
      </c>
    </row>
    <row r="29" spans="1:10" ht="17.25" customHeight="1">
      <c r="A29" s="2" t="s">
        <v>146</v>
      </c>
      <c r="B29" s="17">
        <v>54659</v>
      </c>
      <c r="C29" s="10"/>
      <c r="D29" s="6"/>
      <c r="E29" s="14"/>
      <c r="F29" s="14"/>
      <c r="G29" s="14"/>
      <c r="H29" s="14"/>
      <c r="J29" t="s">
        <v>27</v>
      </c>
    </row>
    <row r="30" spans="1:10" ht="17.25" customHeight="1">
      <c r="A30" s="2" t="s">
        <v>171</v>
      </c>
      <c r="B30" s="17">
        <v>140509</v>
      </c>
      <c r="C30" s="10"/>
      <c r="D30" s="6"/>
      <c r="E30" s="14"/>
      <c r="F30" s="14"/>
      <c r="G30" s="14"/>
      <c r="H30" s="14"/>
      <c r="J30" t="s">
        <v>59</v>
      </c>
    </row>
    <row r="31" spans="1:10" ht="16.5" customHeight="1">
      <c r="A31" s="3" t="s">
        <v>64</v>
      </c>
      <c r="B31" s="4">
        <f>SUM(B32:B33)</f>
        <v>453004</v>
      </c>
      <c r="C31" s="10"/>
      <c r="D31" s="6"/>
      <c r="E31" s="14"/>
      <c r="F31" s="14"/>
      <c r="G31" s="14"/>
      <c r="H31" s="14"/>
      <c r="J31" t="s">
        <v>86</v>
      </c>
    </row>
    <row r="32" spans="1:10" ht="17.25" customHeight="1">
      <c r="A32" s="3" t="s">
        <v>11</v>
      </c>
      <c r="B32" s="17">
        <v>83979</v>
      </c>
      <c r="C32" s="10"/>
      <c r="D32" s="6"/>
      <c r="E32" s="14"/>
      <c r="F32" s="14"/>
      <c r="G32" s="14"/>
      <c r="H32" s="14"/>
      <c r="J32" t="s">
        <v>122</v>
      </c>
    </row>
    <row r="33" spans="1:10" ht="16.5" customHeight="1">
      <c r="A33" s="3" t="s">
        <v>131</v>
      </c>
      <c r="B33" s="17">
        <v>369025</v>
      </c>
      <c r="C33" s="10"/>
      <c r="D33" s="6"/>
      <c r="E33" s="14"/>
      <c r="F33" s="14"/>
      <c r="G33" s="14"/>
      <c r="H33" s="14"/>
      <c r="J33" t="s">
        <v>26</v>
      </c>
    </row>
    <row r="34" spans="1:10" ht="16.5" customHeight="1">
      <c r="A34" s="3" t="s">
        <v>55</v>
      </c>
      <c r="B34" s="4">
        <v>0</v>
      </c>
      <c r="C34" s="10"/>
      <c r="D34" s="6"/>
      <c r="E34" s="14"/>
      <c r="F34" s="14"/>
      <c r="G34" s="14"/>
      <c r="H34" s="14"/>
      <c r="J34" t="s">
        <v>77</v>
      </c>
    </row>
    <row r="35" spans="1:10" ht="16.5" customHeight="1">
      <c r="A35" s="3" t="s">
        <v>98</v>
      </c>
      <c r="B35" s="4">
        <v>0</v>
      </c>
      <c r="C35" s="3"/>
      <c r="D35" s="6"/>
      <c r="E35" s="14"/>
      <c r="F35" s="14"/>
      <c r="G35" s="14"/>
      <c r="H35" s="14"/>
      <c r="J35" t="s">
        <v>52</v>
      </c>
    </row>
    <row r="36" spans="1:10" ht="17.25" customHeight="1">
      <c r="A36" s="3" t="s">
        <v>172</v>
      </c>
      <c r="B36" s="4">
        <v>0</v>
      </c>
      <c r="C36" s="3" t="s">
        <v>175</v>
      </c>
      <c r="D36" s="4">
        <v>59381</v>
      </c>
      <c r="E36" s="3" t="s">
        <v>19</v>
      </c>
      <c r="F36" s="4">
        <v>0</v>
      </c>
      <c r="G36" s="16"/>
      <c r="H36" s="14"/>
      <c r="J36" t="s">
        <v>21</v>
      </c>
    </row>
    <row r="37" spans="1:10" ht="17.25" customHeight="1">
      <c r="A37" s="3" t="s">
        <v>173</v>
      </c>
      <c r="B37" s="4">
        <v>140303</v>
      </c>
      <c r="C37" s="3" t="s">
        <v>176</v>
      </c>
      <c r="D37" s="4">
        <f>IF(F37&lt;0,F36,0)</f>
        <v>0</v>
      </c>
      <c r="E37" s="3" t="s">
        <v>92</v>
      </c>
      <c r="F37" s="4">
        <v>13829</v>
      </c>
      <c r="G37" s="14"/>
      <c r="H37" s="14"/>
      <c r="J37" t="s">
        <v>116</v>
      </c>
    </row>
    <row r="38" spans="1:10" ht="16.5" customHeight="1">
      <c r="A38" s="3"/>
      <c r="B38" s="6"/>
      <c r="C38" s="10" t="s">
        <v>104</v>
      </c>
      <c r="D38" s="4">
        <v>-33137</v>
      </c>
      <c r="E38" s="14"/>
      <c r="F38" s="5"/>
      <c r="G38" s="14"/>
      <c r="H38" s="14"/>
      <c r="J38" t="s">
        <v>79</v>
      </c>
    </row>
    <row r="39" spans="1:10" ht="16.5" customHeight="1">
      <c r="A39" s="3" t="s">
        <v>38</v>
      </c>
      <c r="B39" s="4">
        <v>0</v>
      </c>
      <c r="C39" s="10" t="s">
        <v>60</v>
      </c>
      <c r="D39" s="4">
        <v>3</v>
      </c>
      <c r="E39" s="14"/>
      <c r="F39" s="14"/>
      <c r="G39" s="14"/>
      <c r="H39" s="14"/>
      <c r="J39" t="s">
        <v>51</v>
      </c>
    </row>
    <row r="40" spans="1:10" ht="16.5" customHeight="1">
      <c r="A40" s="3" t="s">
        <v>102</v>
      </c>
      <c r="B40" s="4">
        <v>14</v>
      </c>
      <c r="C40" s="10" t="s">
        <v>0</v>
      </c>
      <c r="D40" s="4">
        <v>11</v>
      </c>
      <c r="E40" s="14"/>
      <c r="F40" s="14"/>
      <c r="G40" s="14"/>
      <c r="H40" s="14"/>
      <c r="J40" t="s">
        <v>20</v>
      </c>
    </row>
    <row r="41" spans="1:10" ht="16.5" customHeight="1">
      <c r="A41" s="3" t="s">
        <v>67</v>
      </c>
      <c r="B41" s="4">
        <v>0</v>
      </c>
      <c r="C41" s="10"/>
      <c r="D41" s="6"/>
      <c r="E41" s="14"/>
      <c r="F41" s="14"/>
      <c r="G41" s="14"/>
      <c r="H41" s="14"/>
      <c r="J41" t="s">
        <v>117</v>
      </c>
    </row>
    <row r="42" spans="1:10" ht="16.5" customHeight="1">
      <c r="A42" s="3" t="s">
        <v>6</v>
      </c>
      <c r="B42" s="4">
        <v>651245</v>
      </c>
      <c r="C42" s="10"/>
      <c r="D42" s="6"/>
      <c r="E42" s="14"/>
      <c r="F42" s="14"/>
      <c r="G42" s="14"/>
      <c r="H42" s="14"/>
      <c r="J42" t="s">
        <v>78</v>
      </c>
    </row>
    <row r="43" spans="1:10" ht="16.5" customHeight="1">
      <c r="A43" s="3" t="s">
        <v>18</v>
      </c>
      <c r="B43" s="4">
        <v>9499</v>
      </c>
      <c r="C43" s="10" t="s">
        <v>81</v>
      </c>
      <c r="D43" s="4">
        <v>102955</v>
      </c>
      <c r="E43" s="14"/>
      <c r="F43" s="14"/>
      <c r="G43" s="14"/>
      <c r="H43" s="14"/>
      <c r="J43" t="s">
        <v>50</v>
      </c>
    </row>
    <row r="44" spans="1:10" ht="16.5" customHeight="1">
      <c r="A44" s="3" t="s">
        <v>8</v>
      </c>
      <c r="B44" s="4">
        <f>SUM(B45:B48)</f>
        <v>199579</v>
      </c>
      <c r="C44" s="10" t="s">
        <v>76</v>
      </c>
      <c r="D44" s="4"/>
      <c r="E44" s="14"/>
      <c r="F44" s="14"/>
      <c r="G44" s="14"/>
      <c r="H44" s="14"/>
      <c r="J44" t="s">
        <v>12</v>
      </c>
    </row>
    <row r="45" spans="1:10" ht="16.5" customHeight="1">
      <c r="A45" s="3" t="s">
        <v>113</v>
      </c>
      <c r="B45" s="17">
        <v>71813</v>
      </c>
      <c r="C45" s="10" t="s">
        <v>56</v>
      </c>
      <c r="D45" s="4">
        <f>SUM(D46:D47)</f>
        <v>157472</v>
      </c>
      <c r="E45" s="14"/>
      <c r="F45" s="14"/>
      <c r="G45" s="14"/>
      <c r="H45" s="14"/>
      <c r="J45" t="s">
        <v>106</v>
      </c>
    </row>
    <row r="46" spans="1:10" ht="16.5" customHeight="1">
      <c r="A46" s="3" t="s">
        <v>34</v>
      </c>
      <c r="B46" s="17">
        <v>2121</v>
      </c>
      <c r="C46" s="10" t="s">
        <v>128</v>
      </c>
      <c r="D46" s="17">
        <v>157472</v>
      </c>
      <c r="E46" s="14"/>
      <c r="F46" s="14"/>
      <c r="G46" s="14"/>
      <c r="H46" s="14"/>
      <c r="J46" t="s">
        <v>69</v>
      </c>
    </row>
    <row r="47" spans="1:10" ht="16.5" customHeight="1">
      <c r="A47" s="3" t="s">
        <v>174</v>
      </c>
      <c r="B47" s="17">
        <v>125645</v>
      </c>
      <c r="C47" s="10" t="s">
        <v>129</v>
      </c>
      <c r="D47" s="17"/>
      <c r="E47" s="14"/>
      <c r="F47" s="14"/>
      <c r="G47" s="14"/>
      <c r="H47" s="14"/>
      <c r="J47" t="s">
        <v>43</v>
      </c>
    </row>
    <row r="48" spans="1:10" ht="16.5" customHeight="1">
      <c r="A48" s="3"/>
      <c r="B48" s="17"/>
      <c r="C48" s="2"/>
      <c r="D48" s="17">
        <v>0</v>
      </c>
      <c r="E48" s="14"/>
      <c r="F48" s="14"/>
      <c r="G48" s="14"/>
      <c r="H48" s="14"/>
      <c r="J48" t="s">
        <v>10</v>
      </c>
    </row>
    <row r="49" spans="1:10" ht="16.5" customHeight="1">
      <c r="A49" s="3" t="s">
        <v>121</v>
      </c>
      <c r="B49" s="4">
        <v>0</v>
      </c>
      <c r="C49" s="10"/>
      <c r="D49" s="17">
        <v>0</v>
      </c>
      <c r="E49" s="14"/>
      <c r="F49" s="14"/>
      <c r="G49" s="14"/>
      <c r="H49" s="14"/>
      <c r="J49" t="s">
        <v>107</v>
      </c>
    </row>
    <row r="50" spans="1:10" ht="16.5" customHeight="1">
      <c r="A50" s="3" t="s">
        <v>17</v>
      </c>
      <c r="B50" s="17">
        <v>0</v>
      </c>
      <c r="C50" s="2"/>
      <c r="D50" s="17">
        <v>0</v>
      </c>
      <c r="E50" s="14"/>
      <c r="F50" s="14"/>
      <c r="G50" s="14"/>
      <c r="H50" s="14"/>
      <c r="J50" t="s">
        <v>70</v>
      </c>
    </row>
    <row r="51" spans="1:10" ht="16.5" customHeight="1">
      <c r="A51" s="3" t="s">
        <v>83</v>
      </c>
      <c r="B51" s="17">
        <v>0</v>
      </c>
      <c r="C51" s="10"/>
      <c r="D51" s="6"/>
      <c r="E51" s="14"/>
      <c r="F51" s="14"/>
      <c r="G51" s="14"/>
      <c r="H51" s="14"/>
      <c r="J51" t="s">
        <v>42</v>
      </c>
    </row>
    <row r="52" spans="1:8" ht="16.5" customHeight="1">
      <c r="A52" s="3"/>
      <c r="B52" s="6"/>
      <c r="C52" s="10"/>
      <c r="D52" s="6"/>
      <c r="E52" s="14"/>
      <c r="F52" s="14"/>
      <c r="G52" s="14"/>
      <c r="H52" s="14"/>
    </row>
    <row r="53" spans="1:8" ht="16.5" customHeight="1">
      <c r="A53" s="1" t="s">
        <v>61</v>
      </c>
      <c r="B53" s="4">
        <f>SUM(B5:B6,B35:B37,B39:B44,B49)</f>
        <v>2564097</v>
      </c>
      <c r="C53" s="7" t="s">
        <v>84</v>
      </c>
      <c r="D53" s="4">
        <f>SUM(D5:D6,D13,D36,D37,D38,D39,D40,D43,D44,D45)</f>
        <v>2564097</v>
      </c>
      <c r="E53" s="14"/>
      <c r="F53" s="14"/>
      <c r="G53" s="14"/>
      <c r="H53" s="14"/>
    </row>
  </sheetData>
  <mergeCells count="2">
    <mergeCell ref="A2:E2"/>
    <mergeCell ref="A3:E3"/>
  </mergeCells>
  <printOptions gridLines="1" horizontalCentered="1" verticalCentered="1"/>
  <pageMargins left="0.22" right="0.22" top="0.17" bottom="0.2" header="0.5" footer="0.22"/>
  <pageSetup blackAndWhite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2015-10-12T09:23:38Z</cp:lastPrinted>
  <dcterms:modified xsi:type="dcterms:W3CDTF">2016-11-17T06:53:36Z</dcterms:modified>
  <cp:category/>
  <cp:version/>
  <cp:contentType/>
  <cp:contentStatus/>
</cp:coreProperties>
</file>