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20" windowWidth="14940" windowHeight="9000" tabRatio="602" activeTab="0"/>
  </bookViews>
  <sheets>
    <sheet name="页面" sheetId="1" r:id="rId1"/>
    <sheet name="表一" sheetId="2" r:id="rId2"/>
    <sheet name="表二" sheetId="3" r:id="rId3"/>
    <sheet name="表三" sheetId="4" r:id="rId4"/>
  </sheets>
  <definedNames/>
  <calcPr fullCalcOnLoad="1" iterate="1" iterateCount="100" iterateDelta="0.001"/>
</workbook>
</file>

<file path=xl/sharedStrings.xml><?xml version="1.0" encoding="utf-8"?>
<sst xmlns="http://schemas.openxmlformats.org/spreadsheetml/2006/main" count="149" uniqueCount="129">
  <si>
    <t>单位：万元</t>
  </si>
  <si>
    <r>
      <t>项</t>
    </r>
    <r>
      <rPr>
        <sz val="12"/>
        <rFont val="Times New Roman"/>
        <family val="1"/>
      </rPr>
      <t xml:space="preserve">         </t>
    </r>
    <r>
      <rPr>
        <sz val="12"/>
        <rFont val="宋体"/>
        <family val="0"/>
      </rPr>
      <t>目</t>
    </r>
  </si>
  <si>
    <t>一、增值税</t>
  </si>
  <si>
    <t>二、营业税</t>
  </si>
  <si>
    <t>三、企业所得税</t>
  </si>
  <si>
    <t>四、企业所得税退税</t>
  </si>
  <si>
    <t>五、个人所得税</t>
  </si>
  <si>
    <t>六、资源税</t>
  </si>
  <si>
    <t>七、固定资产投资方向调节税</t>
  </si>
  <si>
    <t>八、城市维护建设税</t>
  </si>
  <si>
    <t>九、房产税</t>
  </si>
  <si>
    <t>十、印花税</t>
  </si>
  <si>
    <t>十一、城镇土地使用税</t>
  </si>
  <si>
    <t>十二、土地增值税</t>
  </si>
  <si>
    <t>表三</t>
  </si>
  <si>
    <t>单位：万元</t>
  </si>
  <si>
    <t>支出项目</t>
  </si>
  <si>
    <t>表一</t>
  </si>
  <si>
    <t>十四、耕地占用税</t>
  </si>
  <si>
    <t>十五、契税</t>
  </si>
  <si>
    <t>十七、行政性收费收入</t>
  </si>
  <si>
    <t>十八、罚没收入</t>
  </si>
  <si>
    <t>二十一、其他收入</t>
  </si>
  <si>
    <t>十三、车船税</t>
  </si>
  <si>
    <t>表二</t>
  </si>
  <si>
    <t>单位：万元</t>
  </si>
  <si>
    <t>十六、专项收入</t>
  </si>
  <si>
    <t>十九、国有资本经营收入</t>
  </si>
  <si>
    <t>二十、国有资源(资产)有偿使用收入</t>
  </si>
  <si>
    <t>一般公共预算支出</t>
  </si>
  <si>
    <t>转移性支出</t>
  </si>
  <si>
    <t>1、上解省支出</t>
  </si>
  <si>
    <t>2、补助下级支出</t>
  </si>
  <si>
    <t>编制单位：汕尾市财政局</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</si>
  <si>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</si>
  <si>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</si>
  <si>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</si>
  <si>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</si>
  <si>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</si>
  <si>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</si>
  <si>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</si>
  <si>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</si>
  <si>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</si>
  <si>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</si>
  <si>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</si>
  <si>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</si>
  <si>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</si>
  <si>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</si>
  <si>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</si>
  <si>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</si>
  <si>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一般公共预算收入合计</t>
  </si>
  <si>
    <t>市六届人大</t>
  </si>
  <si>
    <t xml:space="preserve"> 收 入 项 目  </t>
  </si>
  <si>
    <t>一般公共预算收入</t>
  </si>
  <si>
    <t xml:space="preserve">  （一）税收收入</t>
  </si>
  <si>
    <t>1、增值税</t>
  </si>
  <si>
    <t>2、营业税</t>
  </si>
  <si>
    <t>3、企业所得税</t>
  </si>
  <si>
    <t>4、个人所得税</t>
  </si>
  <si>
    <t>5、资源税</t>
  </si>
  <si>
    <t>6、城市维护建设税</t>
  </si>
  <si>
    <t>7、房产税</t>
  </si>
  <si>
    <t>8、印花税</t>
  </si>
  <si>
    <t>9、城镇土地使用税</t>
  </si>
  <si>
    <t>10、土地增值税</t>
  </si>
  <si>
    <t>11、车船税</t>
  </si>
  <si>
    <t>12、耕地占用税</t>
  </si>
  <si>
    <t>13、契税</t>
  </si>
  <si>
    <t xml:space="preserve">  （二）非税收入</t>
  </si>
  <si>
    <t>1、专项收入</t>
  </si>
  <si>
    <t>2、行政性收费收入</t>
  </si>
  <si>
    <t>3、罚没收入</t>
  </si>
  <si>
    <t>4、国有资本经营收入</t>
  </si>
  <si>
    <t>5、国有资源(资产)有偿使用收入</t>
  </si>
  <si>
    <t>6、其他收入</t>
  </si>
  <si>
    <t>转移性收入</t>
  </si>
  <si>
    <t>1、返还性收入</t>
  </si>
  <si>
    <r>
      <t>2</t>
    </r>
    <r>
      <rPr>
        <sz val="12"/>
        <rFont val="宋体"/>
        <family val="0"/>
      </rPr>
      <t>、一般性转移支付收入</t>
    </r>
  </si>
  <si>
    <t>3、专项转移支付收入</t>
  </si>
  <si>
    <t>4、上解收入</t>
  </si>
  <si>
    <t>5、调入资金</t>
  </si>
  <si>
    <t>收入总计</t>
  </si>
  <si>
    <t>十七、国土海洋气象等支出</t>
  </si>
  <si>
    <t>十八、住房保障支出</t>
  </si>
  <si>
    <t>十九、粮油物资储备支出</t>
  </si>
  <si>
    <t>二十、其他支出</t>
  </si>
  <si>
    <t>支出总计</t>
  </si>
  <si>
    <t>一般公共预算支出合计</t>
  </si>
  <si>
    <r>
      <t>项</t>
    </r>
    <r>
      <rPr>
        <b/>
        <sz val="14"/>
        <rFont val="Times New Roman"/>
        <family val="1"/>
      </rPr>
      <t xml:space="preserve">                     </t>
    </r>
    <r>
      <rPr>
        <b/>
        <sz val="14"/>
        <rFont val="宋体"/>
        <family val="0"/>
      </rPr>
      <t>目</t>
    </r>
  </si>
  <si>
    <r>
      <t>快报数比预算数的</t>
    </r>
    <r>
      <rPr>
        <sz val="14"/>
        <rFont val="Times New Roman"/>
        <family val="1"/>
      </rPr>
      <t>%</t>
    </r>
  </si>
  <si>
    <t>预算执行中变化较大的主要原因</t>
  </si>
  <si>
    <t>6、调入预算稳定调节基金</t>
  </si>
  <si>
    <t xml:space="preserve">  附件2</t>
  </si>
  <si>
    <r>
      <t>2015</t>
    </r>
    <r>
      <rPr>
        <sz val="14"/>
        <rFont val="宋体"/>
        <family val="0"/>
      </rPr>
      <t>年</t>
    </r>
    <r>
      <rPr>
        <sz val="14"/>
        <rFont val="Times New Roman"/>
        <family val="1"/>
      </rPr>
      <t xml:space="preserve">           </t>
    </r>
    <r>
      <rPr>
        <sz val="14"/>
        <rFont val="宋体"/>
        <family val="0"/>
      </rPr>
      <t>快报数</t>
    </r>
  </si>
  <si>
    <r>
      <t>2015</t>
    </r>
    <r>
      <rPr>
        <sz val="12"/>
        <rFont val="宋体"/>
        <family val="0"/>
      </rPr>
      <t>年预算数</t>
    </r>
  </si>
  <si>
    <r>
      <t>汕尾市市级</t>
    </r>
    <r>
      <rPr>
        <b/>
        <sz val="18"/>
        <rFont val="Times New Roman"/>
        <family val="1"/>
      </rPr>
      <t>2015</t>
    </r>
    <r>
      <rPr>
        <b/>
        <sz val="18"/>
        <rFont val="黑体"/>
        <family val="0"/>
      </rPr>
      <t>年一般公共预算收入执行情况表</t>
    </r>
  </si>
  <si>
    <r>
      <t>2015</t>
    </r>
    <r>
      <rPr>
        <sz val="12"/>
        <rFont val="宋体"/>
        <family val="0"/>
      </rPr>
      <t>年快报数</t>
    </r>
  </si>
  <si>
    <r>
      <t>2015</t>
    </r>
    <r>
      <rPr>
        <sz val="12"/>
        <rFont val="宋体"/>
        <family val="0"/>
      </rPr>
      <t>年调整预算数</t>
    </r>
  </si>
  <si>
    <r>
      <t>完成调整预算数的</t>
    </r>
    <r>
      <rPr>
        <sz val="12"/>
        <rFont val="Times New Roman"/>
        <family val="1"/>
      </rPr>
      <t>%</t>
    </r>
  </si>
  <si>
    <r>
      <t>完成预算数的</t>
    </r>
    <r>
      <rPr>
        <sz val="12"/>
        <rFont val="Times New Roman"/>
        <family val="1"/>
      </rPr>
      <t>%</t>
    </r>
  </si>
  <si>
    <r>
      <t>汕尾市市级</t>
    </r>
    <r>
      <rPr>
        <b/>
        <sz val="18"/>
        <rFont val="Times New Roman"/>
        <family val="1"/>
      </rPr>
      <t>2015</t>
    </r>
    <r>
      <rPr>
        <b/>
        <sz val="18"/>
        <rFont val="宋体"/>
        <family val="0"/>
      </rPr>
      <t>年一般公共预算支出执行情况表</t>
    </r>
  </si>
  <si>
    <r>
      <t>2015</t>
    </r>
    <r>
      <rPr>
        <sz val="14"/>
        <rFont val="宋体"/>
        <family val="0"/>
      </rPr>
      <t>年</t>
    </r>
    <r>
      <rPr>
        <sz val="14"/>
        <rFont val="Times New Roman"/>
        <family val="1"/>
      </rPr>
      <t xml:space="preserve">             </t>
    </r>
    <r>
      <rPr>
        <sz val="14"/>
        <rFont val="宋体"/>
        <family val="0"/>
      </rPr>
      <t>调整预算数</t>
    </r>
  </si>
  <si>
    <t>汕尾市市级2016年一般公共预算收支（草案）</t>
  </si>
  <si>
    <r>
      <t>201</t>
    </r>
    <r>
      <rPr>
        <sz val="12"/>
        <rFont val="宋体"/>
        <family val="0"/>
      </rPr>
      <t>5</t>
    </r>
    <r>
      <rPr>
        <sz val="12"/>
        <rFont val="宋体"/>
        <family val="0"/>
      </rPr>
      <t>年快报数</t>
    </r>
  </si>
  <si>
    <r>
      <t>201</t>
    </r>
    <r>
      <rPr>
        <sz val="12"/>
        <rFont val="宋体"/>
        <family val="0"/>
      </rPr>
      <t>6</t>
    </r>
    <r>
      <rPr>
        <sz val="12"/>
        <rFont val="宋体"/>
        <family val="0"/>
      </rPr>
      <t>年预算数</t>
    </r>
  </si>
  <si>
    <r>
      <t>201</t>
    </r>
    <r>
      <rPr>
        <sz val="12"/>
        <rFont val="宋体"/>
        <family val="0"/>
      </rPr>
      <t>6</t>
    </r>
    <r>
      <rPr>
        <sz val="12"/>
        <rFont val="宋体"/>
        <family val="0"/>
      </rPr>
      <t>年预算数比201</t>
    </r>
    <r>
      <rPr>
        <sz val="12"/>
        <rFont val="宋体"/>
        <family val="0"/>
      </rPr>
      <t>5</t>
    </r>
    <r>
      <rPr>
        <sz val="12"/>
        <rFont val="宋体"/>
        <family val="0"/>
      </rPr>
      <t>年快报数增减%</t>
    </r>
  </si>
  <si>
    <r>
      <t>201</t>
    </r>
    <r>
      <rPr>
        <sz val="12"/>
        <rFont val="宋体"/>
        <family val="0"/>
      </rPr>
      <t>5</t>
    </r>
    <r>
      <rPr>
        <sz val="12"/>
        <rFont val="宋体"/>
        <family val="0"/>
      </rPr>
      <t>年快报数</t>
    </r>
  </si>
  <si>
    <r>
      <t>201</t>
    </r>
    <r>
      <rPr>
        <sz val="12"/>
        <rFont val="宋体"/>
        <family val="0"/>
      </rPr>
      <t>5</t>
    </r>
    <r>
      <rPr>
        <sz val="12"/>
        <rFont val="宋体"/>
        <family val="0"/>
      </rPr>
      <t>年预算数</t>
    </r>
  </si>
  <si>
    <r>
      <t>201</t>
    </r>
    <r>
      <rPr>
        <sz val="12"/>
        <rFont val="宋体"/>
        <family val="0"/>
      </rPr>
      <t>6</t>
    </r>
    <r>
      <rPr>
        <sz val="12"/>
        <rFont val="宋体"/>
        <family val="0"/>
      </rPr>
      <t>年预算数</t>
    </r>
  </si>
  <si>
    <r>
      <t>201</t>
    </r>
    <r>
      <rPr>
        <sz val="12"/>
        <rFont val="宋体"/>
        <family val="0"/>
      </rPr>
      <t>6</t>
    </r>
    <r>
      <rPr>
        <sz val="12"/>
        <rFont val="宋体"/>
        <family val="0"/>
      </rPr>
      <t>年预算数比201</t>
    </r>
    <r>
      <rPr>
        <sz val="12"/>
        <rFont val="宋体"/>
        <family val="0"/>
      </rPr>
      <t>5</t>
    </r>
    <r>
      <rPr>
        <sz val="12"/>
        <rFont val="宋体"/>
        <family val="0"/>
      </rPr>
      <t>年预算数增减%</t>
    </r>
  </si>
  <si>
    <t>7、上年结余结转资金</t>
  </si>
  <si>
    <t>3、结转下年支出</t>
  </si>
  <si>
    <t>汕尾市2015年市级一般公共预算执行情况</t>
  </si>
  <si>
    <t>和2016年市级一般公共预算草案</t>
  </si>
  <si>
    <t>编制时间：2016年1月20日</t>
  </si>
  <si>
    <r>
      <t>调剂增加税务部门征收经费3</t>
    </r>
    <r>
      <rPr>
        <sz val="12"/>
        <rFont val="宋体"/>
        <family val="0"/>
      </rPr>
      <t>810万元，上年结转支付“三支一扶”在岗大学生转移支付资金358万元，人大办工程建设资金100万元，纪委办案工作点工程款270万元，权责发生制列支的额度结转5964万元。</t>
    </r>
  </si>
  <si>
    <r>
      <t>增拨</t>
    </r>
    <r>
      <rPr>
        <sz val="12"/>
        <rFont val="宋体"/>
        <family val="0"/>
      </rPr>
      <t>技工学校教学设备及器具采购款1077万元，省追加市直民办学校2015年城乡义务教育公用经费812万元，“强师工程”款295万元，汕尾职业技术学院助学金410万元，额权责发生制列支的额度结转7929万元。</t>
    </r>
  </si>
  <si>
    <r>
      <t>省追加战略性新兴产业政银企合作专项资金项目贴息资金</t>
    </r>
    <r>
      <rPr>
        <sz val="12"/>
        <rFont val="宋体"/>
        <family val="0"/>
      </rPr>
      <t>1144万元，推广应用LED照明示范工程453万元，信利半导体有限公司前沿与关键技术创新专项资金600万元，政法信息网（二期）共享平台建设项目款184万元，权责发生制列支的额度结转9364万元。</t>
    </r>
  </si>
  <si>
    <r>
      <t>省追加空气质量监测能力建设资金1</t>
    </r>
    <r>
      <rPr>
        <sz val="12"/>
        <rFont val="宋体"/>
        <family val="0"/>
      </rPr>
      <t>22万元，上年结转支付市区域能源管理中心建设项目采购款120万元、汕尾南告水电公司水电增效扩容改造工程款200万元、市区东区污水处理厂集污管道工程预付款1316万元，权责发生制列支的额度结转11559万元。</t>
    </r>
  </si>
  <si>
    <r>
      <t>增拨市公安局办案和建设项目经费等</t>
    </r>
    <r>
      <rPr>
        <sz val="12"/>
        <rFont val="宋体"/>
        <family val="0"/>
      </rPr>
      <t>2189万元，省追加高速公路智能交通管理系统预付款894万元，市强制隔离戒毒所二期习艺厂房及附属工程款305万元，边防支队陆丰禁毒维稳工作执勤伙食费补助经费192万元，边防系统公安业务经费省级补助资金103万元，权责发生制列支的额度结转7927万元。</t>
    </r>
  </si>
  <si>
    <r>
      <t>上年结转支付畜禽标准化健康养殖扶持项目补助资金</t>
    </r>
    <r>
      <rPr>
        <sz val="12"/>
        <rFont val="宋体"/>
        <family val="0"/>
      </rPr>
      <t>150万元、公平灌区节水改造工程预付工程款3160万元，省追加国有林场改革补助资金1923万元、汕尾渔港避风塘建设工程欠款1500万元，上年结转支付2014年第二批国家农业综合开发产业化经营财政补助资金530万元， 市区防洪（潮）工程续建工程完工付款831万元，权责发生制列支的额度结转20602万元。</t>
    </r>
  </si>
  <si>
    <r>
      <t>省追加</t>
    </r>
    <r>
      <rPr>
        <sz val="12"/>
        <rFont val="宋体"/>
        <family val="0"/>
      </rPr>
      <t>交通专项资金2256万元、国道线提高安全服务设施及路域环境整治前期经费200万元、G324线海丰县城段路面改造及配套工程款2035万元、S241线海丰可塘至品清段路面改造工程款354万元、S335线陆河新田至海丰交界段路面改造工程预付款618万元、S338陆丰览表至甲子路段改造工程材料预付款540万元、国道线提高安全服务设施及路域环境整治前期经费300万元，海丰公路站陆丰上英至海丰大湖公路海丰段工程款504万元、海丰县X130线赤跃公路改造工程272万元、汕尾市交通运输局公路补贴、改造、建设等经费5172万元，权责发生制列支的额度结转18215万元。</t>
    </r>
  </si>
  <si>
    <r>
      <t>上年结转支付鱼糜及副产品深加工生产线改造项目款2</t>
    </r>
    <r>
      <rPr>
        <sz val="12"/>
        <rFont val="宋体"/>
        <family val="0"/>
      </rPr>
      <t>48万元、棉纱生产线技术改造工程款300万元、供港烤猪生产线及配套改造工程款282万元，省追加扶持中小微企业资金（担保股权投资基金）5000万元、省级产业园扩能增效专项资金基础设施建设专题扶持资金14880万元、产业园扩能增效专项资金新认定省产业园及依托省产业园带动产业集聚发展启动资金4950万元、安全应急指挥中心工程进度款468万元，权责发生制列支的额度结转3995万元。</t>
    </r>
  </si>
  <si>
    <r>
      <t>省追加2015年稳增长调结构专项资金</t>
    </r>
    <r>
      <rPr>
        <sz val="12"/>
        <rFont val="宋体"/>
        <family val="0"/>
      </rPr>
      <t>340万元，信利半导体有限公司2015年进口贴息专项资金1738万元和促进投保出口信用保险专项资金578万元，权责发生制列支的额度结转224万元。</t>
    </r>
  </si>
  <si>
    <r>
      <t>上年结转支付龟龄岛项目评估费和前期咨询勘察及设计费5</t>
    </r>
    <r>
      <rPr>
        <sz val="12"/>
        <rFont val="宋体"/>
        <family val="0"/>
      </rPr>
      <t>21万元，汕尾品清湖海域整治工程款1563万元，权责发生制列支的额度结转15061万元。</t>
    </r>
  </si>
  <si>
    <t>权责发生制列支的额度结转2315万元。</t>
  </si>
  <si>
    <r>
      <t>上年结转支付产业转移工业园补助资金1</t>
    </r>
    <r>
      <rPr>
        <sz val="12"/>
        <rFont val="宋体"/>
        <family val="0"/>
      </rPr>
      <t>0000</t>
    </r>
    <r>
      <rPr>
        <sz val="12"/>
        <rFont val="宋体"/>
        <family val="0"/>
      </rPr>
      <t>万元，省追加产业转移园区建设和产业集聚发展资金</t>
    </r>
    <r>
      <rPr>
        <sz val="12"/>
        <rFont val="宋体"/>
        <family val="0"/>
      </rPr>
      <t>7450万元，权责发生制列支的额度结转37200万元。</t>
    </r>
  </si>
  <si>
    <t>省追加红海湾港区口岸综合查验中心工程款677万元，上年结转支付供水管网扩建工程项目设备材料进度款981万元、市区路灯及景观灯建设安装费用273万元、市区新湖大道南段市政工程进度款410万元、产业转移工业园补助资金15000万元，权责发生制列支的额度结转3770万元，地方政府性债券资金34921万元调剂在其他科目列支。</t>
  </si>
  <si>
    <t>七次会议（4）</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</si>
</sst>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_(* #,##0_);_(* \(#,##0\);_(* &quot;-&quot;??_);_(@_)"/>
    <numFmt numFmtId="179" formatCode="#,##0_);[Red]\(#,##0\)"/>
    <numFmt numFmtId="180" formatCode="#,##0.00_);[Red]\(#,##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0_ "/>
    <numFmt numFmtId="189" formatCode="&quot;是&quot;;&quot;是&quot;;&quot;否&quot;"/>
    <numFmt numFmtId="190" formatCode="&quot;真&quot;;&quot;真&quot;;&quot;假&quot;"/>
    <numFmt numFmtId="191" formatCode="&quot;开&quot;;&quot;开&quot;;&quot;关&quot;"/>
    <numFmt numFmtId="192" formatCode="0.00_ "/>
    <numFmt numFmtId="193" formatCode="#,##0.0_ "/>
    <numFmt numFmtId="194" formatCode="#,##0.00_ "/>
    <numFmt numFmtId="195" formatCode="0.000000_);[Red]\(0.000000\)"/>
    <numFmt numFmtId="196" formatCode="0_);[Red]\(0\)"/>
    <numFmt numFmtId="197" formatCode="0.00;[Red]0.00"/>
  </numFmts>
  <fonts count="20">
    <font>
      <sz val="12"/>
      <name val="宋体"/>
      <family val="0"/>
    </font>
    <font>
      <sz val="9"/>
      <name val="宋体"/>
      <family val="0"/>
    </font>
    <font>
      <sz val="12"/>
      <name val="Times New Roman"/>
      <family val="1"/>
    </font>
    <font>
      <b/>
      <sz val="12"/>
      <name val="宋体"/>
      <family val="0"/>
    </font>
    <font>
      <sz val="11"/>
      <name val="宋体"/>
      <family val="0"/>
    </font>
    <font>
      <sz val="10"/>
      <name val="Times New Roman"/>
      <family val="1"/>
    </font>
    <font>
      <sz val="10"/>
      <name val="宋体"/>
      <family val="0"/>
    </font>
    <font>
      <b/>
      <sz val="20"/>
      <name val="宋体"/>
      <family val="0"/>
    </font>
    <font>
      <sz val="10"/>
      <name val="楷体_GB2312"/>
      <family val="3"/>
    </font>
    <font>
      <u val="single"/>
      <sz val="10"/>
      <name val="宋体"/>
      <family val="0"/>
    </font>
    <font>
      <sz val="26"/>
      <name val="宋体"/>
      <family val="0"/>
    </font>
    <font>
      <sz val="28"/>
      <name val="宋体"/>
      <family val="0"/>
    </font>
    <font>
      <b/>
      <sz val="18"/>
      <name val="黑体"/>
      <family val="0"/>
    </font>
    <font>
      <b/>
      <sz val="18"/>
      <name val="Times New Roman"/>
      <family val="1"/>
    </font>
    <font>
      <b/>
      <sz val="18"/>
      <name val="宋体"/>
      <family val="0"/>
    </font>
    <font>
      <sz val="14"/>
      <name val="宋体"/>
      <family val="0"/>
    </font>
    <font>
      <sz val="16"/>
      <name val="宋体"/>
      <family val="0"/>
    </font>
    <font>
      <b/>
      <sz val="14"/>
      <name val="宋体"/>
      <family val="0"/>
    </font>
    <font>
      <b/>
      <sz val="14"/>
      <name val="Times New Roman"/>
      <family val="1"/>
    </font>
    <font>
      <sz val="14"/>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applyAlignment="1">
      <alignment/>
    </xf>
    <xf numFmtId="0" fontId="0" fillId="0" borderId="0" xfId="0" applyFont="1" applyAlignment="1">
      <alignment/>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xf>
    <xf numFmtId="0" fontId="8" fillId="0" borderId="0" xfId="0" applyFont="1" applyAlignment="1">
      <alignment/>
    </xf>
    <xf numFmtId="0" fontId="6" fillId="0" borderId="0" xfId="0" applyFont="1" applyAlignment="1">
      <alignment wrapText="1"/>
    </xf>
    <xf numFmtId="0" fontId="9" fillId="0" borderId="0" xfId="0" applyFont="1" applyAlignment="1">
      <alignment/>
    </xf>
    <xf numFmtId="188" fontId="4" fillId="0" borderId="0" xfId="0" applyNumberFormat="1" applyFont="1" applyAlignment="1">
      <alignment/>
    </xf>
    <xf numFmtId="188" fontId="0" fillId="0" borderId="0" xfId="0" applyNumberFormat="1" applyFont="1" applyAlignment="1">
      <alignment/>
    </xf>
    <xf numFmtId="0" fontId="0" fillId="0" borderId="0" xfId="0" applyFont="1" applyAlignment="1">
      <alignment horizontal="left" vertical="center"/>
    </xf>
    <xf numFmtId="0" fontId="1" fillId="0" borderId="0" xfId="0" applyFont="1" applyAlignment="1">
      <alignment vertical="center"/>
    </xf>
    <xf numFmtId="196" fontId="6" fillId="0" borderId="0" xfId="0" applyNumberFormat="1" applyFont="1" applyAlignment="1">
      <alignment/>
    </xf>
    <xf numFmtId="0" fontId="0" fillId="0" borderId="1" xfId="0" applyFont="1" applyBorder="1" applyAlignment="1">
      <alignment horizontal="center" vertical="center" wrapText="1"/>
    </xf>
    <xf numFmtId="188" fontId="0" fillId="0" borderId="1" xfId="0" applyNumberFormat="1" applyFont="1" applyBorder="1" applyAlignment="1">
      <alignment vertical="center"/>
    </xf>
    <xf numFmtId="10" fontId="0" fillId="0" borderId="1" xfId="0" applyNumberFormat="1" applyFont="1" applyBorder="1" applyAlignment="1">
      <alignment vertical="center"/>
    </xf>
    <xf numFmtId="0" fontId="0" fillId="0" borderId="1"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188" fontId="0" fillId="0" borderId="1" xfId="0" applyNumberFormat="1" applyFont="1" applyBorder="1" applyAlignment="1">
      <alignment horizontal="center" vertical="center"/>
    </xf>
    <xf numFmtId="177"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0" fontId="3" fillId="0" borderId="1" xfId="0" applyFont="1" applyBorder="1" applyAlignment="1">
      <alignment horizontal="center" vertical="center"/>
    </xf>
    <xf numFmtId="0" fontId="15" fillId="0" borderId="0" xfId="0" applyFont="1" applyAlignment="1">
      <alignment/>
    </xf>
    <xf numFmtId="196" fontId="3" fillId="0" borderId="1" xfId="0" applyNumberFormat="1" applyFont="1" applyBorder="1" applyAlignment="1">
      <alignment horizontal="center" vertical="center"/>
    </xf>
    <xf numFmtId="0" fontId="3" fillId="0" borderId="1" xfId="0" applyFont="1" applyBorder="1" applyAlignment="1">
      <alignment horizontal="right" vertical="center"/>
    </xf>
    <xf numFmtId="0" fontId="0" fillId="0" borderId="2"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2"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center"/>
    </xf>
    <xf numFmtId="10" fontId="0" fillId="0" borderId="1" xfId="0" applyNumberFormat="1" applyFont="1" applyBorder="1" applyAlignment="1">
      <alignment horizontal="center" vertical="center"/>
    </xf>
    <xf numFmtId="0" fontId="0" fillId="0" borderId="1" xfId="0" applyFont="1" applyBorder="1" applyAlignment="1">
      <alignment horizontal="center" vertical="center"/>
    </xf>
    <xf numFmtId="188" fontId="0" fillId="0" borderId="1" xfId="0" applyNumberFormat="1" applyFont="1" applyBorder="1" applyAlignment="1">
      <alignment horizontal="right" vertical="center"/>
    </xf>
    <xf numFmtId="196" fontId="0" fillId="0" borderId="1" xfId="0" applyNumberFormat="1" applyFont="1" applyBorder="1" applyAlignment="1">
      <alignment horizontal="right" vertical="center"/>
    </xf>
    <xf numFmtId="0" fontId="0" fillId="0" borderId="1" xfId="0" applyFont="1" applyBorder="1" applyAlignment="1">
      <alignment horizontal="right" vertical="center"/>
    </xf>
    <xf numFmtId="0" fontId="0" fillId="0" borderId="1" xfId="0" applyNumberFormat="1" applyFont="1" applyBorder="1" applyAlignment="1">
      <alignment horizontal="right" vertical="center"/>
    </xf>
    <xf numFmtId="2" fontId="0" fillId="0" borderId="1" xfId="0" applyNumberFormat="1" applyFont="1" applyBorder="1" applyAlignment="1">
      <alignment horizontal="center" vertical="center"/>
    </xf>
    <xf numFmtId="188" fontId="0" fillId="0" borderId="1" xfId="0" applyNumberFormat="1" applyFont="1" applyBorder="1" applyAlignment="1">
      <alignment horizontal="center" vertical="center"/>
    </xf>
    <xf numFmtId="196" fontId="0" fillId="0" borderId="1" xfId="0" applyNumberFormat="1" applyFont="1" applyBorder="1" applyAlignment="1">
      <alignment horizontal="center" vertical="center"/>
    </xf>
    <xf numFmtId="188" fontId="0" fillId="0" borderId="1" xfId="0" applyNumberFormat="1" applyFont="1" applyBorder="1" applyAlignment="1">
      <alignment horizontal="center" vertical="center" wrapText="1"/>
    </xf>
    <xf numFmtId="196"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15" fillId="0" borderId="1" xfId="0" applyFont="1" applyBorder="1" applyAlignment="1">
      <alignment horizontal="center" vertical="center"/>
    </xf>
    <xf numFmtId="176" fontId="0" fillId="0" borderId="1" xfId="0" applyNumberFormat="1" applyFont="1" applyBorder="1" applyAlignment="1" applyProtection="1">
      <alignment vertical="center" wrapText="1"/>
      <protection locked="0"/>
    </xf>
    <xf numFmtId="176" fontId="0" fillId="0" borderId="1" xfId="0" applyNumberFormat="1" applyFont="1" applyBorder="1" applyAlignment="1" applyProtection="1">
      <alignment horizontal="left" vertical="center" wrapText="1"/>
      <protection locked="0"/>
    </xf>
    <xf numFmtId="0" fontId="15" fillId="0" borderId="0" xfId="0" applyFont="1" applyAlignment="1">
      <alignment horizontal="left"/>
    </xf>
    <xf numFmtId="176" fontId="6" fillId="0" borderId="1" xfId="0" applyNumberFormat="1" applyFont="1" applyBorder="1" applyAlignment="1" applyProtection="1">
      <alignment vertical="center" wrapText="1"/>
      <protection locked="0"/>
    </xf>
    <xf numFmtId="176" fontId="6" fillId="0" borderId="1" xfId="0" applyNumberFormat="1" applyFont="1" applyBorder="1" applyAlignment="1" applyProtection="1">
      <alignment horizontal="left" vertical="center" wrapText="1"/>
      <protection locked="0"/>
    </xf>
    <xf numFmtId="176" fontId="0" fillId="2" borderId="1" xfId="0" applyNumberFormat="1" applyFont="1" applyFill="1" applyBorder="1" applyAlignment="1">
      <alignment horizontal="justify" vertical="center"/>
    </xf>
    <xf numFmtId="176" fontId="0" fillId="2" borderId="1" xfId="0" applyNumberFormat="1" applyFont="1" applyFill="1" applyBorder="1" applyAlignment="1" applyProtection="1">
      <alignment vertical="center" wrapText="1"/>
      <protection locked="0"/>
    </xf>
    <xf numFmtId="176" fontId="6" fillId="2" borderId="1" xfId="0" applyNumberFormat="1" applyFont="1" applyFill="1" applyBorder="1" applyAlignment="1">
      <alignment horizontal="justify" vertical="center"/>
    </xf>
    <xf numFmtId="188" fontId="0" fillId="0" borderId="1" xfId="0" applyNumberFormat="1" applyFont="1" applyBorder="1" applyAlignment="1">
      <alignment horizontal="right" vertical="center"/>
    </xf>
    <xf numFmtId="177" fontId="0" fillId="0" borderId="1" xfId="0" applyNumberFormat="1" applyFont="1" applyBorder="1" applyAlignment="1">
      <alignment horizontal="right" vertical="center"/>
    </xf>
    <xf numFmtId="0" fontId="0" fillId="0" borderId="1" xfId="0" applyNumberFormat="1" applyFont="1" applyBorder="1" applyAlignment="1">
      <alignment horizontal="right" vertical="center"/>
    </xf>
    <xf numFmtId="176" fontId="0" fillId="0" borderId="1" xfId="0" applyNumberFormat="1" applyBorder="1" applyAlignment="1" applyProtection="1">
      <alignment vertical="center" wrapText="1"/>
      <protection locked="0"/>
    </xf>
    <xf numFmtId="0" fontId="10" fillId="0" borderId="0" xfId="0" applyFont="1" applyAlignment="1">
      <alignment horizontal="center" vertical="center"/>
    </xf>
    <xf numFmtId="0" fontId="11" fillId="0" borderId="0" xfId="0" applyFont="1" applyAlignment="1">
      <alignment horizontal="center"/>
    </xf>
    <xf numFmtId="0" fontId="16" fillId="0" borderId="0" xfId="0" applyFont="1" applyAlignment="1">
      <alignment horizontal="center"/>
    </xf>
    <xf numFmtId="0" fontId="12" fillId="0" borderId="0" xfId="0" applyFont="1" applyAlignment="1">
      <alignment horizont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horizontal="center"/>
    </xf>
    <xf numFmtId="0" fontId="14" fillId="0" borderId="0" xfId="0" applyFont="1" applyAlignment="1" quotePrefix="1">
      <alignment horizontal="center"/>
    </xf>
    <xf numFmtId="0" fontId="0" fillId="0" borderId="4" xfId="0" applyFont="1" applyBorder="1" applyAlignment="1">
      <alignment horizontal="right"/>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5" fillId="0" borderId="2" xfId="0" applyFont="1" applyBorder="1" applyAlignment="1">
      <alignment horizontal="center" vertical="center" wrapText="1" shrinkToFit="1"/>
    </xf>
    <xf numFmtId="0" fontId="15" fillId="0" borderId="3" xfId="0" applyFont="1" applyBorder="1" applyAlignment="1" quotePrefix="1">
      <alignment horizontal="center" vertical="center" wrapText="1" shrinkToFit="1"/>
    </xf>
    <xf numFmtId="188" fontId="19" fillId="0" borderId="2" xfId="0" applyNumberFormat="1" applyFont="1" applyBorder="1" applyAlignment="1">
      <alignment horizontal="center" vertical="center" wrapText="1"/>
    </xf>
    <xf numFmtId="188" fontId="19" fillId="0" borderId="3" xfId="0" applyNumberFormat="1" applyFont="1" applyBorder="1" applyAlignment="1">
      <alignment horizontal="center" vertical="center" wrapText="1"/>
    </xf>
    <xf numFmtId="0" fontId="7" fillId="0" borderId="0" xfId="0" applyFont="1" applyAlignment="1">
      <alignment horizontal="center" wrapText="1"/>
    </xf>
    <xf numFmtId="0" fontId="0" fillId="0" borderId="4"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0"/>
  <sheetViews>
    <sheetView tabSelected="1" workbookViewId="0" topLeftCell="A1">
      <selection activeCell="B30" sqref="B30"/>
    </sheetView>
  </sheetViews>
  <sheetFormatPr defaultColWidth="9.00390625" defaultRowHeight="14.25"/>
  <cols>
    <col min="1" max="1" width="16.00390625" style="0" customWidth="1"/>
    <col min="2" max="2" width="103.625" style="0" customWidth="1"/>
  </cols>
  <sheetData>
    <row r="1" ht="18.75">
      <c r="A1" s="28" t="s">
        <v>51</v>
      </c>
    </row>
    <row r="2" ht="18.75">
      <c r="A2" s="28" t="s">
        <v>128</v>
      </c>
    </row>
    <row r="3" ht="18.75">
      <c r="A3" s="53" t="s">
        <v>92</v>
      </c>
    </row>
    <row r="10" spans="1:2" ht="33.75">
      <c r="A10" s="63" t="s">
        <v>112</v>
      </c>
      <c r="B10" s="63"/>
    </row>
    <row r="11" spans="1:2" ht="35.25">
      <c r="A11" s="64" t="s">
        <v>113</v>
      </c>
      <c r="B11" s="64"/>
    </row>
    <row r="19" spans="1:2" ht="20.25">
      <c r="A19" s="65" t="s">
        <v>33</v>
      </c>
      <c r="B19" s="65"/>
    </row>
    <row r="20" spans="1:2" ht="20.25">
      <c r="A20" s="65" t="s">
        <v>114</v>
      </c>
      <c r="B20" s="65"/>
    </row>
  </sheetData>
  <mergeCells count="4">
    <mergeCell ref="A10:B10"/>
    <mergeCell ref="A11:B11"/>
    <mergeCell ref="A19:B19"/>
    <mergeCell ref="A20:B2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G28"/>
  <sheetViews>
    <sheetView workbookViewId="0" topLeftCell="A1">
      <selection activeCell="D35" sqref="D35"/>
    </sheetView>
  </sheetViews>
  <sheetFormatPr defaultColWidth="9.00390625" defaultRowHeight="14.25"/>
  <cols>
    <col min="1" max="1" width="34.00390625" style="1" customWidth="1"/>
    <col min="2" max="2" width="15.00390625" style="1" customWidth="1"/>
    <col min="3" max="3" width="17.00390625" style="1" customWidth="1"/>
    <col min="4" max="4" width="15.50390625" style="1" customWidth="1"/>
    <col min="5" max="5" width="15.625" style="1" customWidth="1"/>
    <col min="6" max="6" width="18.75390625" style="1" customWidth="1"/>
    <col min="7" max="16384" width="9.00390625" style="1" customWidth="1"/>
  </cols>
  <sheetData>
    <row r="2" spans="1:6" ht="23.25">
      <c r="A2" s="66" t="s">
        <v>95</v>
      </c>
      <c r="B2" s="66"/>
      <c r="C2" s="66"/>
      <c r="D2" s="66"/>
      <c r="E2" s="66"/>
      <c r="F2" s="66"/>
    </row>
    <row r="4" spans="1:6" ht="19.5" customHeight="1">
      <c r="A4" s="15" t="s">
        <v>17</v>
      </c>
      <c r="B4" s="22"/>
      <c r="C4" s="22"/>
      <c r="D4" s="22"/>
      <c r="E4" s="22"/>
      <c r="F4" s="23" t="s">
        <v>0</v>
      </c>
    </row>
    <row r="5" spans="1:7" s="5" customFormat="1" ht="36.75" customHeight="1">
      <c r="A5" s="2" t="s">
        <v>1</v>
      </c>
      <c r="B5" s="3" t="s">
        <v>94</v>
      </c>
      <c r="C5" s="3" t="s">
        <v>97</v>
      </c>
      <c r="D5" s="3" t="s">
        <v>96</v>
      </c>
      <c r="E5" s="18" t="s">
        <v>99</v>
      </c>
      <c r="F5" s="18" t="s">
        <v>98</v>
      </c>
      <c r="G5" s="4"/>
    </row>
    <row r="6" spans="1:6" ht="16.5" customHeight="1">
      <c r="A6" s="27" t="s">
        <v>50</v>
      </c>
      <c r="B6" s="21">
        <f>SUM(B7:B27)</f>
        <v>99742</v>
      </c>
      <c r="C6" s="21">
        <f>SUM(C7:C27)</f>
        <v>87842</v>
      </c>
      <c r="D6" s="21">
        <f>SUM(D7:D27)</f>
        <v>88723</v>
      </c>
      <c r="E6" s="20">
        <f>SUM(D6/B6)</f>
        <v>0.8895249744340398</v>
      </c>
      <c r="F6" s="20">
        <f>SUM(D6/C6)</f>
        <v>1.0100293709159627</v>
      </c>
    </row>
    <row r="7" spans="1:6" ht="16.5" customHeight="1">
      <c r="A7" s="21" t="s">
        <v>2</v>
      </c>
      <c r="B7" s="41">
        <v>16160</v>
      </c>
      <c r="C7" s="41">
        <v>13260</v>
      </c>
      <c r="D7" s="21">
        <v>9962</v>
      </c>
      <c r="E7" s="20">
        <f aca="true" t="shared" si="0" ref="E7:E27">SUM(D7/B7)</f>
        <v>0.616460396039604</v>
      </c>
      <c r="F7" s="20">
        <f aca="true" t="shared" si="1" ref="F7:F27">SUM(D7/C7)</f>
        <v>0.7512820512820513</v>
      </c>
    </row>
    <row r="8" spans="1:6" ht="16.5" customHeight="1">
      <c r="A8" s="21" t="s">
        <v>3</v>
      </c>
      <c r="B8" s="41">
        <v>6800</v>
      </c>
      <c r="C8" s="41">
        <v>7700</v>
      </c>
      <c r="D8" s="21">
        <v>9559</v>
      </c>
      <c r="E8" s="20">
        <f t="shared" si="0"/>
        <v>1.405735294117647</v>
      </c>
      <c r="F8" s="20">
        <f t="shared" si="1"/>
        <v>1.2414285714285713</v>
      </c>
    </row>
    <row r="9" spans="1:6" ht="16.5" customHeight="1">
      <c r="A9" s="21" t="s">
        <v>4</v>
      </c>
      <c r="B9" s="41">
        <v>9200</v>
      </c>
      <c r="C9" s="41">
        <v>9200</v>
      </c>
      <c r="D9" s="21">
        <v>10131</v>
      </c>
      <c r="E9" s="20">
        <f t="shared" si="0"/>
        <v>1.101195652173913</v>
      </c>
      <c r="F9" s="20">
        <f t="shared" si="1"/>
        <v>1.101195652173913</v>
      </c>
    </row>
    <row r="10" spans="1:6" ht="16.5" customHeight="1">
      <c r="A10" s="21" t="s">
        <v>5</v>
      </c>
      <c r="B10" s="41"/>
      <c r="C10" s="41"/>
      <c r="D10" s="21"/>
      <c r="E10" s="20"/>
      <c r="F10" s="20"/>
    </row>
    <row r="11" spans="1:6" ht="16.5" customHeight="1">
      <c r="A11" s="21" t="s">
        <v>6</v>
      </c>
      <c r="B11" s="41">
        <v>1600</v>
      </c>
      <c r="C11" s="41">
        <v>1600</v>
      </c>
      <c r="D11" s="21">
        <v>1975</v>
      </c>
      <c r="E11" s="20">
        <f t="shared" si="0"/>
        <v>1.234375</v>
      </c>
      <c r="F11" s="20">
        <f t="shared" si="1"/>
        <v>1.234375</v>
      </c>
    </row>
    <row r="12" spans="1:6" ht="16.5" customHeight="1">
      <c r="A12" s="21" t="s">
        <v>7</v>
      </c>
      <c r="B12" s="41">
        <v>200</v>
      </c>
      <c r="C12" s="41">
        <v>200</v>
      </c>
      <c r="D12" s="21">
        <v>28</v>
      </c>
      <c r="E12" s="20">
        <f t="shared" si="0"/>
        <v>0.14</v>
      </c>
      <c r="F12" s="20">
        <f t="shared" si="1"/>
        <v>0.14</v>
      </c>
    </row>
    <row r="13" spans="1:6" ht="16.5" customHeight="1">
      <c r="A13" s="21" t="s">
        <v>8</v>
      </c>
      <c r="B13" s="41"/>
      <c r="C13" s="41"/>
      <c r="D13" s="21"/>
      <c r="E13" s="20"/>
      <c r="F13" s="20"/>
    </row>
    <row r="14" spans="1:6" ht="16.5" customHeight="1">
      <c r="A14" s="21" t="s">
        <v>9</v>
      </c>
      <c r="B14" s="41">
        <v>4400</v>
      </c>
      <c r="C14" s="41">
        <v>4400</v>
      </c>
      <c r="D14" s="21">
        <v>4551</v>
      </c>
      <c r="E14" s="20">
        <f t="shared" si="0"/>
        <v>1.034318181818182</v>
      </c>
      <c r="F14" s="20">
        <f t="shared" si="1"/>
        <v>1.034318181818182</v>
      </c>
    </row>
    <row r="15" spans="1:6" ht="16.5" customHeight="1">
      <c r="A15" s="21" t="s">
        <v>10</v>
      </c>
      <c r="B15" s="41">
        <v>2600</v>
      </c>
      <c r="C15" s="41">
        <v>2600</v>
      </c>
      <c r="D15" s="21">
        <v>2604</v>
      </c>
      <c r="E15" s="20">
        <f t="shared" si="0"/>
        <v>1.0015384615384615</v>
      </c>
      <c r="F15" s="20">
        <f t="shared" si="1"/>
        <v>1.0015384615384615</v>
      </c>
    </row>
    <row r="16" spans="1:6" ht="16.5" customHeight="1">
      <c r="A16" s="21" t="s">
        <v>11</v>
      </c>
      <c r="B16" s="41">
        <v>1300</v>
      </c>
      <c r="C16" s="41">
        <v>1300</v>
      </c>
      <c r="D16" s="21">
        <v>1611</v>
      </c>
      <c r="E16" s="20">
        <f t="shared" si="0"/>
        <v>1.2392307692307691</v>
      </c>
      <c r="F16" s="20">
        <f t="shared" si="1"/>
        <v>1.2392307692307691</v>
      </c>
    </row>
    <row r="17" spans="1:6" ht="16.5" customHeight="1">
      <c r="A17" s="21" t="s">
        <v>12</v>
      </c>
      <c r="B17" s="41">
        <v>1400</v>
      </c>
      <c r="C17" s="41">
        <v>1400</v>
      </c>
      <c r="D17" s="21">
        <v>2076</v>
      </c>
      <c r="E17" s="20">
        <f t="shared" si="0"/>
        <v>1.4828571428571429</v>
      </c>
      <c r="F17" s="20">
        <f t="shared" si="1"/>
        <v>1.4828571428571429</v>
      </c>
    </row>
    <row r="18" spans="1:6" ht="16.5" customHeight="1">
      <c r="A18" s="21" t="s">
        <v>13</v>
      </c>
      <c r="B18" s="41">
        <v>1100</v>
      </c>
      <c r="C18" s="41">
        <v>1100</v>
      </c>
      <c r="D18" s="21">
        <v>2484</v>
      </c>
      <c r="E18" s="20">
        <f t="shared" si="0"/>
        <v>2.2581818181818183</v>
      </c>
      <c r="F18" s="20">
        <f t="shared" si="1"/>
        <v>2.2581818181818183</v>
      </c>
    </row>
    <row r="19" spans="1:6" ht="16.5" customHeight="1">
      <c r="A19" s="21" t="s">
        <v>23</v>
      </c>
      <c r="B19" s="41">
        <v>700</v>
      </c>
      <c r="C19" s="41">
        <v>700</v>
      </c>
      <c r="D19" s="21">
        <v>914</v>
      </c>
      <c r="E19" s="20">
        <f t="shared" si="0"/>
        <v>1.3057142857142856</v>
      </c>
      <c r="F19" s="20">
        <f t="shared" si="1"/>
        <v>1.3057142857142856</v>
      </c>
    </row>
    <row r="20" spans="1:6" ht="16.5" customHeight="1">
      <c r="A20" s="21" t="s">
        <v>18</v>
      </c>
      <c r="B20" s="41">
        <v>2700</v>
      </c>
      <c r="C20" s="41">
        <v>2700</v>
      </c>
      <c r="D20" s="21">
        <v>-1991</v>
      </c>
      <c r="E20" s="20">
        <f t="shared" si="0"/>
        <v>-0.7374074074074074</v>
      </c>
      <c r="F20" s="20">
        <f t="shared" si="1"/>
        <v>-0.7374074074074074</v>
      </c>
    </row>
    <row r="21" spans="1:6" ht="16.5" customHeight="1">
      <c r="A21" s="21" t="s">
        <v>19</v>
      </c>
      <c r="B21" s="41">
        <v>200</v>
      </c>
      <c r="C21" s="41">
        <v>200</v>
      </c>
      <c r="D21" s="21">
        <v>1700</v>
      </c>
      <c r="E21" s="20">
        <f t="shared" si="0"/>
        <v>8.5</v>
      </c>
      <c r="F21" s="20">
        <f t="shared" si="1"/>
        <v>8.5</v>
      </c>
    </row>
    <row r="22" spans="1:6" ht="16.5" customHeight="1">
      <c r="A22" s="21" t="s">
        <v>26</v>
      </c>
      <c r="B22" s="41">
        <v>9500</v>
      </c>
      <c r="C22" s="41">
        <v>9500</v>
      </c>
      <c r="D22" s="21">
        <v>6484</v>
      </c>
      <c r="E22" s="20">
        <f t="shared" si="0"/>
        <v>0.6825263157894736</v>
      </c>
      <c r="F22" s="20">
        <f t="shared" si="1"/>
        <v>0.6825263157894736</v>
      </c>
    </row>
    <row r="23" spans="1:6" ht="16.5" customHeight="1">
      <c r="A23" s="21" t="s">
        <v>20</v>
      </c>
      <c r="B23" s="41">
        <v>7382</v>
      </c>
      <c r="C23" s="41">
        <v>7382</v>
      </c>
      <c r="D23" s="21">
        <v>13770</v>
      </c>
      <c r="E23" s="20">
        <f t="shared" si="0"/>
        <v>1.8653481441343809</v>
      </c>
      <c r="F23" s="20">
        <f t="shared" si="1"/>
        <v>1.8653481441343809</v>
      </c>
    </row>
    <row r="24" spans="1:6" ht="16.5" customHeight="1">
      <c r="A24" s="21" t="s">
        <v>21</v>
      </c>
      <c r="B24" s="41">
        <v>7000</v>
      </c>
      <c r="C24" s="41">
        <v>7000</v>
      </c>
      <c r="D24" s="21">
        <v>7139</v>
      </c>
      <c r="E24" s="20">
        <f t="shared" si="0"/>
        <v>1.0198571428571428</v>
      </c>
      <c r="F24" s="20">
        <f t="shared" si="1"/>
        <v>1.0198571428571428</v>
      </c>
    </row>
    <row r="25" spans="1:6" ht="16.5" customHeight="1">
      <c r="A25" s="21" t="s">
        <v>27</v>
      </c>
      <c r="B25" s="41">
        <v>5500</v>
      </c>
      <c r="C25" s="41">
        <v>5500</v>
      </c>
      <c r="D25" s="21">
        <v>6530</v>
      </c>
      <c r="E25" s="20">
        <f t="shared" si="0"/>
        <v>1.1872727272727273</v>
      </c>
      <c r="F25" s="20">
        <f t="shared" si="1"/>
        <v>1.1872727272727273</v>
      </c>
    </row>
    <row r="26" spans="1:6" ht="16.5" customHeight="1">
      <c r="A26" s="21" t="s">
        <v>28</v>
      </c>
      <c r="B26" s="41">
        <v>14000</v>
      </c>
      <c r="C26" s="41">
        <v>5000</v>
      </c>
      <c r="D26" s="21">
        <v>5659</v>
      </c>
      <c r="E26" s="20">
        <f t="shared" si="0"/>
        <v>0.4042142857142857</v>
      </c>
      <c r="F26" s="20">
        <f t="shared" si="1"/>
        <v>1.1318</v>
      </c>
    </row>
    <row r="27" spans="1:6" ht="16.5" customHeight="1">
      <c r="A27" s="21" t="s">
        <v>22</v>
      </c>
      <c r="B27" s="41">
        <v>8000</v>
      </c>
      <c r="C27" s="41">
        <v>7100</v>
      </c>
      <c r="D27" s="21">
        <v>3537</v>
      </c>
      <c r="E27" s="20">
        <f t="shared" si="0"/>
        <v>0.442125</v>
      </c>
      <c r="F27" s="20">
        <f t="shared" si="1"/>
        <v>0.49816901408450703</v>
      </c>
    </row>
    <row r="28" spans="4:5" ht="14.25">
      <c r="D28" s="6"/>
      <c r="E28" s="6"/>
    </row>
  </sheetData>
  <mergeCells count="1">
    <mergeCell ref="A2:F2"/>
  </mergeCells>
  <printOptions horizontalCentered="1"/>
  <pageMargins left="0.7480314960629921" right="0.7480314960629921" top="0.52" bottom="0.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70"/>
  <sheetViews>
    <sheetView workbookViewId="0" topLeftCell="B4">
      <selection activeCell="E13" sqref="E13"/>
    </sheetView>
  </sheetViews>
  <sheetFormatPr defaultColWidth="9.00390625" defaultRowHeight="14.25"/>
  <cols>
    <col min="1" max="1" width="28.75390625" style="5" customWidth="1"/>
    <col min="2" max="2" width="8.00390625" style="14" customWidth="1"/>
    <col min="3" max="3" width="8.125" style="1" customWidth="1"/>
    <col min="4" max="4" width="10.25390625" style="1" customWidth="1"/>
    <col min="5" max="5" width="115.50390625" style="5" customWidth="1"/>
    <col min="6" max="16384" width="9.00390625" style="1" customWidth="1"/>
  </cols>
  <sheetData>
    <row r="1" spans="1:5" ht="21" customHeight="1">
      <c r="A1" s="69" t="s">
        <v>100</v>
      </c>
      <c r="B1" s="70"/>
      <c r="C1" s="70"/>
      <c r="D1" s="70"/>
      <c r="E1" s="70"/>
    </row>
    <row r="2" spans="1:5" s="7" customFormat="1" ht="16.5" customHeight="1">
      <c r="A2" s="15" t="s">
        <v>24</v>
      </c>
      <c r="B2" s="13"/>
      <c r="D2" s="71" t="s">
        <v>25</v>
      </c>
      <c r="E2" s="71"/>
    </row>
    <row r="3" spans="1:5" ht="12.75" customHeight="1">
      <c r="A3" s="72" t="s">
        <v>88</v>
      </c>
      <c r="B3" s="78" t="s">
        <v>101</v>
      </c>
      <c r="C3" s="74" t="s">
        <v>93</v>
      </c>
      <c r="D3" s="76" t="s">
        <v>89</v>
      </c>
      <c r="E3" s="67" t="s">
        <v>90</v>
      </c>
    </row>
    <row r="4" spans="1:5" ht="45" customHeight="1">
      <c r="A4" s="73"/>
      <c r="B4" s="79"/>
      <c r="C4" s="75"/>
      <c r="D4" s="77"/>
      <c r="E4" s="68"/>
    </row>
    <row r="5" spans="1:5" ht="16.5" customHeight="1">
      <c r="A5" s="50" t="s">
        <v>87</v>
      </c>
      <c r="B5" s="19">
        <f>SUM(B6:B25)</f>
        <v>212847</v>
      </c>
      <c r="C5" s="24">
        <f>SUM(C6:C25)</f>
        <v>444837</v>
      </c>
      <c r="D5" s="20">
        <f>SUM(C5/B5)</f>
        <v>2.0899378426757247</v>
      </c>
      <c r="E5" s="51"/>
    </row>
    <row r="6" spans="1:5" ht="34.5" customHeight="1">
      <c r="A6" s="21" t="s">
        <v>34</v>
      </c>
      <c r="B6" s="40">
        <v>24325</v>
      </c>
      <c r="C6" s="24">
        <v>38284</v>
      </c>
      <c r="D6" s="20">
        <f>SUM(C6/B6)</f>
        <v>1.5738540596094552</v>
      </c>
      <c r="E6" s="51" t="s">
        <v>115</v>
      </c>
    </row>
    <row r="7" spans="1:5" ht="18" customHeight="1">
      <c r="A7" s="21" t="s">
        <v>35</v>
      </c>
      <c r="B7" s="40"/>
      <c r="C7" s="25"/>
      <c r="D7" s="20"/>
      <c r="E7" s="54"/>
    </row>
    <row r="8" spans="1:5" ht="17.25" customHeight="1">
      <c r="A8" s="21" t="s">
        <v>36</v>
      </c>
      <c r="B8" s="40"/>
      <c r="C8" s="25">
        <v>52</v>
      </c>
      <c r="D8" s="20"/>
      <c r="E8" s="55"/>
    </row>
    <row r="9" spans="1:5" ht="43.5" customHeight="1">
      <c r="A9" s="21" t="s">
        <v>37</v>
      </c>
      <c r="B9" s="40">
        <v>23320</v>
      </c>
      <c r="C9" s="26">
        <v>39220</v>
      </c>
      <c r="D9" s="20">
        <f aca="true" t="shared" si="0" ref="D9:D25">SUM(C9/B9)</f>
        <v>1.6818181818181819</v>
      </c>
      <c r="E9" s="51" t="s">
        <v>119</v>
      </c>
    </row>
    <row r="10" spans="1:5" ht="33" customHeight="1">
      <c r="A10" s="21" t="s">
        <v>38</v>
      </c>
      <c r="B10" s="40">
        <v>14618</v>
      </c>
      <c r="C10" s="26">
        <v>25668</v>
      </c>
      <c r="D10" s="20">
        <f t="shared" si="0"/>
        <v>1.7559173621562458</v>
      </c>
      <c r="E10" s="52" t="s">
        <v>116</v>
      </c>
    </row>
    <row r="11" spans="1:5" ht="32.25" customHeight="1">
      <c r="A11" s="21" t="s">
        <v>39</v>
      </c>
      <c r="B11" s="40">
        <v>2014</v>
      </c>
      <c r="C11" s="26">
        <v>14195</v>
      </c>
      <c r="D11" s="20">
        <f t="shared" si="0"/>
        <v>7.048162859980139</v>
      </c>
      <c r="E11" s="51" t="s">
        <v>117</v>
      </c>
    </row>
    <row r="12" spans="1:5" ht="16.5" customHeight="1">
      <c r="A12" s="21" t="s">
        <v>40</v>
      </c>
      <c r="B12" s="40">
        <v>8772</v>
      </c>
      <c r="C12" s="26">
        <v>9193</v>
      </c>
      <c r="D12" s="20">
        <f t="shared" si="0"/>
        <v>1.0479936160510717</v>
      </c>
      <c r="E12" s="51"/>
    </row>
    <row r="13" spans="1:5" ht="18" customHeight="1">
      <c r="A13" s="21" t="s">
        <v>41</v>
      </c>
      <c r="B13" s="40">
        <v>24682</v>
      </c>
      <c r="C13" s="26">
        <v>24842</v>
      </c>
      <c r="D13" s="20">
        <f t="shared" si="0"/>
        <v>1.0064824568511466</v>
      </c>
      <c r="E13" s="51"/>
    </row>
    <row r="14" spans="1:5" ht="15" customHeight="1">
      <c r="A14" s="21" t="s">
        <v>42</v>
      </c>
      <c r="B14" s="40">
        <v>13032</v>
      </c>
      <c r="C14" s="26">
        <v>12073</v>
      </c>
      <c r="D14" s="20">
        <f t="shared" si="0"/>
        <v>0.9264119091467158</v>
      </c>
      <c r="E14" s="51"/>
    </row>
    <row r="15" spans="1:5" ht="32.25" customHeight="1">
      <c r="A15" s="21" t="s">
        <v>43</v>
      </c>
      <c r="B15" s="40">
        <v>1898</v>
      </c>
      <c r="C15" s="26">
        <v>15313</v>
      </c>
      <c r="D15" s="20">
        <f t="shared" si="0"/>
        <v>8.067966280295048</v>
      </c>
      <c r="E15" s="51" t="s">
        <v>118</v>
      </c>
    </row>
    <row r="16" spans="1:5" ht="47.25" customHeight="1">
      <c r="A16" s="21" t="s">
        <v>44</v>
      </c>
      <c r="B16" s="40">
        <v>38034</v>
      </c>
      <c r="C16" s="26">
        <v>25900</v>
      </c>
      <c r="D16" s="20">
        <f t="shared" si="0"/>
        <v>0.6809696587264027</v>
      </c>
      <c r="E16" s="62" t="s">
        <v>127</v>
      </c>
    </row>
    <row r="17" spans="1:5" ht="47.25" customHeight="1">
      <c r="A17" s="21" t="s">
        <v>45</v>
      </c>
      <c r="B17" s="40">
        <v>9983</v>
      </c>
      <c r="C17" s="26">
        <v>39182</v>
      </c>
      <c r="D17" s="20">
        <f t="shared" si="0"/>
        <v>3.9248722828808975</v>
      </c>
      <c r="E17" s="51" t="s">
        <v>120</v>
      </c>
    </row>
    <row r="18" spans="1:5" ht="72.75" customHeight="1">
      <c r="A18" s="21" t="s">
        <v>46</v>
      </c>
      <c r="B18" s="40">
        <v>10401</v>
      </c>
      <c r="C18" s="26">
        <v>47506</v>
      </c>
      <c r="D18" s="20">
        <f t="shared" si="0"/>
        <v>4.56744543793866</v>
      </c>
      <c r="E18" s="56" t="s">
        <v>121</v>
      </c>
    </row>
    <row r="19" spans="1:5" ht="60" customHeight="1">
      <c r="A19" s="21" t="s">
        <v>47</v>
      </c>
      <c r="B19" s="40">
        <v>954</v>
      </c>
      <c r="C19" s="26">
        <v>33880</v>
      </c>
      <c r="D19" s="20">
        <f t="shared" si="0"/>
        <v>35.513626834381554</v>
      </c>
      <c r="E19" s="56" t="s">
        <v>122</v>
      </c>
    </row>
    <row r="20" spans="1:5" ht="32.25" customHeight="1">
      <c r="A20" s="21" t="s">
        <v>48</v>
      </c>
      <c r="B20" s="40">
        <v>711</v>
      </c>
      <c r="C20" s="26">
        <v>4338</v>
      </c>
      <c r="D20" s="20">
        <f t="shared" si="0"/>
        <v>6.10126582278481</v>
      </c>
      <c r="E20" s="57" t="s">
        <v>123</v>
      </c>
    </row>
    <row r="21" spans="1:5" ht="19.5" customHeight="1">
      <c r="A21" s="21" t="s">
        <v>49</v>
      </c>
      <c r="B21" s="40"/>
      <c r="C21" s="26">
        <v>29</v>
      </c>
      <c r="D21" s="20"/>
      <c r="E21" s="57"/>
    </row>
    <row r="22" spans="1:5" ht="29.25" customHeight="1">
      <c r="A22" s="21" t="s">
        <v>82</v>
      </c>
      <c r="B22" s="40">
        <v>1580</v>
      </c>
      <c r="C22" s="26">
        <v>19091</v>
      </c>
      <c r="D22" s="20">
        <f t="shared" si="0"/>
        <v>12.082911392405064</v>
      </c>
      <c r="E22" s="57" t="s">
        <v>124</v>
      </c>
    </row>
    <row r="23" spans="1:5" ht="18.75" customHeight="1">
      <c r="A23" s="21" t="s">
        <v>83</v>
      </c>
      <c r="B23" s="40">
        <v>6087</v>
      </c>
      <c r="C23" s="26">
        <v>7819</v>
      </c>
      <c r="D23" s="20">
        <f t="shared" si="0"/>
        <v>1.284540824708395</v>
      </c>
      <c r="E23" s="57" t="s">
        <v>125</v>
      </c>
    </row>
    <row r="24" spans="1:5" ht="17.25" customHeight="1">
      <c r="A24" s="21" t="s">
        <v>84</v>
      </c>
      <c r="B24" s="40">
        <v>1969</v>
      </c>
      <c r="C24" s="26">
        <v>1881</v>
      </c>
      <c r="D24" s="20">
        <f t="shared" si="0"/>
        <v>0.9553072625698324</v>
      </c>
      <c r="E24" s="58"/>
    </row>
    <row r="25" spans="1:5" ht="31.5" customHeight="1">
      <c r="A25" s="21" t="s">
        <v>85</v>
      </c>
      <c r="B25" s="40">
        <v>30467</v>
      </c>
      <c r="C25" s="26">
        <v>86371</v>
      </c>
      <c r="D25" s="20">
        <f t="shared" si="0"/>
        <v>2.834903338037877</v>
      </c>
      <c r="E25" s="56" t="s">
        <v>126</v>
      </c>
    </row>
    <row r="26" ht="14.25">
      <c r="E26" s="16"/>
    </row>
    <row r="27" ht="14.25">
      <c r="E27" s="16"/>
    </row>
    <row r="28" ht="14.25">
      <c r="E28" s="16"/>
    </row>
    <row r="29" ht="14.25">
      <c r="E29" s="16"/>
    </row>
    <row r="30" ht="14.25">
      <c r="E30" s="16"/>
    </row>
    <row r="31" ht="14.25">
      <c r="E31" s="16"/>
    </row>
    <row r="32" ht="14.25">
      <c r="E32" s="16"/>
    </row>
    <row r="33" ht="14.25">
      <c r="E33" s="16"/>
    </row>
    <row r="34" ht="14.25">
      <c r="E34" s="16"/>
    </row>
    <row r="35" ht="14.25">
      <c r="E35" s="16"/>
    </row>
    <row r="36" ht="14.25">
      <c r="E36" s="16"/>
    </row>
    <row r="37" ht="14.25">
      <c r="E37" s="16"/>
    </row>
    <row r="38" ht="14.25">
      <c r="E38" s="16"/>
    </row>
    <row r="39" ht="14.25">
      <c r="E39" s="16"/>
    </row>
    <row r="40" ht="14.25">
      <c r="E40" s="16"/>
    </row>
    <row r="41" ht="14.25">
      <c r="E41" s="16"/>
    </row>
    <row r="42" ht="14.25">
      <c r="E42" s="16"/>
    </row>
    <row r="43" ht="14.25">
      <c r="E43" s="16"/>
    </row>
    <row r="44" ht="14.25">
      <c r="E44" s="16"/>
    </row>
    <row r="45" ht="14.25">
      <c r="E45" s="16"/>
    </row>
    <row r="46" ht="14.25">
      <c r="E46" s="16"/>
    </row>
    <row r="47" ht="14.25">
      <c r="E47" s="16"/>
    </row>
    <row r="48" ht="14.25">
      <c r="E48" s="16"/>
    </row>
    <row r="49" ht="14.25">
      <c r="E49" s="16"/>
    </row>
    <row r="50" ht="14.25">
      <c r="E50" s="16"/>
    </row>
    <row r="51" ht="14.25">
      <c r="E51" s="16"/>
    </row>
    <row r="52" ht="14.25">
      <c r="E52" s="16"/>
    </row>
    <row r="53" ht="14.25">
      <c r="E53" s="16"/>
    </row>
    <row r="54" ht="14.25">
      <c r="E54" s="16"/>
    </row>
    <row r="55" ht="14.25">
      <c r="E55" s="16"/>
    </row>
    <row r="56" ht="14.25">
      <c r="E56" s="16"/>
    </row>
    <row r="57" ht="14.25">
      <c r="E57" s="16"/>
    </row>
    <row r="58" ht="14.25">
      <c r="E58" s="16"/>
    </row>
    <row r="59" ht="14.25">
      <c r="E59" s="16"/>
    </row>
    <row r="60" ht="14.25">
      <c r="E60" s="16"/>
    </row>
    <row r="61" ht="14.25">
      <c r="E61" s="16"/>
    </row>
    <row r="62" ht="14.25">
      <c r="E62" s="16"/>
    </row>
    <row r="63" ht="14.25">
      <c r="E63" s="16"/>
    </row>
    <row r="64" ht="14.25">
      <c r="E64" s="16"/>
    </row>
    <row r="65" ht="14.25">
      <c r="E65" s="16"/>
    </row>
    <row r="66" ht="14.25">
      <c r="E66" s="16"/>
    </row>
    <row r="67" ht="14.25">
      <c r="E67" s="16"/>
    </row>
    <row r="68" ht="14.25">
      <c r="E68" s="16"/>
    </row>
    <row r="69" ht="14.25">
      <c r="E69" s="16"/>
    </row>
    <row r="70" ht="14.25">
      <c r="E70" s="16"/>
    </row>
  </sheetData>
  <mergeCells count="7">
    <mergeCell ref="E3:E4"/>
    <mergeCell ref="A1:E1"/>
    <mergeCell ref="D2:E2"/>
    <mergeCell ref="A3:A4"/>
    <mergeCell ref="C3:C4"/>
    <mergeCell ref="D3:D4"/>
    <mergeCell ref="B3:B4"/>
  </mergeCells>
  <printOptions horizontalCentered="1"/>
  <pageMargins left="0.38" right="0.17" top="0.21" bottom="0.17" header="0.18" footer="0.17"/>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showZeros="0" workbookViewId="0" topLeftCell="A2">
      <selection activeCell="I5" sqref="I5"/>
    </sheetView>
  </sheetViews>
  <sheetFormatPr defaultColWidth="9.00390625" defaultRowHeight="12" customHeight="1"/>
  <cols>
    <col min="1" max="1" width="30.375" style="8" customWidth="1"/>
    <col min="2" max="2" width="12.875" style="8" customWidth="1"/>
    <col min="3" max="3" width="13.00390625" style="8" customWidth="1"/>
    <col min="4" max="4" width="17.875" style="8" customWidth="1"/>
    <col min="5" max="5" width="29.125" style="8" customWidth="1"/>
    <col min="6" max="7" width="13.125" style="8" customWidth="1"/>
    <col min="8" max="8" width="12.75390625" style="17" customWidth="1"/>
    <col min="9" max="9" width="18.625" style="8" customWidth="1"/>
    <col min="10" max="16384" width="9.00390625" style="8" customWidth="1"/>
  </cols>
  <sheetData>
    <row r="1" spans="1:9" s="10" customFormat="1" ht="29.25" customHeight="1">
      <c r="A1" s="80" t="s">
        <v>102</v>
      </c>
      <c r="B1" s="80"/>
      <c r="C1" s="80"/>
      <c r="D1" s="80"/>
      <c r="E1" s="80"/>
      <c r="F1" s="80"/>
      <c r="G1" s="80"/>
      <c r="H1" s="80"/>
      <c r="I1" s="80"/>
    </row>
    <row r="2" spans="1:9" ht="17.25" customHeight="1">
      <c r="A2" s="1" t="s">
        <v>14</v>
      </c>
      <c r="B2" s="9"/>
      <c r="C2" s="9"/>
      <c r="D2" s="9"/>
      <c r="E2" s="9"/>
      <c r="F2" s="9"/>
      <c r="G2" s="9"/>
      <c r="H2" s="81" t="s">
        <v>15</v>
      </c>
      <c r="I2" s="81"/>
    </row>
    <row r="3" spans="1:9" s="11" customFormat="1" ht="45" customHeight="1">
      <c r="A3" s="31" t="s">
        <v>52</v>
      </c>
      <c r="B3" s="31" t="s">
        <v>103</v>
      </c>
      <c r="C3" s="18" t="s">
        <v>104</v>
      </c>
      <c r="D3" s="18" t="s">
        <v>105</v>
      </c>
      <c r="E3" s="18" t="s">
        <v>16</v>
      </c>
      <c r="F3" s="18" t="s">
        <v>106</v>
      </c>
      <c r="G3" s="31" t="s">
        <v>107</v>
      </c>
      <c r="H3" s="18" t="s">
        <v>108</v>
      </c>
      <c r="I3" s="18" t="s">
        <v>109</v>
      </c>
    </row>
    <row r="4" spans="1:9" ht="16.5" customHeight="1">
      <c r="A4" s="2" t="s">
        <v>53</v>
      </c>
      <c r="B4" s="27">
        <f>SUM(B5,B19)</f>
        <v>88723</v>
      </c>
      <c r="C4" s="27">
        <f>SUM(C5,C19)</f>
        <v>99369</v>
      </c>
      <c r="D4" s="37">
        <f>SUM((C4-B4)/B4)</f>
        <v>0.11999143401372812</v>
      </c>
      <c r="E4" s="38" t="s">
        <v>29</v>
      </c>
      <c r="F4" s="29">
        <f>SUM(F5:F25)</f>
        <v>444837</v>
      </c>
      <c r="G4" s="29">
        <f>SUM(G5:G25)</f>
        <v>159186</v>
      </c>
      <c r="H4" s="29">
        <f>SUM(H5:H25)</f>
        <v>275417</v>
      </c>
      <c r="I4" s="37">
        <f>SUM((H4-G4)/G4)</f>
        <v>0.7301584310178031</v>
      </c>
    </row>
    <row r="5" spans="1:9" ht="16.5" customHeight="1">
      <c r="A5" s="21" t="s">
        <v>54</v>
      </c>
      <c r="B5" s="30">
        <f>SUM(B6:B18)</f>
        <v>45604</v>
      </c>
      <c r="C5" s="30">
        <f>SUM(C6:C18)</f>
        <v>56990</v>
      </c>
      <c r="D5" s="37">
        <f aca="true" t="shared" si="0" ref="D5:D25">SUM((C5-B5)/B5)</f>
        <v>0.24967108148408035</v>
      </c>
      <c r="E5" s="35" t="s">
        <v>34</v>
      </c>
      <c r="F5" s="59">
        <v>38284</v>
      </c>
      <c r="G5" s="40">
        <v>21839</v>
      </c>
      <c r="H5" s="40">
        <v>33678</v>
      </c>
      <c r="I5" s="37">
        <f aca="true" t="shared" si="1" ref="I5:I24">SUM((H5-G5)/G5)</f>
        <v>0.5421035761710701</v>
      </c>
    </row>
    <row r="6" spans="1:9" ht="16.5" customHeight="1">
      <c r="A6" s="21" t="s">
        <v>55</v>
      </c>
      <c r="B6" s="21">
        <v>9962</v>
      </c>
      <c r="C6" s="41">
        <v>12160</v>
      </c>
      <c r="D6" s="37">
        <f t="shared" si="0"/>
        <v>0.2206384260188717</v>
      </c>
      <c r="E6" s="35" t="s">
        <v>35</v>
      </c>
      <c r="F6" s="60"/>
      <c r="G6" s="40"/>
      <c r="H6" s="40"/>
      <c r="I6" s="37"/>
    </row>
    <row r="7" spans="1:9" ht="16.5" customHeight="1">
      <c r="A7" s="21" t="s">
        <v>56</v>
      </c>
      <c r="B7" s="21">
        <v>9559</v>
      </c>
      <c r="C7" s="41">
        <v>9700</v>
      </c>
      <c r="D7" s="37">
        <f t="shared" si="0"/>
        <v>0.014750496913903129</v>
      </c>
      <c r="E7" s="35" t="s">
        <v>36</v>
      </c>
      <c r="F7" s="60">
        <v>52</v>
      </c>
      <c r="G7" s="40"/>
      <c r="H7" s="40"/>
      <c r="I7" s="37"/>
    </row>
    <row r="8" spans="1:9" ht="16.5" customHeight="1">
      <c r="A8" s="21" t="s">
        <v>57</v>
      </c>
      <c r="B8" s="21">
        <v>10131</v>
      </c>
      <c r="C8" s="41">
        <v>10500</v>
      </c>
      <c r="D8" s="37">
        <f t="shared" si="0"/>
        <v>0.036422860527095056</v>
      </c>
      <c r="E8" s="35" t="s">
        <v>37</v>
      </c>
      <c r="F8" s="61">
        <v>39220</v>
      </c>
      <c r="G8" s="40">
        <v>22620</v>
      </c>
      <c r="H8" s="40">
        <v>28335</v>
      </c>
      <c r="I8" s="37">
        <f t="shared" si="1"/>
        <v>0.2526525198938992</v>
      </c>
    </row>
    <row r="9" spans="1:9" ht="16.5" customHeight="1">
      <c r="A9" s="21" t="s">
        <v>58</v>
      </c>
      <c r="B9" s="21">
        <v>1975</v>
      </c>
      <c r="C9" s="41">
        <v>2000</v>
      </c>
      <c r="D9" s="37">
        <f t="shared" si="0"/>
        <v>0.012658227848101266</v>
      </c>
      <c r="E9" s="35" t="s">
        <v>38</v>
      </c>
      <c r="F9" s="61">
        <v>25668</v>
      </c>
      <c r="G9" s="40">
        <v>14618</v>
      </c>
      <c r="H9" s="40">
        <v>21261</v>
      </c>
      <c r="I9" s="37">
        <f t="shared" si="1"/>
        <v>0.45443973183746067</v>
      </c>
    </row>
    <row r="10" spans="1:9" ht="16.5" customHeight="1">
      <c r="A10" s="21" t="s">
        <v>59</v>
      </c>
      <c r="B10" s="21">
        <v>28</v>
      </c>
      <c r="C10" s="41">
        <v>30</v>
      </c>
      <c r="D10" s="37">
        <f t="shared" si="0"/>
        <v>0.07142857142857142</v>
      </c>
      <c r="E10" s="35" t="s">
        <v>39</v>
      </c>
      <c r="F10" s="61">
        <v>14195</v>
      </c>
      <c r="G10" s="40">
        <v>2014</v>
      </c>
      <c r="H10" s="40">
        <v>3416</v>
      </c>
      <c r="I10" s="37">
        <f t="shared" si="1"/>
        <v>0.6961271102284012</v>
      </c>
    </row>
    <row r="11" spans="1:9" ht="16.5" customHeight="1">
      <c r="A11" s="21" t="s">
        <v>60</v>
      </c>
      <c r="B11" s="21">
        <v>4551</v>
      </c>
      <c r="C11" s="41">
        <v>4800</v>
      </c>
      <c r="D11" s="37">
        <f t="shared" si="0"/>
        <v>0.05471324983520105</v>
      </c>
      <c r="E11" s="35" t="s">
        <v>40</v>
      </c>
      <c r="F11" s="61">
        <v>9193</v>
      </c>
      <c r="G11" s="40">
        <v>3772</v>
      </c>
      <c r="H11" s="40">
        <v>4814</v>
      </c>
      <c r="I11" s="37">
        <f t="shared" si="1"/>
        <v>0.27624602332979853</v>
      </c>
    </row>
    <row r="12" spans="1:9" ht="16.5" customHeight="1">
      <c r="A12" s="21" t="s">
        <v>61</v>
      </c>
      <c r="B12" s="21">
        <v>2604</v>
      </c>
      <c r="C12" s="41">
        <v>2700</v>
      </c>
      <c r="D12" s="37">
        <f t="shared" si="0"/>
        <v>0.03686635944700461</v>
      </c>
      <c r="E12" s="35" t="s">
        <v>41</v>
      </c>
      <c r="F12" s="61">
        <v>24842</v>
      </c>
      <c r="G12" s="40">
        <v>24682</v>
      </c>
      <c r="H12" s="40">
        <v>31844</v>
      </c>
      <c r="I12" s="37">
        <f t="shared" si="1"/>
        <v>0.290170974799449</v>
      </c>
    </row>
    <row r="13" spans="1:9" ht="16.5" customHeight="1">
      <c r="A13" s="21" t="s">
        <v>62</v>
      </c>
      <c r="B13" s="21">
        <v>1611</v>
      </c>
      <c r="C13" s="41">
        <v>1700</v>
      </c>
      <c r="D13" s="37">
        <f t="shared" si="0"/>
        <v>0.05524518932340161</v>
      </c>
      <c r="E13" s="35" t="s">
        <v>42</v>
      </c>
      <c r="F13" s="61">
        <v>12073</v>
      </c>
      <c r="G13" s="40">
        <v>13032</v>
      </c>
      <c r="H13" s="40">
        <v>17601</v>
      </c>
      <c r="I13" s="37">
        <f t="shared" si="1"/>
        <v>0.35059852670349906</v>
      </c>
    </row>
    <row r="14" spans="1:9" ht="16.5" customHeight="1">
      <c r="A14" s="21" t="s">
        <v>63</v>
      </c>
      <c r="B14" s="21">
        <v>2076</v>
      </c>
      <c r="C14" s="41">
        <v>2400</v>
      </c>
      <c r="D14" s="37">
        <f t="shared" si="0"/>
        <v>0.15606936416184972</v>
      </c>
      <c r="E14" s="35" t="s">
        <v>43</v>
      </c>
      <c r="F14" s="61">
        <v>15313</v>
      </c>
      <c r="G14" s="40">
        <v>1898</v>
      </c>
      <c r="H14" s="40">
        <v>8225</v>
      </c>
      <c r="I14" s="37">
        <f t="shared" si="1"/>
        <v>3.333508956796628</v>
      </c>
    </row>
    <row r="15" spans="1:9" ht="16.5" customHeight="1">
      <c r="A15" s="21" t="s">
        <v>64</v>
      </c>
      <c r="B15" s="21">
        <v>2484</v>
      </c>
      <c r="C15" s="41">
        <v>2600</v>
      </c>
      <c r="D15" s="37">
        <f t="shared" si="0"/>
        <v>0.04669887278582931</v>
      </c>
      <c r="E15" s="35" t="s">
        <v>44</v>
      </c>
      <c r="F15" s="61">
        <v>25900</v>
      </c>
      <c r="G15" s="40">
        <v>3113</v>
      </c>
      <c r="H15" s="40">
        <v>4313</v>
      </c>
      <c r="I15" s="37">
        <f t="shared" si="1"/>
        <v>0.38548024413748794</v>
      </c>
    </row>
    <row r="16" spans="1:9" ht="16.5" customHeight="1">
      <c r="A16" s="21" t="s">
        <v>65</v>
      </c>
      <c r="B16" s="21">
        <v>914</v>
      </c>
      <c r="C16" s="41">
        <v>1000</v>
      </c>
      <c r="D16" s="37">
        <f t="shared" si="0"/>
        <v>0.09409190371991247</v>
      </c>
      <c r="E16" s="35" t="s">
        <v>45</v>
      </c>
      <c r="F16" s="61">
        <v>39182</v>
      </c>
      <c r="G16" s="40">
        <v>8983</v>
      </c>
      <c r="H16" s="40">
        <v>49084</v>
      </c>
      <c r="I16" s="37">
        <f t="shared" si="1"/>
        <v>4.4640988533897366</v>
      </c>
    </row>
    <row r="17" spans="1:9" ht="16.5" customHeight="1">
      <c r="A17" s="21" t="s">
        <v>66</v>
      </c>
      <c r="B17" s="21">
        <v>-1991</v>
      </c>
      <c r="C17" s="41">
        <v>5700</v>
      </c>
      <c r="D17" s="37">
        <f t="shared" si="0"/>
        <v>-3.862882973380211</v>
      </c>
      <c r="E17" s="35" t="s">
        <v>46</v>
      </c>
      <c r="F17" s="61">
        <v>47506</v>
      </c>
      <c r="G17" s="40">
        <v>1401</v>
      </c>
      <c r="H17" s="40">
        <v>7037</v>
      </c>
      <c r="I17" s="37">
        <f t="shared" si="1"/>
        <v>4.022840827980014</v>
      </c>
    </row>
    <row r="18" spans="1:9" ht="16.5" customHeight="1">
      <c r="A18" s="21" t="s">
        <v>67</v>
      </c>
      <c r="B18" s="21">
        <v>1700</v>
      </c>
      <c r="C18" s="41">
        <v>1700</v>
      </c>
      <c r="D18" s="37">
        <f t="shared" si="0"/>
        <v>0</v>
      </c>
      <c r="E18" s="35" t="s">
        <v>47</v>
      </c>
      <c r="F18" s="61">
        <v>33880</v>
      </c>
      <c r="G18" s="40">
        <v>954</v>
      </c>
      <c r="H18" s="40">
        <v>2086</v>
      </c>
      <c r="I18" s="37">
        <f t="shared" si="1"/>
        <v>1.1865828092243187</v>
      </c>
    </row>
    <row r="19" spans="1:9" ht="16.5" customHeight="1">
      <c r="A19" s="21" t="s">
        <v>68</v>
      </c>
      <c r="B19" s="30">
        <f>SUM(B20:B25)</f>
        <v>43119</v>
      </c>
      <c r="C19" s="30">
        <f>SUM(C20:C25)</f>
        <v>42379</v>
      </c>
      <c r="D19" s="37">
        <f t="shared" si="0"/>
        <v>-0.017161808019666505</v>
      </c>
      <c r="E19" s="35" t="s">
        <v>48</v>
      </c>
      <c r="F19" s="61">
        <v>4338</v>
      </c>
      <c r="G19" s="40">
        <v>711</v>
      </c>
      <c r="H19" s="40">
        <v>2790</v>
      </c>
      <c r="I19" s="37">
        <f t="shared" si="1"/>
        <v>2.9240506329113924</v>
      </c>
    </row>
    <row r="20" spans="1:9" ht="16.5" customHeight="1">
      <c r="A20" s="21" t="s">
        <v>69</v>
      </c>
      <c r="B20" s="21">
        <v>6484</v>
      </c>
      <c r="C20" s="41">
        <v>6600</v>
      </c>
      <c r="D20" s="37">
        <f t="shared" si="0"/>
        <v>0.017890191239975324</v>
      </c>
      <c r="E20" s="35" t="s">
        <v>49</v>
      </c>
      <c r="F20" s="61">
        <v>29</v>
      </c>
      <c r="G20" s="40"/>
      <c r="H20" s="40"/>
      <c r="I20" s="37"/>
    </row>
    <row r="21" spans="1:9" ht="16.5" customHeight="1">
      <c r="A21" s="21" t="s">
        <v>70</v>
      </c>
      <c r="B21" s="21">
        <v>13770</v>
      </c>
      <c r="C21" s="41">
        <v>14000</v>
      </c>
      <c r="D21" s="37">
        <f t="shared" si="0"/>
        <v>0.01670297748729121</v>
      </c>
      <c r="E21" s="35" t="s">
        <v>82</v>
      </c>
      <c r="F21" s="61">
        <v>19091</v>
      </c>
      <c r="G21" s="40">
        <v>680</v>
      </c>
      <c r="H21" s="40">
        <v>1318</v>
      </c>
      <c r="I21" s="37">
        <f t="shared" si="1"/>
        <v>0.9382352941176471</v>
      </c>
    </row>
    <row r="22" spans="1:9" ht="16.5" customHeight="1">
      <c r="A22" s="21" t="s">
        <v>71</v>
      </c>
      <c r="B22" s="21">
        <v>7139</v>
      </c>
      <c r="C22" s="41">
        <v>10000</v>
      </c>
      <c r="D22" s="37">
        <f t="shared" si="0"/>
        <v>0.4007564084605687</v>
      </c>
      <c r="E22" s="35" t="s">
        <v>83</v>
      </c>
      <c r="F22" s="61">
        <v>7819</v>
      </c>
      <c r="G22" s="40">
        <v>4186</v>
      </c>
      <c r="H22" s="40">
        <v>7293</v>
      </c>
      <c r="I22" s="37">
        <f t="shared" si="1"/>
        <v>0.7422360248447205</v>
      </c>
    </row>
    <row r="23" spans="1:9" ht="16.5" customHeight="1">
      <c r="A23" s="21" t="s">
        <v>72</v>
      </c>
      <c r="B23" s="21">
        <v>6530</v>
      </c>
      <c r="C23" s="41">
        <v>1200</v>
      </c>
      <c r="D23" s="37">
        <f t="shared" si="0"/>
        <v>-0.8162327718223583</v>
      </c>
      <c r="E23" s="35" t="s">
        <v>84</v>
      </c>
      <c r="F23" s="61">
        <v>1881</v>
      </c>
      <c r="G23" s="40">
        <v>1969</v>
      </c>
      <c r="H23" s="40">
        <v>4293</v>
      </c>
      <c r="I23" s="37">
        <f t="shared" si="1"/>
        <v>1.1802945657694262</v>
      </c>
    </row>
    <row r="24" spans="1:9" ht="16.5" customHeight="1">
      <c r="A24" s="21" t="s">
        <v>73</v>
      </c>
      <c r="B24" s="21">
        <v>5659</v>
      </c>
      <c r="C24" s="41">
        <v>6000</v>
      </c>
      <c r="D24" s="37">
        <f t="shared" si="0"/>
        <v>0.06025799611238735</v>
      </c>
      <c r="E24" s="35" t="s">
        <v>85</v>
      </c>
      <c r="F24" s="61">
        <v>86371</v>
      </c>
      <c r="G24" s="40">
        <v>32714</v>
      </c>
      <c r="H24" s="40">
        <v>48029</v>
      </c>
      <c r="I24" s="37">
        <f t="shared" si="1"/>
        <v>0.46814819343400377</v>
      </c>
    </row>
    <row r="25" spans="1:9" ht="16.5" customHeight="1">
      <c r="A25" s="21" t="s">
        <v>74</v>
      </c>
      <c r="B25" s="21">
        <v>3537</v>
      </c>
      <c r="C25" s="41">
        <v>4579</v>
      </c>
      <c r="D25" s="37">
        <f t="shared" si="0"/>
        <v>0.2945999434549053</v>
      </c>
      <c r="E25" s="35"/>
      <c r="F25" s="42"/>
      <c r="G25" s="39"/>
      <c r="H25" s="40"/>
      <c r="I25" s="37"/>
    </row>
    <row r="26" spans="1:9" ht="16.5" customHeight="1">
      <c r="A26" s="32"/>
      <c r="B26" s="38"/>
      <c r="C26" s="27"/>
      <c r="D26" s="43"/>
      <c r="E26" s="35"/>
      <c r="F26" s="44"/>
      <c r="G26" s="44"/>
      <c r="H26" s="45"/>
      <c r="I26" s="37"/>
    </row>
    <row r="27" spans="1:9" ht="16.5" customHeight="1">
      <c r="A27" s="18" t="s">
        <v>75</v>
      </c>
      <c r="B27" s="27">
        <f>SUM(B28:B34)</f>
        <v>481881</v>
      </c>
      <c r="C27" s="27">
        <f>SUM(C28:C34)</f>
        <v>183583</v>
      </c>
      <c r="D27" s="43"/>
      <c r="E27" s="38" t="s">
        <v>30</v>
      </c>
      <c r="F27" s="29">
        <f>SUM(F28:F30)</f>
        <v>125767</v>
      </c>
      <c r="G27" s="29">
        <f>SUM(G28:G29)</f>
        <v>3740</v>
      </c>
      <c r="H27" s="29">
        <f>SUM(H28:H29)</f>
        <v>7535</v>
      </c>
      <c r="I27" s="37"/>
    </row>
    <row r="28" spans="1:9" s="12" customFormat="1" ht="16.5" customHeight="1">
      <c r="A28" s="33" t="s">
        <v>76</v>
      </c>
      <c r="B28" s="38">
        <v>6867</v>
      </c>
      <c r="C28" s="41">
        <v>6867</v>
      </c>
      <c r="D28" s="43"/>
      <c r="E28" s="35" t="s">
        <v>31</v>
      </c>
      <c r="F28" s="44">
        <v>22307</v>
      </c>
      <c r="G28" s="40">
        <v>2709</v>
      </c>
      <c r="H28" s="40">
        <v>6504</v>
      </c>
      <c r="I28" s="37"/>
    </row>
    <row r="29" spans="1:9" s="12" customFormat="1" ht="16.5" customHeight="1">
      <c r="A29" s="34" t="s">
        <v>77</v>
      </c>
      <c r="B29" s="38">
        <v>67033</v>
      </c>
      <c r="C29" s="41">
        <v>13162</v>
      </c>
      <c r="D29" s="43"/>
      <c r="E29" s="35" t="s">
        <v>32</v>
      </c>
      <c r="F29" s="44">
        <v>39396</v>
      </c>
      <c r="G29" s="40">
        <v>1031</v>
      </c>
      <c r="H29" s="40">
        <v>1031</v>
      </c>
      <c r="I29" s="37"/>
    </row>
    <row r="30" spans="1:9" s="12" customFormat="1" ht="16.5" customHeight="1">
      <c r="A30" s="35" t="s">
        <v>78</v>
      </c>
      <c r="B30" s="38">
        <v>140920</v>
      </c>
      <c r="C30" s="41">
        <v>92266</v>
      </c>
      <c r="D30" s="43"/>
      <c r="E30" s="35" t="s">
        <v>111</v>
      </c>
      <c r="F30" s="44">
        <v>64064</v>
      </c>
      <c r="G30" s="44"/>
      <c r="H30" s="45"/>
      <c r="I30" s="37"/>
    </row>
    <row r="31" spans="1:9" ht="16.5" customHeight="1">
      <c r="A31" s="35" t="s">
        <v>79</v>
      </c>
      <c r="B31" s="38">
        <v>833</v>
      </c>
      <c r="C31" s="41">
        <v>788</v>
      </c>
      <c r="D31" s="43"/>
      <c r="E31" s="35"/>
      <c r="F31" s="46"/>
      <c r="G31" s="46"/>
      <c r="H31" s="47"/>
      <c r="I31" s="37"/>
    </row>
    <row r="32" spans="1:9" ht="16.5" customHeight="1">
      <c r="A32" s="35" t="s">
        <v>80</v>
      </c>
      <c r="B32" s="38">
        <v>32112</v>
      </c>
      <c r="C32" s="41">
        <v>23500</v>
      </c>
      <c r="D32" s="43"/>
      <c r="E32" s="35"/>
      <c r="F32" s="45"/>
      <c r="G32" s="45"/>
      <c r="H32" s="45"/>
      <c r="I32" s="37"/>
    </row>
    <row r="33" spans="1:9" ht="16.5" customHeight="1">
      <c r="A33" s="21" t="s">
        <v>91</v>
      </c>
      <c r="B33" s="38">
        <v>9499</v>
      </c>
      <c r="C33" s="41">
        <v>47000</v>
      </c>
      <c r="D33" s="43"/>
      <c r="E33" s="35"/>
      <c r="F33" s="45"/>
      <c r="G33" s="45"/>
      <c r="H33" s="45"/>
      <c r="I33" s="37"/>
    </row>
    <row r="34" spans="1:9" ht="16.5" customHeight="1">
      <c r="A34" s="21" t="s">
        <v>110</v>
      </c>
      <c r="B34" s="38">
        <v>224617</v>
      </c>
      <c r="C34" s="41"/>
      <c r="D34" s="43"/>
      <c r="E34" s="48"/>
      <c r="F34" s="45"/>
      <c r="G34" s="45"/>
      <c r="H34" s="45"/>
      <c r="I34" s="37"/>
    </row>
    <row r="35" spans="1:9" ht="16.5" customHeight="1">
      <c r="A35" s="36" t="s">
        <v>81</v>
      </c>
      <c r="B35" s="27">
        <f>SUM(B27,B26,B4)</f>
        <v>570604</v>
      </c>
      <c r="C35" s="27">
        <f>SUM(C27,C26,C4)</f>
        <v>282952</v>
      </c>
      <c r="D35" s="43"/>
      <c r="E35" s="49" t="s">
        <v>86</v>
      </c>
      <c r="F35" s="29">
        <f>SUM(F4,F27)</f>
        <v>570604</v>
      </c>
      <c r="G35" s="29">
        <f>SUM(G4,G27)</f>
        <v>162926</v>
      </c>
      <c r="H35" s="29">
        <f>SUM(H4,H27)</f>
        <v>282952</v>
      </c>
      <c r="I35" s="37"/>
    </row>
    <row r="91" ht="54.75" customHeight="1"/>
  </sheetData>
  <mergeCells count="2">
    <mergeCell ref="A1:I1"/>
    <mergeCell ref="H2:I2"/>
  </mergeCells>
  <printOptions horizontalCentered="1"/>
  <pageMargins left="0.47" right="0.23" top="0.52" bottom="0.53" header="0.57" footer="0.511811023622047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dsp09</dc:creator>
  <cp:keywords/>
  <dc:description/>
  <cp:lastModifiedBy>Microsoft</cp:lastModifiedBy>
  <cp:lastPrinted>2016-02-03T03:36:50Z</cp:lastPrinted>
  <dcterms:created xsi:type="dcterms:W3CDTF">2004-06-15T08:23:02Z</dcterms:created>
  <dcterms:modified xsi:type="dcterms:W3CDTF">2016-02-22T07:16:50Z</dcterms:modified>
  <cp:category/>
  <cp:version/>
  <cp:contentType/>
  <cp:contentStatus/>
</cp:coreProperties>
</file>