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755" tabRatio="358" activeTab="0"/>
  </bookViews>
  <sheets>
    <sheet name="表1收入" sheetId="1" r:id="rId1"/>
    <sheet name="表2支出" sheetId="2" r:id="rId2"/>
    <sheet name="表3结余" sheetId="3" r:id="rId3"/>
    <sheet name="表4资料表" sheetId="4" r:id="rId4"/>
  </sheets>
  <definedNames>
    <definedName name="_xlnm.Print_Titles" localSheetId="0">'表1收入'!$1:$3</definedName>
    <definedName name="_xlnm.Print_Titles" localSheetId="1">'表2支出'!$1:$3</definedName>
  </definedNames>
  <calcPr fullCalcOnLoad="1"/>
</workbook>
</file>

<file path=xl/sharedStrings.xml><?xml version="1.0" encoding="utf-8"?>
<sst xmlns="http://schemas.openxmlformats.org/spreadsheetml/2006/main" count="181" uniqueCount="98">
  <si>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</si>
  <si>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</si>
  <si>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</si>
  <si>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</si>
  <si>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>项  目</t>
  </si>
  <si>
    <t>项　目</t>
  </si>
  <si>
    <t>项　目</t>
  </si>
  <si>
    <t>一、企业职工基本养老保险基金本年收支结余</t>
  </si>
  <si>
    <t>项               目</t>
  </si>
  <si>
    <t>单位</t>
  </si>
  <si>
    <t>项            目</t>
  </si>
  <si>
    <t>×</t>
  </si>
  <si>
    <t xml:space="preserve">  (一)参保人数</t>
  </si>
  <si>
    <t>人</t>
  </si>
  <si>
    <t>一、企业职工基本养老保险</t>
  </si>
  <si>
    <t xml:space="preserve">    1.在职职工</t>
  </si>
  <si>
    <t xml:space="preserve">    2.离退休人员</t>
  </si>
  <si>
    <t xml:space="preserve">    （1）离休人员</t>
  </si>
  <si>
    <t xml:space="preserve">    （2）退休、退职人员</t>
  </si>
  <si>
    <t xml:space="preserve">  (一)参保人数</t>
  </si>
  <si>
    <t xml:space="preserve"> （二）实际缴费人数</t>
  </si>
  <si>
    <t xml:space="preserve"> （一）参保人数</t>
  </si>
  <si>
    <t xml:space="preserve"> （二）领取失业保险金人数</t>
  </si>
  <si>
    <t xml:space="preserve">    参保缴费人员年末数</t>
  </si>
  <si>
    <t xml:space="preserve">  (二)享受生育医疗费报销人次数</t>
  </si>
  <si>
    <t xml:space="preserve"> （一）参保人数</t>
  </si>
  <si>
    <t xml:space="preserve"> （二）享受工伤保险待遇全年累计人数</t>
  </si>
  <si>
    <t>　　城乡居民基本养老保险基金年末累计结余</t>
  </si>
  <si>
    <t>预算数为上年
执行数的%</t>
  </si>
  <si>
    <t>单位：万元</t>
  </si>
  <si>
    <t>单位：万元</t>
  </si>
  <si>
    <t>　　企业职工基本养老保险基金年末累计结余</t>
  </si>
  <si>
    <t>　　失业保险基金年末累计结余</t>
  </si>
  <si>
    <t>　　城镇职工基本医疗保险基金年末累计结余</t>
  </si>
  <si>
    <t>　　工伤保险基金年末累计结余</t>
  </si>
  <si>
    <r>
      <t>　　生育保险基金</t>
    </r>
    <r>
      <rPr>
        <sz val="12"/>
        <rFont val="宋体"/>
        <family val="0"/>
      </rPr>
      <t>年末累计结余</t>
    </r>
  </si>
  <si>
    <r>
      <t>　　城乡居民基本医疗保险基金</t>
    </r>
    <r>
      <rPr>
        <sz val="12"/>
        <rFont val="宋体"/>
        <family val="0"/>
      </rPr>
      <t>年末累计结余</t>
    </r>
  </si>
  <si>
    <t>表1：2016年汕尾市社会保险基金收入预算表</t>
  </si>
  <si>
    <t>表2：2016年汕尾市社会保险基金支出预算表</t>
  </si>
  <si>
    <t>表3：2016年汕尾市社会保险基金结余预算表</t>
  </si>
  <si>
    <t>表4：2016年汕尾市社会保险基础资料表</t>
  </si>
  <si>
    <t>四、城镇职工基本医疗保险</t>
  </si>
  <si>
    <t>五、城乡居民基本医疗保险</t>
  </si>
  <si>
    <t>三、城乡居民基本养老保险</t>
  </si>
  <si>
    <t>二、机关事业单位基本养老保险基金本年收支结余</t>
  </si>
  <si>
    <t>2015年执行数</t>
  </si>
  <si>
    <t>2016年预算数</t>
  </si>
  <si>
    <t>注：由于编报2016年社会保险基金预算编报时，2015年社会保险基金预算尚未执行完毕，因此本表及后面表格中的“2015年执行数”为2015年全年执行数的预估数。</t>
  </si>
  <si>
    <t>2015年执行数</t>
  </si>
  <si>
    <t xml:space="preserve"> （一）16-59周岁参保缴费人数</t>
  </si>
  <si>
    <t xml:space="preserve"> （二）养老金领取人员</t>
  </si>
  <si>
    <t>二、机关事业单位基本养老保险</t>
  </si>
  <si>
    <t>三、城乡居民基本养老保险基金本年收支结余</t>
  </si>
  <si>
    <t>四、城镇职工基本医疗保险基金本年收支结余</t>
  </si>
  <si>
    <r>
      <t>五、城乡居民基本医疗保险基金</t>
    </r>
    <r>
      <rPr>
        <sz val="12"/>
        <rFont val="宋体"/>
        <family val="0"/>
      </rPr>
      <t>本年收支结余</t>
    </r>
  </si>
  <si>
    <t>六、工伤保险基金本年收支结余</t>
  </si>
  <si>
    <t>七、失业保险基金本年收支结余</t>
  </si>
  <si>
    <r>
      <t>八、生育保险基金</t>
    </r>
    <r>
      <rPr>
        <sz val="12"/>
        <rFont val="宋体"/>
        <family val="0"/>
      </rPr>
      <t>本年收支结余</t>
    </r>
  </si>
  <si>
    <t>六、工伤保险</t>
  </si>
  <si>
    <t>七、失业保险</t>
  </si>
  <si>
    <t>八、生育保险</t>
  </si>
  <si>
    <t>　　机关事业单位基本养老保险基金年末累计结余</t>
  </si>
  <si>
    <t>2016年预算数</t>
  </si>
  <si>
    <t>五、城乡居民基本医疗保险基金收入</t>
  </si>
  <si>
    <t>六、工伤保险基金收入</t>
  </si>
  <si>
    <t>七、失业保险基金收入</t>
  </si>
  <si>
    <t>八、生育保险基金收入</t>
  </si>
  <si>
    <t>社会保险基金支出合计</t>
  </si>
  <si>
    <t xml:space="preserve">          财政补贴收入</t>
  </si>
  <si>
    <t>　　其中：基本养老金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</si>
  <si>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医疗补助金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</si>
  <si>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丧葬抚恤补助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</si>
  <si>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其他基本养老保险基金支出</t>
    </r>
  </si>
  <si>
    <t>　　其中：基本医疗保险统筹基金</t>
  </si>
  <si>
    <r>
      <t xml:space="preserve"> </t>
    </r>
    <r>
      <rPr>
        <sz val="12"/>
        <rFont val="宋体"/>
        <family val="0"/>
      </rPr>
      <t xml:space="preserve">         医疗保险个人账户基金</t>
    </r>
  </si>
  <si>
    <r>
      <t xml:space="preserve"> </t>
    </r>
    <r>
      <rPr>
        <sz val="12"/>
        <rFont val="宋体"/>
        <family val="0"/>
      </rPr>
      <t xml:space="preserve">         其他</t>
    </r>
    <r>
      <rPr>
        <sz val="12"/>
        <rFont val="宋体"/>
        <family val="0"/>
      </rPr>
      <t>基本医疗保险基金支出</t>
    </r>
  </si>
  <si>
    <t>　　其中：工伤保险待遇</t>
  </si>
  <si>
    <r>
      <t xml:space="preserve"> </t>
    </r>
    <r>
      <rPr>
        <sz val="12"/>
        <rFont val="宋体"/>
        <family val="0"/>
      </rPr>
      <t xml:space="preserve">         其他</t>
    </r>
    <r>
      <rPr>
        <sz val="12"/>
        <rFont val="宋体"/>
        <family val="0"/>
      </rPr>
      <t>工伤保险基金支出</t>
    </r>
  </si>
  <si>
    <t>　　其中：失业保险金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</si>
  <si>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医疗保险费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</si>
  <si>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职业培训和职业介绍补贴</t>
    </r>
  </si>
  <si>
    <r>
      <t xml:space="preserve"> </t>
    </r>
    <r>
      <rPr>
        <sz val="12"/>
        <rFont val="宋体"/>
        <family val="0"/>
      </rPr>
      <t xml:space="preserve">         其他</t>
    </r>
    <r>
      <rPr>
        <sz val="12"/>
        <rFont val="宋体"/>
        <family val="0"/>
      </rPr>
      <t>失业保险基金支出</t>
    </r>
  </si>
  <si>
    <t>　　其中：生育保险金</t>
  </si>
  <si>
    <r>
      <t xml:space="preserve"> </t>
    </r>
    <r>
      <rPr>
        <sz val="12"/>
        <rFont val="宋体"/>
        <family val="0"/>
      </rPr>
      <t xml:space="preserve">         其他</t>
    </r>
    <r>
      <rPr>
        <sz val="12"/>
        <rFont val="宋体"/>
        <family val="0"/>
      </rPr>
      <t>生育保险基金支出</t>
    </r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</si>
  <si>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</si>
  <si>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</si>
  <si>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</si>
  <si>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</si>
  <si>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</si>
  <si>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</si>
  <si>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</si>
  <si>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</si>
  <si>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社会保险基金收入合计</t>
  </si>
  <si>
    <t>二、机关事业单位基本养老保险基金收入</t>
  </si>
  <si>
    <t>三、城乡居民基本养老保险基金收入</t>
  </si>
  <si>
    <t>四、城镇职工基本医疗保险基金收入</t>
  </si>
  <si>
    <t>社会保险基金本年收支结余</t>
  </si>
  <si>
    <t>社会保险基金年末累计结余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</si>
</sst>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;\-0.00"/>
    <numFmt numFmtId="182" formatCode="_ * #,##0.0_ ;_ * \-#,##0.0_ ;_ * &quot;-&quot;??_ ;_ @_ "/>
    <numFmt numFmtId="183" formatCode="_ * #,##0_ ;_ * \-#,##0_ ;_ * &quot;-&quot;??_ ;_ @_ 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 horizontal="center"/>
      <protection/>
    </xf>
    <xf numFmtId="180" fontId="0" fillId="24" borderId="10" xfId="0" applyNumberFormat="1" applyFill="1" applyBorder="1" applyAlignment="1" applyProtection="1">
      <alignment vertical="center" wrapText="1"/>
      <protection/>
    </xf>
    <xf numFmtId="18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18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/>
      <protection/>
    </xf>
    <xf numFmtId="180" fontId="0" fillId="24" borderId="12" xfId="0" applyNumberFormat="1" applyFill="1" applyBorder="1" applyAlignment="1" applyProtection="1">
      <alignment vertical="center" wrapText="1"/>
      <protection/>
    </xf>
    <xf numFmtId="0" fontId="0" fillId="24" borderId="13" xfId="0" applyNumberFormat="1" applyFill="1" applyBorder="1" applyAlignment="1" applyProtection="1">
      <alignment/>
      <protection/>
    </xf>
    <xf numFmtId="180" fontId="0" fillId="0" borderId="12" xfId="0" applyNumberFormat="1" applyFill="1" applyBorder="1" applyAlignment="1" applyProtection="1">
      <alignment vertical="center" wrapText="1"/>
      <protection/>
    </xf>
    <xf numFmtId="181" fontId="0" fillId="24" borderId="13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0" fontId="1" fillId="24" borderId="12" xfId="0" applyNumberFormat="1" applyFont="1" applyFill="1" applyBorder="1" applyAlignment="1" applyProtection="1">
      <alignment horizontal="center" vertical="center" wrapText="1"/>
      <protection/>
    </xf>
    <xf numFmtId="180" fontId="0" fillId="24" borderId="0" xfId="0" applyNumberForma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80" fontId="1" fillId="24" borderId="14" xfId="0" applyNumberFormat="1" applyFont="1" applyFill="1" applyBorder="1" applyAlignment="1" applyProtection="1">
      <alignment horizontal="center" vertical="center" wrapText="1"/>
      <protection/>
    </xf>
    <xf numFmtId="18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24" borderId="0" xfId="0" applyNumberForma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right" vertical="center" wrapText="1"/>
      <protection/>
    </xf>
    <xf numFmtId="180" fontId="0" fillId="0" borderId="12" xfId="0" applyNumberFormat="1" applyFill="1" applyBorder="1" applyAlignment="1" applyProtection="1">
      <alignment horizontal="right" vertical="center" wrapText="1"/>
      <protection/>
    </xf>
    <xf numFmtId="180" fontId="0" fillId="24" borderId="12" xfId="0" applyNumberForma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justify" vertical="center" wrapText="1"/>
    </xf>
    <xf numFmtId="183" fontId="0" fillId="0" borderId="12" xfId="49" applyNumberFormat="1" applyFont="1" applyBorder="1" applyAlignment="1">
      <alignment vertical="center" wrapText="1"/>
    </xf>
    <xf numFmtId="9" fontId="0" fillId="0" borderId="12" xfId="33" applyFont="1" applyBorder="1" applyAlignment="1">
      <alignment horizontal="center" vertical="center" wrapText="1"/>
    </xf>
    <xf numFmtId="183" fontId="0" fillId="0" borderId="12" xfId="49" applyNumberFormat="1" applyFont="1" applyFill="1" applyBorder="1" applyAlignment="1">
      <alignment horizontal="justify" vertical="center" wrapText="1"/>
    </xf>
    <xf numFmtId="183" fontId="0" fillId="0" borderId="12" xfId="49" applyNumberFormat="1" applyFont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justify" vertical="center" wrapText="1"/>
    </xf>
    <xf numFmtId="183" fontId="24" fillId="0" borderId="12" xfId="49" applyNumberFormat="1" applyFont="1" applyFill="1" applyBorder="1" applyAlignment="1">
      <alignment horizontal="center" vertical="center" wrapText="1"/>
    </xf>
    <xf numFmtId="9" fontId="24" fillId="0" borderId="12" xfId="33" applyFont="1" applyFill="1" applyBorder="1" applyAlignment="1">
      <alignment horizontal="center" vertical="center" wrapText="1"/>
    </xf>
    <xf numFmtId="183" fontId="24" fillId="0" borderId="0" xfId="0" applyNumberFormat="1" applyFont="1" applyAlignment="1">
      <alignment vertical="center"/>
    </xf>
    <xf numFmtId="9" fontId="24" fillId="0" borderId="12" xfId="33" applyFont="1" applyBorder="1" applyAlignment="1">
      <alignment horizontal="center" vertical="center" wrapText="1"/>
    </xf>
    <xf numFmtId="183" fontId="24" fillId="0" borderId="12" xfId="49" applyNumberFormat="1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2" fillId="24" borderId="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justify" vertical="center" wrapText="1"/>
    </xf>
    <xf numFmtId="183" fontId="1" fillId="0" borderId="12" xfId="49" applyNumberFormat="1" applyFont="1" applyBorder="1" applyAlignment="1">
      <alignment vertical="center" wrapText="1"/>
    </xf>
    <xf numFmtId="9" fontId="1" fillId="24" borderId="12" xfId="33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83" fontId="1" fillId="0" borderId="12" xfId="49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9" fontId="1" fillId="0" borderId="12" xfId="33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183" fontId="23" fillId="0" borderId="12" xfId="49" applyNumberFormat="1" applyFont="1" applyFill="1" applyBorder="1" applyAlignment="1">
      <alignment horizontal="center" vertical="center" wrapText="1"/>
    </xf>
    <xf numFmtId="9" fontId="23" fillId="0" borderId="12" xfId="33" applyFont="1" applyFill="1" applyBorder="1" applyAlignment="1">
      <alignment horizontal="center" vertical="center" wrapText="1"/>
    </xf>
    <xf numFmtId="18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183" fontId="23" fillId="0" borderId="12" xfId="49" applyNumberFormat="1" applyFont="1" applyBorder="1" applyAlignment="1">
      <alignment horizontal="center" vertical="center" wrapText="1"/>
    </xf>
    <xf numFmtId="9" fontId="23" fillId="0" borderId="12" xfId="33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1" width="53.25390625" style="23" customWidth="1"/>
    <col min="2" max="2" width="34.875" style="23" customWidth="1"/>
    <col min="3" max="3" width="36.25390625" style="23" customWidth="1"/>
    <col min="4" max="4" width="38.875" style="23" customWidth="1"/>
    <col min="5" max="5" width="10.50390625" style="23" hidden="1" customWidth="1"/>
    <col min="6" max="16384" width="9.00390625" style="23" customWidth="1"/>
  </cols>
  <sheetData>
    <row r="1" spans="1:4" ht="28.5" customHeight="1">
      <c r="A1" s="43" t="s">
        <v>37</v>
      </c>
      <c r="B1" s="43"/>
      <c r="C1" s="43"/>
      <c r="D1" s="43"/>
    </row>
    <row r="2" ht="20.25" customHeight="1">
      <c r="D2" s="24" t="s">
        <v>29</v>
      </c>
    </row>
    <row r="3" spans="1:4" s="33" customFormat="1" ht="30">
      <c r="A3" s="32" t="s">
        <v>4</v>
      </c>
      <c r="B3" s="32" t="s">
        <v>48</v>
      </c>
      <c r="C3" s="32" t="s">
        <v>62</v>
      </c>
      <c r="D3" s="32" t="s">
        <v>28</v>
      </c>
    </row>
    <row r="4" spans="1:5" s="60" customFormat="1" ht="18.75" customHeight="1">
      <c r="A4" s="56" t="s">
        <v>92</v>
      </c>
      <c r="B4" s="57">
        <f aca="true" t="shared" si="0" ref="B4:C7">B8+B12+B32+B20+B28+B36+B16+B24</f>
        <v>342351</v>
      </c>
      <c r="C4" s="57">
        <f t="shared" si="0"/>
        <v>488468</v>
      </c>
      <c r="D4" s="58">
        <f aca="true" t="shared" si="1" ref="D4:D11">C4/B4</f>
        <v>1.426804653703363</v>
      </c>
      <c r="E4" s="59">
        <f>C4-B4</f>
        <v>146117</v>
      </c>
    </row>
    <row r="5" spans="1:5" s="33" customFormat="1" ht="18.75" customHeight="1">
      <c r="A5" s="34" t="s">
        <v>1</v>
      </c>
      <c r="B5" s="35">
        <f t="shared" si="0"/>
        <v>158198</v>
      </c>
      <c r="C5" s="35">
        <f t="shared" si="0"/>
        <v>287225</v>
      </c>
      <c r="D5" s="38">
        <f t="shared" si="1"/>
        <v>1.815604495632056</v>
      </c>
      <c r="E5" s="37">
        <f aca="true" t="shared" si="2" ref="E5:E39">C5-B5</f>
        <v>129027</v>
      </c>
    </row>
    <row r="6" spans="1:5" s="33" customFormat="1" ht="18.75" customHeight="1">
      <c r="A6" s="34" t="s">
        <v>68</v>
      </c>
      <c r="B6" s="35">
        <f t="shared" si="0"/>
        <v>147586</v>
      </c>
      <c r="C6" s="35">
        <f t="shared" si="0"/>
        <v>165014</v>
      </c>
      <c r="D6" s="38">
        <f t="shared" si="1"/>
        <v>1.118087081430488</v>
      </c>
      <c r="E6" s="37">
        <f t="shared" si="2"/>
        <v>17428</v>
      </c>
    </row>
    <row r="7" spans="1:5" s="33" customFormat="1" ht="18.75" customHeight="1">
      <c r="A7" s="34" t="s">
        <v>3</v>
      </c>
      <c r="B7" s="35">
        <f t="shared" si="0"/>
        <v>5916</v>
      </c>
      <c r="C7" s="35">
        <f t="shared" si="0"/>
        <v>5021</v>
      </c>
      <c r="D7" s="38">
        <f t="shared" si="1"/>
        <v>0.8487153482082488</v>
      </c>
      <c r="E7" s="37">
        <f t="shared" si="2"/>
        <v>-895</v>
      </c>
    </row>
    <row r="8" spans="1:5" s="60" customFormat="1" ht="18.75" customHeight="1">
      <c r="A8" s="56" t="s">
        <v>0</v>
      </c>
      <c r="B8" s="57">
        <v>124763</v>
      </c>
      <c r="C8" s="57">
        <v>137933</v>
      </c>
      <c r="D8" s="58">
        <f t="shared" si="1"/>
        <v>1.1055601420292875</v>
      </c>
      <c r="E8" s="59">
        <f t="shared" si="2"/>
        <v>13170</v>
      </c>
    </row>
    <row r="9" spans="1:5" s="33" customFormat="1" ht="18.75" customHeight="1">
      <c r="A9" s="34" t="s">
        <v>1</v>
      </c>
      <c r="B9" s="39">
        <v>89723</v>
      </c>
      <c r="C9" s="39">
        <v>101343</v>
      </c>
      <c r="D9" s="38">
        <f t="shared" si="1"/>
        <v>1.1295097132284921</v>
      </c>
      <c r="E9" s="37">
        <f t="shared" si="2"/>
        <v>11620</v>
      </c>
    </row>
    <row r="10" spans="1:5" s="33" customFormat="1" ht="18.75" customHeight="1">
      <c r="A10" s="34" t="s">
        <v>2</v>
      </c>
      <c r="B10" s="39">
        <v>3970</v>
      </c>
      <c r="C10" s="39">
        <v>4100</v>
      </c>
      <c r="D10" s="38">
        <f t="shared" si="1"/>
        <v>1.0327455919395465</v>
      </c>
      <c r="E10" s="37">
        <f t="shared" si="2"/>
        <v>130</v>
      </c>
    </row>
    <row r="11" spans="1:5" s="33" customFormat="1" ht="18.75" customHeight="1">
      <c r="A11" s="34" t="s">
        <v>3</v>
      </c>
      <c r="B11" s="39">
        <v>1456</v>
      </c>
      <c r="C11" s="39">
        <v>1613</v>
      </c>
      <c r="D11" s="38">
        <f t="shared" si="1"/>
        <v>1.1078296703296704</v>
      </c>
      <c r="E11" s="37">
        <f t="shared" si="2"/>
        <v>157</v>
      </c>
    </row>
    <row r="12" spans="1:5" s="62" customFormat="1" ht="18.75" customHeight="1">
      <c r="A12" s="61" t="s">
        <v>93</v>
      </c>
      <c r="B12" s="57"/>
      <c r="C12" s="57">
        <v>96405</v>
      </c>
      <c r="D12" s="58"/>
      <c r="E12" s="59">
        <f t="shared" si="2"/>
        <v>96405</v>
      </c>
    </row>
    <row r="13" spans="1:5" s="41" customFormat="1" ht="18.75" customHeight="1">
      <c r="A13" s="40" t="s">
        <v>1</v>
      </c>
      <c r="B13" s="35"/>
      <c r="C13" s="35">
        <v>94332</v>
      </c>
      <c r="D13" s="36"/>
      <c r="E13" s="37">
        <f t="shared" si="2"/>
        <v>94332</v>
      </c>
    </row>
    <row r="14" spans="1:5" s="41" customFormat="1" ht="18.75" customHeight="1">
      <c r="A14" s="40" t="s">
        <v>2</v>
      </c>
      <c r="B14" s="35"/>
      <c r="C14" s="35">
        <v>1920</v>
      </c>
      <c r="D14" s="36"/>
      <c r="E14" s="37">
        <f t="shared" si="2"/>
        <v>1920</v>
      </c>
    </row>
    <row r="15" spans="1:5" s="41" customFormat="1" ht="18.75" customHeight="1">
      <c r="A15" s="40" t="s">
        <v>3</v>
      </c>
      <c r="B15" s="35"/>
      <c r="C15" s="35">
        <v>153</v>
      </c>
      <c r="D15" s="36"/>
      <c r="E15" s="37">
        <f t="shared" si="2"/>
        <v>153</v>
      </c>
    </row>
    <row r="16" spans="1:5" s="60" customFormat="1" ht="18.75" customHeight="1">
      <c r="A16" s="56" t="s">
        <v>94</v>
      </c>
      <c r="B16" s="63">
        <v>43764</v>
      </c>
      <c r="C16" s="63">
        <v>50528</v>
      </c>
      <c r="D16" s="64">
        <f aca="true" t="shared" si="3" ref="D16:D29">C16/B16</f>
        <v>1.1545562562837035</v>
      </c>
      <c r="E16" s="59">
        <f t="shared" si="2"/>
        <v>6764</v>
      </c>
    </row>
    <row r="17" spans="1:5" s="33" customFormat="1" ht="18.75" customHeight="1">
      <c r="A17" s="34" t="s">
        <v>1</v>
      </c>
      <c r="B17" s="39">
        <v>3414</v>
      </c>
      <c r="C17" s="39">
        <v>3783</v>
      </c>
      <c r="D17" s="38">
        <f t="shared" si="3"/>
        <v>1.1080843585237259</v>
      </c>
      <c r="E17" s="37">
        <f t="shared" si="2"/>
        <v>369</v>
      </c>
    </row>
    <row r="18" spans="1:5" s="33" customFormat="1" ht="18.75" customHeight="1">
      <c r="A18" s="34" t="s">
        <v>2</v>
      </c>
      <c r="B18" s="39">
        <v>39380</v>
      </c>
      <c r="C18" s="39">
        <v>46443</v>
      </c>
      <c r="D18" s="38">
        <f t="shared" si="3"/>
        <v>1.17935500253936</v>
      </c>
      <c r="E18" s="37">
        <f t="shared" si="2"/>
        <v>7063</v>
      </c>
    </row>
    <row r="19" spans="1:5" s="33" customFormat="1" ht="18.75" customHeight="1">
      <c r="A19" s="34" t="s">
        <v>3</v>
      </c>
      <c r="B19" s="39">
        <v>264</v>
      </c>
      <c r="C19" s="39">
        <v>303</v>
      </c>
      <c r="D19" s="38">
        <f t="shared" si="3"/>
        <v>1.1477272727272727</v>
      </c>
      <c r="E19" s="37">
        <f t="shared" si="2"/>
        <v>39</v>
      </c>
    </row>
    <row r="20" spans="1:5" s="60" customFormat="1" ht="18.75" customHeight="1">
      <c r="A20" s="56" t="s">
        <v>95</v>
      </c>
      <c r="B20" s="63">
        <v>37775</v>
      </c>
      <c r="C20" s="63">
        <v>41872</v>
      </c>
      <c r="D20" s="64">
        <f t="shared" si="3"/>
        <v>1.108457974851092</v>
      </c>
      <c r="E20" s="59">
        <f t="shared" si="2"/>
        <v>4097</v>
      </c>
    </row>
    <row r="21" spans="1:5" s="33" customFormat="1" ht="18.75" customHeight="1">
      <c r="A21" s="34" t="s">
        <v>1</v>
      </c>
      <c r="B21" s="39">
        <v>36407</v>
      </c>
      <c r="C21" s="39">
        <v>40193</v>
      </c>
      <c r="D21" s="38">
        <f t="shared" si="3"/>
        <v>1.1039909907435383</v>
      </c>
      <c r="E21" s="37">
        <f t="shared" si="2"/>
        <v>3786</v>
      </c>
    </row>
    <row r="22" spans="1:5" s="33" customFormat="1" ht="18.75" customHeight="1">
      <c r="A22" s="34" t="s">
        <v>2</v>
      </c>
      <c r="B22" s="39">
        <v>640</v>
      </c>
      <c r="C22" s="39">
        <v>750</v>
      </c>
      <c r="D22" s="38">
        <f t="shared" si="3"/>
        <v>1.171875</v>
      </c>
      <c r="E22" s="37">
        <f t="shared" si="2"/>
        <v>110</v>
      </c>
    </row>
    <row r="23" spans="1:5" s="33" customFormat="1" ht="18.75" customHeight="1">
      <c r="A23" s="34" t="s">
        <v>3</v>
      </c>
      <c r="B23" s="39">
        <v>700</v>
      </c>
      <c r="C23" s="39">
        <v>900</v>
      </c>
      <c r="D23" s="38">
        <f t="shared" si="3"/>
        <v>1.2857142857142858</v>
      </c>
      <c r="E23" s="37">
        <f t="shared" si="2"/>
        <v>200</v>
      </c>
    </row>
    <row r="24" spans="1:5" s="60" customFormat="1" ht="18.75" customHeight="1">
      <c r="A24" s="56" t="s">
        <v>63</v>
      </c>
      <c r="B24" s="63">
        <v>124179</v>
      </c>
      <c r="C24" s="63">
        <v>153504</v>
      </c>
      <c r="D24" s="64">
        <f t="shared" si="3"/>
        <v>1.236151040030923</v>
      </c>
      <c r="E24" s="59">
        <f t="shared" si="2"/>
        <v>29325</v>
      </c>
    </row>
    <row r="25" spans="1:5" s="33" customFormat="1" ht="18.75" customHeight="1">
      <c r="A25" s="34" t="s">
        <v>1</v>
      </c>
      <c r="B25" s="39">
        <v>19083</v>
      </c>
      <c r="C25" s="39">
        <v>40903</v>
      </c>
      <c r="D25" s="38">
        <f t="shared" si="3"/>
        <v>2.1434260860451713</v>
      </c>
      <c r="E25" s="37">
        <f t="shared" si="2"/>
        <v>21820</v>
      </c>
    </row>
    <row r="26" spans="1:5" s="33" customFormat="1" ht="18.75" customHeight="1">
      <c r="A26" s="34" t="s">
        <v>2</v>
      </c>
      <c r="B26" s="39">
        <v>103596</v>
      </c>
      <c r="C26" s="39">
        <v>111801</v>
      </c>
      <c r="D26" s="38">
        <f t="shared" si="3"/>
        <v>1.0792018996872466</v>
      </c>
      <c r="E26" s="37">
        <f t="shared" si="2"/>
        <v>8205</v>
      </c>
    </row>
    <row r="27" spans="1:5" s="33" customFormat="1" ht="18.75" customHeight="1">
      <c r="A27" s="34" t="s">
        <v>3</v>
      </c>
      <c r="B27" s="39">
        <v>1500</v>
      </c>
      <c r="C27" s="39">
        <v>800</v>
      </c>
      <c r="D27" s="38">
        <f t="shared" si="3"/>
        <v>0.5333333333333333</v>
      </c>
      <c r="E27" s="37">
        <f t="shared" si="2"/>
        <v>-700</v>
      </c>
    </row>
    <row r="28" spans="1:5" s="60" customFormat="1" ht="18.75" customHeight="1">
      <c r="A28" s="56" t="s">
        <v>64</v>
      </c>
      <c r="B28" s="63">
        <v>3508</v>
      </c>
      <c r="C28" s="63">
        <v>2782</v>
      </c>
      <c r="D28" s="64">
        <f t="shared" si="3"/>
        <v>0.7930444697833523</v>
      </c>
      <c r="E28" s="59">
        <f t="shared" si="2"/>
        <v>-726</v>
      </c>
    </row>
    <row r="29" spans="1:5" s="33" customFormat="1" ht="18.75" customHeight="1">
      <c r="A29" s="34" t="s">
        <v>1</v>
      </c>
      <c r="B29" s="39">
        <v>2379</v>
      </c>
      <c r="C29" s="39">
        <v>1945</v>
      </c>
      <c r="D29" s="38">
        <f t="shared" si="3"/>
        <v>0.8175704077343422</v>
      </c>
      <c r="E29" s="37">
        <f t="shared" si="2"/>
        <v>-434</v>
      </c>
    </row>
    <row r="30" spans="1:5" s="33" customFormat="1" ht="18.75" customHeight="1">
      <c r="A30" s="34" t="s">
        <v>2</v>
      </c>
      <c r="B30" s="39"/>
      <c r="C30" s="39"/>
      <c r="D30" s="38"/>
      <c r="E30" s="37">
        <f t="shared" si="2"/>
        <v>0</v>
      </c>
    </row>
    <row r="31" spans="1:5" s="33" customFormat="1" ht="18.75" customHeight="1">
      <c r="A31" s="34" t="s">
        <v>3</v>
      </c>
      <c r="B31" s="39">
        <v>928</v>
      </c>
      <c r="C31" s="39">
        <v>637</v>
      </c>
      <c r="D31" s="38">
        <f>C31/B31</f>
        <v>0.6864224137931034</v>
      </c>
      <c r="E31" s="37">
        <f t="shared" si="2"/>
        <v>-291</v>
      </c>
    </row>
    <row r="32" spans="1:5" s="60" customFormat="1" ht="18.75" customHeight="1">
      <c r="A32" s="56" t="s">
        <v>65</v>
      </c>
      <c r="B32" s="63">
        <v>6674</v>
      </c>
      <c r="C32" s="63">
        <v>3420</v>
      </c>
      <c r="D32" s="64">
        <f>C32/B32</f>
        <v>0.5124363200479473</v>
      </c>
      <c r="E32" s="59">
        <f t="shared" si="2"/>
        <v>-3254</v>
      </c>
    </row>
    <row r="33" spans="1:5" s="33" customFormat="1" ht="18.75" customHeight="1">
      <c r="A33" s="34" t="s">
        <v>1</v>
      </c>
      <c r="B33" s="39">
        <v>5603</v>
      </c>
      <c r="C33" s="39">
        <v>2968</v>
      </c>
      <c r="D33" s="38">
        <f>C33/B33</f>
        <v>0.5297162234517223</v>
      </c>
      <c r="E33" s="37">
        <f t="shared" si="2"/>
        <v>-2635</v>
      </c>
    </row>
    <row r="34" spans="1:5" s="33" customFormat="1" ht="18.75" customHeight="1">
      <c r="A34" s="34" t="s">
        <v>2</v>
      </c>
      <c r="B34" s="39"/>
      <c r="C34" s="39"/>
      <c r="D34" s="38"/>
      <c r="E34" s="37">
        <f t="shared" si="2"/>
        <v>0</v>
      </c>
    </row>
    <row r="35" spans="1:5" s="33" customFormat="1" ht="18.75" customHeight="1">
      <c r="A35" s="34" t="s">
        <v>3</v>
      </c>
      <c r="B35" s="39">
        <v>970</v>
      </c>
      <c r="C35" s="39">
        <v>350</v>
      </c>
      <c r="D35" s="38">
        <f>C35/B35</f>
        <v>0.36082474226804123</v>
      </c>
      <c r="E35" s="37">
        <f t="shared" si="2"/>
        <v>-620</v>
      </c>
    </row>
    <row r="36" spans="1:5" s="60" customFormat="1" ht="18.75" customHeight="1">
      <c r="A36" s="56" t="s">
        <v>66</v>
      </c>
      <c r="B36" s="63">
        <v>1688</v>
      </c>
      <c r="C36" s="63">
        <v>2024</v>
      </c>
      <c r="D36" s="64">
        <f>C36/B36</f>
        <v>1.1990521327014219</v>
      </c>
      <c r="E36" s="59">
        <f t="shared" si="2"/>
        <v>336</v>
      </c>
    </row>
    <row r="37" spans="1:5" s="33" customFormat="1" ht="18.75" customHeight="1">
      <c r="A37" s="34" t="s">
        <v>1</v>
      </c>
      <c r="B37" s="39">
        <v>1589</v>
      </c>
      <c r="C37" s="39">
        <v>1758</v>
      </c>
      <c r="D37" s="38">
        <f>C37/B37</f>
        <v>1.1063561988672121</v>
      </c>
      <c r="E37" s="37">
        <f t="shared" si="2"/>
        <v>169</v>
      </c>
    </row>
    <row r="38" spans="1:5" s="33" customFormat="1" ht="18.75" customHeight="1">
      <c r="A38" s="34" t="s">
        <v>2</v>
      </c>
      <c r="B38" s="39"/>
      <c r="C38" s="39"/>
      <c r="D38" s="38"/>
      <c r="E38" s="37">
        <f t="shared" si="2"/>
        <v>0</v>
      </c>
    </row>
    <row r="39" spans="1:5" s="33" customFormat="1" ht="18.75" customHeight="1">
      <c r="A39" s="34" t="s">
        <v>3</v>
      </c>
      <c r="B39" s="39">
        <v>98</v>
      </c>
      <c r="C39" s="39">
        <v>265</v>
      </c>
      <c r="D39" s="38">
        <f>C39/B39</f>
        <v>2.704081632653061</v>
      </c>
      <c r="E39" s="37">
        <f t="shared" si="2"/>
        <v>167</v>
      </c>
    </row>
    <row r="40" spans="1:4" s="42" customFormat="1" ht="14.25">
      <c r="A40" s="44" t="s">
        <v>47</v>
      </c>
      <c r="B40" s="44"/>
      <c r="C40" s="44"/>
      <c r="D40" s="44"/>
    </row>
  </sheetData>
  <sheetProtection/>
  <mergeCells count="2">
    <mergeCell ref="A1:D1"/>
    <mergeCell ref="A40:D40"/>
  </mergeCells>
  <printOptions/>
  <pageMargins left="1.51" right="0.2" top="0.4" bottom="0.39" header="0.2" footer="0.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4.25390625" style="23" customWidth="1"/>
    <col min="2" max="4" width="37.75390625" style="23" customWidth="1"/>
    <col min="5" max="5" width="12.75390625" style="23" hidden="1" customWidth="1"/>
    <col min="6" max="16384" width="9.00390625" style="23" customWidth="1"/>
  </cols>
  <sheetData>
    <row r="1" spans="1:4" ht="42" customHeight="1">
      <c r="A1" s="45" t="s">
        <v>38</v>
      </c>
      <c r="B1" s="45"/>
      <c r="C1" s="45"/>
      <c r="D1" s="45"/>
    </row>
    <row r="2" ht="23.25" customHeight="1">
      <c r="D2" s="24" t="s">
        <v>29</v>
      </c>
    </row>
    <row r="3" spans="1:4" ht="28.5">
      <c r="A3" s="18" t="s">
        <v>6</v>
      </c>
      <c r="B3" s="18" t="s">
        <v>45</v>
      </c>
      <c r="C3" s="18" t="s">
        <v>46</v>
      </c>
      <c r="D3" s="18" t="s">
        <v>28</v>
      </c>
    </row>
    <row r="4" spans="1:5" s="51" customFormat="1" ht="18" customHeight="1">
      <c r="A4" s="47" t="s">
        <v>67</v>
      </c>
      <c r="B4" s="48">
        <f>B5+B10+B20+B12+B17+B26+B11+B16</f>
        <v>324713</v>
      </c>
      <c r="C4" s="48">
        <f>C5+C10+C20+C12+C17+C26+C11+C16</f>
        <v>448096</v>
      </c>
      <c r="D4" s="49">
        <f>C4/B4</f>
        <v>1.3799755476374522</v>
      </c>
      <c r="E4" s="50">
        <f aca="true" t="shared" si="0" ref="E4:E28">C4-B4</f>
        <v>123383</v>
      </c>
    </row>
    <row r="5" spans="1:5" s="51" customFormat="1" ht="18" customHeight="1">
      <c r="A5" s="47" t="s">
        <v>84</v>
      </c>
      <c r="B5" s="48">
        <v>124720</v>
      </c>
      <c r="C5" s="52">
        <v>137872</v>
      </c>
      <c r="D5" s="49">
        <f>C5/B5</f>
        <v>1.1054522129570237</v>
      </c>
      <c r="E5" s="50">
        <f t="shared" si="0"/>
        <v>13152</v>
      </c>
    </row>
    <row r="6" spans="1:5" ht="18" customHeight="1">
      <c r="A6" s="25" t="s">
        <v>69</v>
      </c>
      <c r="B6" s="26">
        <v>114805</v>
      </c>
      <c r="C6" s="26">
        <v>126776</v>
      </c>
      <c r="D6" s="27">
        <f>C6/B6</f>
        <v>1.104272462000784</v>
      </c>
      <c r="E6" s="50">
        <f t="shared" si="0"/>
        <v>11971</v>
      </c>
    </row>
    <row r="7" spans="1:5" ht="18" customHeight="1">
      <c r="A7" s="25" t="s">
        <v>70</v>
      </c>
      <c r="B7" s="26"/>
      <c r="C7" s="26"/>
      <c r="D7" s="27"/>
      <c r="E7" s="50">
        <f t="shared" si="0"/>
        <v>0</v>
      </c>
    </row>
    <row r="8" spans="1:5" ht="18" customHeight="1">
      <c r="A8" s="25" t="s">
        <v>71</v>
      </c>
      <c r="B8" s="26">
        <v>3208</v>
      </c>
      <c r="C8" s="26">
        <v>3701</v>
      </c>
      <c r="D8" s="27">
        <f aca="true" t="shared" si="1" ref="D7:D28">C8/B8</f>
        <v>1.1536783042394014</v>
      </c>
      <c r="E8" s="50">
        <f t="shared" si="0"/>
        <v>493</v>
      </c>
    </row>
    <row r="9" spans="1:5" ht="18" customHeight="1">
      <c r="A9" s="25" t="s">
        <v>72</v>
      </c>
      <c r="B9" s="26">
        <v>6707</v>
      </c>
      <c r="C9" s="26">
        <v>7395</v>
      </c>
      <c r="D9" s="27">
        <f t="shared" si="1"/>
        <v>1.102579394662293</v>
      </c>
      <c r="E9" s="50">
        <f t="shared" si="0"/>
        <v>688</v>
      </c>
    </row>
    <row r="10" spans="1:5" s="54" customFormat="1" ht="18" customHeight="1">
      <c r="A10" s="53" t="s">
        <v>85</v>
      </c>
      <c r="B10" s="52"/>
      <c r="C10" s="52">
        <v>81580</v>
      </c>
      <c r="D10" s="27"/>
      <c r="E10" s="50">
        <f t="shared" si="0"/>
        <v>81580</v>
      </c>
    </row>
    <row r="11" spans="1:5" s="51" customFormat="1" ht="18" customHeight="1">
      <c r="A11" s="47" t="s">
        <v>86</v>
      </c>
      <c r="B11" s="48">
        <v>38851</v>
      </c>
      <c r="C11" s="48">
        <v>47101</v>
      </c>
      <c r="D11" s="55">
        <f t="shared" si="1"/>
        <v>1.2123497464672723</v>
      </c>
      <c r="E11" s="50">
        <f t="shared" si="0"/>
        <v>8250</v>
      </c>
    </row>
    <row r="12" spans="1:5" s="51" customFormat="1" ht="18" customHeight="1">
      <c r="A12" s="47" t="s">
        <v>87</v>
      </c>
      <c r="B12" s="48">
        <v>37121</v>
      </c>
      <c r="C12" s="48">
        <v>41739</v>
      </c>
      <c r="D12" s="55">
        <f t="shared" si="1"/>
        <v>1.1244039761859863</v>
      </c>
      <c r="E12" s="50">
        <f t="shared" si="0"/>
        <v>4618</v>
      </c>
    </row>
    <row r="13" spans="1:5" ht="18" customHeight="1">
      <c r="A13" s="25" t="s">
        <v>73</v>
      </c>
      <c r="B13" s="26">
        <v>21338</v>
      </c>
      <c r="C13" s="26">
        <v>24618</v>
      </c>
      <c r="D13" s="27">
        <f t="shared" si="1"/>
        <v>1.1537163745430687</v>
      </c>
      <c r="E13" s="50">
        <f t="shared" si="0"/>
        <v>3280</v>
      </c>
    </row>
    <row r="14" spans="1:5" ht="18" customHeight="1">
      <c r="A14" s="25" t="s">
        <v>74</v>
      </c>
      <c r="B14" s="26">
        <v>12584</v>
      </c>
      <c r="C14" s="26">
        <v>13812</v>
      </c>
      <c r="D14" s="27">
        <f t="shared" si="1"/>
        <v>1.0975842339478703</v>
      </c>
      <c r="E14" s="50">
        <f t="shared" si="0"/>
        <v>1228</v>
      </c>
    </row>
    <row r="15" spans="1:5" ht="18" customHeight="1">
      <c r="A15" s="25" t="s">
        <v>75</v>
      </c>
      <c r="B15" s="26">
        <v>3199</v>
      </c>
      <c r="C15" s="26">
        <v>3309</v>
      </c>
      <c r="D15" s="27">
        <f t="shared" si="1"/>
        <v>1.034385745545483</v>
      </c>
      <c r="E15" s="50">
        <f t="shared" si="0"/>
        <v>110</v>
      </c>
    </row>
    <row r="16" spans="1:5" s="51" customFormat="1" ht="18" customHeight="1">
      <c r="A16" s="47" t="s">
        <v>88</v>
      </c>
      <c r="B16" s="48">
        <v>121058</v>
      </c>
      <c r="C16" s="48">
        <v>136586</v>
      </c>
      <c r="D16" s="55">
        <f t="shared" si="1"/>
        <v>1.1282690941532159</v>
      </c>
      <c r="E16" s="50">
        <f t="shared" si="0"/>
        <v>15528</v>
      </c>
    </row>
    <row r="17" spans="1:5" s="51" customFormat="1" ht="18" customHeight="1">
      <c r="A17" s="47" t="s">
        <v>89</v>
      </c>
      <c r="B17" s="48">
        <v>760</v>
      </c>
      <c r="C17" s="48">
        <v>810</v>
      </c>
      <c r="D17" s="55">
        <f t="shared" si="1"/>
        <v>1.0657894736842106</v>
      </c>
      <c r="E17" s="50">
        <f t="shared" si="0"/>
        <v>50</v>
      </c>
    </row>
    <row r="18" spans="1:5" ht="18" customHeight="1">
      <c r="A18" s="25" t="s">
        <v>76</v>
      </c>
      <c r="B18" s="26">
        <v>573</v>
      </c>
      <c r="C18" s="26">
        <v>620</v>
      </c>
      <c r="D18" s="27">
        <f t="shared" si="1"/>
        <v>1.0820244328097732</v>
      </c>
      <c r="E18" s="50">
        <f t="shared" si="0"/>
        <v>47</v>
      </c>
    </row>
    <row r="19" spans="1:5" ht="18" customHeight="1">
      <c r="A19" s="25" t="s">
        <v>77</v>
      </c>
      <c r="B19" s="26">
        <v>187</v>
      </c>
      <c r="C19" s="26">
        <v>190</v>
      </c>
      <c r="D19" s="27">
        <f t="shared" si="1"/>
        <v>1.0160427807486632</v>
      </c>
      <c r="E19" s="50">
        <f t="shared" si="0"/>
        <v>3</v>
      </c>
    </row>
    <row r="20" spans="1:5" s="51" customFormat="1" ht="18" customHeight="1">
      <c r="A20" s="47" t="s">
        <v>90</v>
      </c>
      <c r="B20" s="48">
        <v>1214</v>
      </c>
      <c r="C20" s="48">
        <v>1285</v>
      </c>
      <c r="D20" s="55">
        <f t="shared" si="1"/>
        <v>1.058484349258649</v>
      </c>
      <c r="E20" s="50">
        <f t="shared" si="0"/>
        <v>71</v>
      </c>
    </row>
    <row r="21" spans="1:5" ht="18" customHeight="1">
      <c r="A21" s="25" t="s">
        <v>78</v>
      </c>
      <c r="B21" s="26">
        <v>791</v>
      </c>
      <c r="C21" s="26">
        <v>870</v>
      </c>
      <c r="D21" s="27">
        <f t="shared" si="1"/>
        <v>1.099873577749684</v>
      </c>
      <c r="E21" s="50">
        <f t="shared" si="0"/>
        <v>79</v>
      </c>
    </row>
    <row r="22" spans="1:5" ht="18" customHeight="1">
      <c r="A22" s="25" t="s">
        <v>79</v>
      </c>
      <c r="B22" s="26">
        <v>169</v>
      </c>
      <c r="C22" s="26">
        <v>189</v>
      </c>
      <c r="D22" s="27">
        <f t="shared" si="1"/>
        <v>1.1183431952662721</v>
      </c>
      <c r="E22" s="50">
        <f t="shared" si="0"/>
        <v>20</v>
      </c>
    </row>
    <row r="23" spans="1:5" ht="18" customHeight="1">
      <c r="A23" s="25" t="s">
        <v>71</v>
      </c>
      <c r="B23" s="26">
        <v>16</v>
      </c>
      <c r="C23" s="26">
        <v>17</v>
      </c>
      <c r="D23" s="27">
        <f t="shared" si="1"/>
        <v>1.0625</v>
      </c>
      <c r="E23" s="50">
        <f t="shared" si="0"/>
        <v>1</v>
      </c>
    </row>
    <row r="24" spans="1:5" ht="18" customHeight="1">
      <c r="A24" s="25" t="s">
        <v>80</v>
      </c>
      <c r="B24" s="26"/>
      <c r="C24" s="26"/>
      <c r="D24" s="27"/>
      <c r="E24" s="50">
        <f t="shared" si="0"/>
        <v>0</v>
      </c>
    </row>
    <row r="25" spans="1:5" ht="18" customHeight="1">
      <c r="A25" s="25" t="s">
        <v>81</v>
      </c>
      <c r="B25" s="26">
        <v>238</v>
      </c>
      <c r="C25" s="26">
        <v>209</v>
      </c>
      <c r="D25" s="27">
        <f t="shared" si="1"/>
        <v>0.8781512605042017</v>
      </c>
      <c r="E25" s="50">
        <f t="shared" si="0"/>
        <v>-29</v>
      </c>
    </row>
    <row r="26" spans="1:5" s="51" customFormat="1" ht="18" customHeight="1">
      <c r="A26" s="47" t="s">
        <v>91</v>
      </c>
      <c r="B26" s="48">
        <v>989</v>
      </c>
      <c r="C26" s="48">
        <v>1123</v>
      </c>
      <c r="D26" s="55">
        <f t="shared" si="1"/>
        <v>1.1354903943377148</v>
      </c>
      <c r="E26" s="50">
        <f t="shared" si="0"/>
        <v>134</v>
      </c>
    </row>
    <row r="27" spans="1:5" ht="18" customHeight="1">
      <c r="A27" s="25" t="s">
        <v>82</v>
      </c>
      <c r="B27" s="26">
        <v>335</v>
      </c>
      <c r="C27" s="26">
        <v>416</v>
      </c>
      <c r="D27" s="27">
        <f t="shared" si="1"/>
        <v>1.2417910447761193</v>
      </c>
      <c r="E27" s="50">
        <f t="shared" si="0"/>
        <v>81</v>
      </c>
    </row>
    <row r="28" spans="1:5" ht="18" customHeight="1">
      <c r="A28" s="25" t="s">
        <v>83</v>
      </c>
      <c r="B28" s="26">
        <v>654</v>
      </c>
      <c r="C28" s="26">
        <v>707</v>
      </c>
      <c r="D28" s="27">
        <f t="shared" si="1"/>
        <v>1.081039755351682</v>
      </c>
      <c r="E28" s="50">
        <f t="shared" si="0"/>
        <v>53</v>
      </c>
    </row>
  </sheetData>
  <sheetProtection/>
  <mergeCells count="1">
    <mergeCell ref="A1:D1"/>
  </mergeCells>
  <printOptions/>
  <pageMargins left="0.98" right="0.34" top="0.75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7">
      <selection activeCell="E7" sqref="E7"/>
    </sheetView>
  </sheetViews>
  <sheetFormatPr defaultColWidth="9.00390625" defaultRowHeight="14.25"/>
  <cols>
    <col min="1" max="1" width="54.75390625" style="23" customWidth="1"/>
    <col min="2" max="3" width="32.25390625" style="23" customWidth="1"/>
    <col min="4" max="16384" width="9.00390625" style="23" customWidth="1"/>
  </cols>
  <sheetData>
    <row r="1" spans="1:3" ht="35.25" customHeight="1">
      <c r="A1" s="45" t="s">
        <v>39</v>
      </c>
      <c r="B1" s="45"/>
      <c r="C1" s="45"/>
    </row>
    <row r="2" ht="20.25" customHeight="1">
      <c r="C2" s="24" t="s">
        <v>30</v>
      </c>
    </row>
    <row r="3" spans="1:3" ht="30.75" customHeight="1">
      <c r="A3" s="18" t="s">
        <v>5</v>
      </c>
      <c r="B3" s="18" t="s">
        <v>45</v>
      </c>
      <c r="C3" s="18" t="s">
        <v>46</v>
      </c>
    </row>
    <row r="4" spans="1:3" ht="25.5" customHeight="1">
      <c r="A4" s="25" t="s">
        <v>96</v>
      </c>
      <c r="B4" s="28">
        <f>B6+B8+B18+B12+B16+B20+B10+B14</f>
        <v>17638</v>
      </c>
      <c r="C4" s="28">
        <f>C6+C8+C18+C12+C16+C20+C10+C14</f>
        <v>40372</v>
      </c>
    </row>
    <row r="5" spans="1:3" ht="25.5" customHeight="1">
      <c r="A5" s="25" t="s">
        <v>97</v>
      </c>
      <c r="B5" s="28">
        <f>B7+B9+B19+B13+B17+B21+B11+B15</f>
        <v>271156</v>
      </c>
      <c r="C5" s="28">
        <f>C7+C9+C19+C13+C17+C21+C11+C15</f>
        <v>311528</v>
      </c>
    </row>
    <row r="6" spans="1:3" ht="25.5" customHeight="1">
      <c r="A6" s="25" t="s">
        <v>7</v>
      </c>
      <c r="B6" s="28">
        <f>'表1收入'!B8-'表2支出'!B5</f>
        <v>43</v>
      </c>
      <c r="C6" s="28">
        <f>'表1收入'!C8-'表2支出'!C5</f>
        <v>61</v>
      </c>
    </row>
    <row r="7" spans="1:3" ht="25.5" customHeight="1">
      <c r="A7" s="25" t="s">
        <v>31</v>
      </c>
      <c r="B7" s="28">
        <v>98652</v>
      </c>
      <c r="C7" s="28">
        <f>C6+B7</f>
        <v>98713</v>
      </c>
    </row>
    <row r="8" spans="1:3" s="31" customFormat="1" ht="25.5" customHeight="1">
      <c r="A8" s="30" t="s">
        <v>44</v>
      </c>
      <c r="B8" s="28"/>
      <c r="C8" s="28">
        <f>'表1收入'!C12-'表2支出'!C10</f>
        <v>14825</v>
      </c>
    </row>
    <row r="9" spans="1:3" s="31" customFormat="1" ht="25.5" customHeight="1">
      <c r="A9" s="30" t="s">
        <v>61</v>
      </c>
      <c r="B9" s="28"/>
      <c r="C9" s="28">
        <f>C8+B9</f>
        <v>14825</v>
      </c>
    </row>
    <row r="10" spans="1:3" ht="25.5" customHeight="1">
      <c r="A10" s="25" t="s">
        <v>52</v>
      </c>
      <c r="B10" s="29">
        <f>'表1收入'!B16-'表2支出'!B11</f>
        <v>4913</v>
      </c>
      <c r="C10" s="29">
        <f>'表1收入'!C16-'表2支出'!C11</f>
        <v>3427</v>
      </c>
    </row>
    <row r="11" spans="1:3" ht="25.5" customHeight="1">
      <c r="A11" s="25" t="s">
        <v>27</v>
      </c>
      <c r="B11" s="29">
        <v>21189</v>
      </c>
      <c r="C11" s="29">
        <f>C10+B11</f>
        <v>24616</v>
      </c>
    </row>
    <row r="12" spans="1:3" ht="25.5" customHeight="1">
      <c r="A12" s="25" t="s">
        <v>53</v>
      </c>
      <c r="B12" s="29">
        <f>'表1收入'!B20-'表2支出'!B12</f>
        <v>654</v>
      </c>
      <c r="C12" s="29">
        <f>'表1收入'!C20-'表2支出'!C12</f>
        <v>133</v>
      </c>
    </row>
    <row r="13" spans="1:3" ht="25.5" customHeight="1">
      <c r="A13" s="25" t="s">
        <v>33</v>
      </c>
      <c r="B13" s="29">
        <v>27553</v>
      </c>
      <c r="C13" s="29">
        <f>C12+B13</f>
        <v>27686</v>
      </c>
    </row>
    <row r="14" spans="1:3" ht="25.5" customHeight="1">
      <c r="A14" s="25" t="s">
        <v>54</v>
      </c>
      <c r="B14" s="29">
        <f>'表1收入'!B24-'表2支出'!B16</f>
        <v>3121</v>
      </c>
      <c r="C14" s="29">
        <f>'表1收入'!C24-'表2支出'!C16</f>
        <v>16918</v>
      </c>
    </row>
    <row r="15" spans="1:3" ht="25.5" customHeight="1">
      <c r="A15" s="25" t="s">
        <v>36</v>
      </c>
      <c r="B15" s="29">
        <v>75643</v>
      </c>
      <c r="C15" s="29">
        <f>C14+B15</f>
        <v>92561</v>
      </c>
    </row>
    <row r="16" spans="1:3" ht="25.5" customHeight="1">
      <c r="A16" s="25" t="s">
        <v>55</v>
      </c>
      <c r="B16" s="29">
        <f>'表1收入'!B28-'表2支出'!B17</f>
        <v>2748</v>
      </c>
      <c r="C16" s="29">
        <f>'表1收入'!C28-'表2支出'!C17</f>
        <v>1972</v>
      </c>
    </row>
    <row r="17" spans="1:3" ht="25.5" customHeight="1">
      <c r="A17" s="25" t="s">
        <v>34</v>
      </c>
      <c r="B17" s="29">
        <v>14072</v>
      </c>
      <c r="C17" s="29">
        <f>C16+B17</f>
        <v>16044</v>
      </c>
    </row>
    <row r="18" spans="1:3" ht="25.5" customHeight="1">
      <c r="A18" s="25" t="s">
        <v>56</v>
      </c>
      <c r="B18" s="29">
        <f>'表1收入'!B32-'表2支出'!B20</f>
        <v>5460</v>
      </c>
      <c r="C18" s="29">
        <f>'表1收入'!C32-'表2支出'!C20</f>
        <v>2135</v>
      </c>
    </row>
    <row r="19" spans="1:3" ht="25.5" customHeight="1">
      <c r="A19" s="25" t="s">
        <v>32</v>
      </c>
      <c r="B19" s="29">
        <v>27515</v>
      </c>
      <c r="C19" s="29">
        <f>C18+B19</f>
        <v>29650</v>
      </c>
    </row>
    <row r="20" spans="1:3" ht="25.5" customHeight="1">
      <c r="A20" s="25" t="s">
        <v>57</v>
      </c>
      <c r="B20" s="29">
        <f>'表1收入'!B36-'表2支出'!B26</f>
        <v>699</v>
      </c>
      <c r="C20" s="29">
        <f>'表1收入'!C36-'表2支出'!C26</f>
        <v>901</v>
      </c>
    </row>
    <row r="21" spans="1:3" ht="25.5" customHeight="1">
      <c r="A21" s="25" t="s">
        <v>35</v>
      </c>
      <c r="B21" s="29">
        <v>6532</v>
      </c>
      <c r="C21" s="29">
        <f>C20+B21</f>
        <v>7433</v>
      </c>
    </row>
  </sheetData>
  <sheetProtection/>
  <mergeCells count="1">
    <mergeCell ref="A1:C1"/>
  </mergeCells>
  <printOptions/>
  <pageMargins left="1.16" right="0.7480314960629921" top="0.72" bottom="0.64" header="0.5118110236220472" footer="0.37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F21" sqref="F21"/>
    </sheetView>
  </sheetViews>
  <sheetFormatPr defaultColWidth="9.00390625" defaultRowHeight="14.25"/>
  <cols>
    <col min="1" max="1" width="2.50390625" style="0" customWidth="1"/>
    <col min="2" max="2" width="37.50390625" style="0" customWidth="1"/>
    <col min="3" max="3" width="8.25390625" style="0" customWidth="1"/>
    <col min="4" max="5" width="16.625" style="0" customWidth="1"/>
    <col min="6" max="6" width="36.125" style="0" customWidth="1"/>
    <col min="7" max="7" width="11.25390625" style="0" customWidth="1"/>
    <col min="8" max="9" width="16.50390625" style="0" customWidth="1"/>
    <col min="10" max="10" width="2.50390625" style="0" customWidth="1"/>
  </cols>
  <sheetData>
    <row r="1" spans="1:10" ht="13.5" customHeight="1">
      <c r="A1" s="1"/>
      <c r="B1" s="1"/>
      <c r="C1" s="2"/>
      <c r="D1" s="1"/>
      <c r="E1" s="1"/>
      <c r="F1" s="1"/>
      <c r="G1" s="2"/>
      <c r="H1" s="1"/>
      <c r="I1" s="1"/>
      <c r="J1" s="1"/>
    </row>
    <row r="2" spans="1:10" ht="45" customHeight="1">
      <c r="A2" s="1"/>
      <c r="B2" s="46" t="s">
        <v>40</v>
      </c>
      <c r="C2" s="46"/>
      <c r="D2" s="46"/>
      <c r="E2" s="46"/>
      <c r="F2" s="46"/>
      <c r="G2" s="46"/>
      <c r="H2" s="46"/>
      <c r="I2" s="46"/>
      <c r="J2" s="1"/>
    </row>
    <row r="3" spans="1:10" ht="22.5" customHeight="1">
      <c r="A3" s="1"/>
      <c r="B3" s="3"/>
      <c r="C3" s="4"/>
      <c r="D3" s="14"/>
      <c r="E3" s="14"/>
      <c r="F3" s="3"/>
      <c r="G3" s="4"/>
      <c r="H3" s="14"/>
      <c r="I3" s="20"/>
      <c r="J3" s="1"/>
    </row>
    <row r="4" spans="1:10" ht="22.5" customHeight="1">
      <c r="A4" s="5"/>
      <c r="B4" s="13" t="s">
        <v>8</v>
      </c>
      <c r="C4" s="16" t="s">
        <v>9</v>
      </c>
      <c r="D4" s="18" t="s">
        <v>45</v>
      </c>
      <c r="E4" s="18" t="s">
        <v>46</v>
      </c>
      <c r="F4" s="17" t="s">
        <v>10</v>
      </c>
      <c r="G4" s="16" t="s">
        <v>9</v>
      </c>
      <c r="H4" s="18" t="s">
        <v>45</v>
      </c>
      <c r="I4" s="18" t="s">
        <v>46</v>
      </c>
      <c r="J4" s="19"/>
    </row>
    <row r="5" spans="1:10" ht="22.5" customHeight="1">
      <c r="A5" s="7"/>
      <c r="B5" s="8" t="s">
        <v>14</v>
      </c>
      <c r="C5" s="6" t="s">
        <v>11</v>
      </c>
      <c r="D5" s="6" t="s">
        <v>11</v>
      </c>
      <c r="E5" s="6" t="s">
        <v>11</v>
      </c>
      <c r="F5" s="8" t="s">
        <v>41</v>
      </c>
      <c r="G5" s="6" t="s">
        <v>13</v>
      </c>
      <c r="H5" s="6" t="s">
        <v>11</v>
      </c>
      <c r="I5" s="6" t="s">
        <v>11</v>
      </c>
      <c r="J5" s="9"/>
    </row>
    <row r="6" spans="1:10" ht="22.5" customHeight="1">
      <c r="A6" s="7"/>
      <c r="B6" s="8" t="s">
        <v>19</v>
      </c>
      <c r="C6" s="6" t="s">
        <v>13</v>
      </c>
      <c r="D6" s="21">
        <v>459518</v>
      </c>
      <c r="E6" s="21">
        <v>467825</v>
      </c>
      <c r="F6" s="8" t="s">
        <v>19</v>
      </c>
      <c r="G6" s="6" t="s">
        <v>13</v>
      </c>
      <c r="H6" s="21">
        <v>281165</v>
      </c>
      <c r="I6" s="21">
        <v>289130</v>
      </c>
      <c r="J6" s="9"/>
    </row>
    <row r="7" spans="1:10" ht="22.5" customHeight="1">
      <c r="A7" s="7"/>
      <c r="B7" s="8" t="s">
        <v>15</v>
      </c>
      <c r="C7" s="6" t="s">
        <v>13</v>
      </c>
      <c r="D7" s="21">
        <v>406400</v>
      </c>
      <c r="E7" s="21">
        <v>406806</v>
      </c>
      <c r="F7" s="8" t="s">
        <v>15</v>
      </c>
      <c r="G7" s="6" t="s">
        <v>13</v>
      </c>
      <c r="H7" s="21">
        <v>237392</v>
      </c>
      <c r="I7" s="21">
        <v>244098</v>
      </c>
      <c r="J7" s="9"/>
    </row>
    <row r="8" spans="1:10" ht="22.5" customHeight="1">
      <c r="A8" s="7"/>
      <c r="B8" s="8" t="s">
        <v>16</v>
      </c>
      <c r="C8" s="6" t="s">
        <v>13</v>
      </c>
      <c r="D8" s="21">
        <v>53118</v>
      </c>
      <c r="E8" s="21">
        <v>61019</v>
      </c>
      <c r="F8" s="8" t="s">
        <v>16</v>
      </c>
      <c r="G8" s="6" t="s">
        <v>13</v>
      </c>
      <c r="H8" s="21">
        <v>43773</v>
      </c>
      <c r="I8" s="21">
        <v>45032</v>
      </c>
      <c r="J8" s="9"/>
    </row>
    <row r="9" spans="1:10" ht="22.5" customHeight="1">
      <c r="A9" s="7"/>
      <c r="B9" s="8" t="s">
        <v>17</v>
      </c>
      <c r="C9" s="6" t="s">
        <v>13</v>
      </c>
      <c r="D9" s="21">
        <v>271</v>
      </c>
      <c r="E9" s="21">
        <v>248</v>
      </c>
      <c r="F9" s="8" t="s">
        <v>42</v>
      </c>
      <c r="G9" s="6" t="s">
        <v>13</v>
      </c>
      <c r="H9" s="6" t="s">
        <v>11</v>
      </c>
      <c r="I9" s="6" t="s">
        <v>11</v>
      </c>
      <c r="J9" s="9"/>
    </row>
    <row r="10" spans="1:10" ht="22.5" customHeight="1">
      <c r="A10" s="7"/>
      <c r="B10" s="8" t="s">
        <v>18</v>
      </c>
      <c r="C10" s="6" t="s">
        <v>13</v>
      </c>
      <c r="D10" s="21">
        <v>52847</v>
      </c>
      <c r="E10" s="21">
        <v>60771</v>
      </c>
      <c r="F10" s="8" t="s">
        <v>23</v>
      </c>
      <c r="G10" s="6" t="s">
        <v>13</v>
      </c>
      <c r="H10" s="10">
        <v>2726208</v>
      </c>
      <c r="I10" s="10">
        <v>2726862</v>
      </c>
      <c r="J10" s="11"/>
    </row>
    <row r="11" spans="1:10" ht="22.5" customHeight="1">
      <c r="A11" s="7"/>
      <c r="B11" s="8" t="s">
        <v>20</v>
      </c>
      <c r="C11" s="6" t="s">
        <v>13</v>
      </c>
      <c r="D11" s="22">
        <v>201296</v>
      </c>
      <c r="E11" s="22">
        <v>203309</v>
      </c>
      <c r="F11" s="8" t="s">
        <v>58</v>
      </c>
      <c r="G11" s="6" t="s">
        <v>13</v>
      </c>
      <c r="H11" s="6" t="s">
        <v>11</v>
      </c>
      <c r="I11" s="6" t="s">
        <v>11</v>
      </c>
      <c r="J11" s="11"/>
    </row>
    <row r="12" spans="1:10" ht="22.5" customHeight="1">
      <c r="A12" s="7"/>
      <c r="B12" s="8" t="s">
        <v>51</v>
      </c>
      <c r="C12" s="6" t="s">
        <v>13</v>
      </c>
      <c r="D12" s="6" t="s">
        <v>11</v>
      </c>
      <c r="E12" s="6" t="s">
        <v>11</v>
      </c>
      <c r="F12" s="8" t="s">
        <v>25</v>
      </c>
      <c r="G12" s="6" t="s">
        <v>13</v>
      </c>
      <c r="H12" s="10">
        <v>190000</v>
      </c>
      <c r="I12" s="10">
        <v>196270</v>
      </c>
      <c r="J12" s="11"/>
    </row>
    <row r="13" spans="1:10" ht="22.5" customHeight="1">
      <c r="A13" s="7"/>
      <c r="B13" s="8" t="s">
        <v>19</v>
      </c>
      <c r="C13" s="6" t="s">
        <v>13</v>
      </c>
      <c r="D13" s="10"/>
      <c r="E13" s="10">
        <v>79399</v>
      </c>
      <c r="F13" s="8" t="s">
        <v>26</v>
      </c>
      <c r="G13" s="6" t="s">
        <v>13</v>
      </c>
      <c r="H13" s="10">
        <v>320</v>
      </c>
      <c r="I13" s="10">
        <v>330</v>
      </c>
      <c r="J13" s="11"/>
    </row>
    <row r="14" spans="1:10" ht="22.5" customHeight="1">
      <c r="A14" s="7"/>
      <c r="B14" s="8" t="s">
        <v>15</v>
      </c>
      <c r="C14" s="6" t="s">
        <v>13</v>
      </c>
      <c r="D14" s="10"/>
      <c r="E14" s="10">
        <v>61428</v>
      </c>
      <c r="F14" s="8" t="s">
        <v>59</v>
      </c>
      <c r="G14" s="6" t="s">
        <v>13</v>
      </c>
      <c r="H14" s="6" t="s">
        <v>11</v>
      </c>
      <c r="I14" s="6" t="s">
        <v>11</v>
      </c>
      <c r="J14" s="11"/>
    </row>
    <row r="15" spans="1:10" ht="22.5" customHeight="1">
      <c r="A15" s="7"/>
      <c r="B15" s="8" t="s">
        <v>16</v>
      </c>
      <c r="C15" s="6" t="s">
        <v>13</v>
      </c>
      <c r="D15" s="22"/>
      <c r="E15" s="22">
        <v>17971</v>
      </c>
      <c r="F15" s="8" t="s">
        <v>21</v>
      </c>
      <c r="G15" s="6" t="s">
        <v>13</v>
      </c>
      <c r="H15" s="10">
        <v>200000</v>
      </c>
      <c r="I15" s="10">
        <v>201000</v>
      </c>
      <c r="J15" s="11"/>
    </row>
    <row r="16" spans="1:10" ht="22.5" customHeight="1">
      <c r="A16" s="7"/>
      <c r="B16" s="8" t="s">
        <v>20</v>
      </c>
      <c r="C16" s="15"/>
      <c r="D16" s="15"/>
      <c r="E16" s="22">
        <v>61428</v>
      </c>
      <c r="F16" s="8" t="s">
        <v>22</v>
      </c>
      <c r="G16" s="6" t="s">
        <v>13</v>
      </c>
      <c r="H16" s="10">
        <v>1062</v>
      </c>
      <c r="I16" s="10">
        <v>1221</v>
      </c>
      <c r="J16" s="11"/>
    </row>
    <row r="17" spans="1:10" ht="22.5" customHeight="1">
      <c r="A17" s="7"/>
      <c r="B17" s="8" t="s">
        <v>43</v>
      </c>
      <c r="C17" s="6" t="s">
        <v>13</v>
      </c>
      <c r="D17" s="6" t="s">
        <v>11</v>
      </c>
      <c r="E17" s="6" t="s">
        <v>11</v>
      </c>
      <c r="F17" s="8" t="s">
        <v>60</v>
      </c>
      <c r="G17" s="6" t="s">
        <v>13</v>
      </c>
      <c r="H17" s="6" t="s">
        <v>11</v>
      </c>
      <c r="I17" s="6" t="s">
        <v>11</v>
      </c>
      <c r="J17" s="11"/>
    </row>
    <row r="18" spans="1:10" ht="22.5" customHeight="1">
      <c r="A18" s="12"/>
      <c r="B18" s="8" t="s">
        <v>49</v>
      </c>
      <c r="C18" s="6" t="s">
        <v>13</v>
      </c>
      <c r="D18" s="10">
        <v>284514</v>
      </c>
      <c r="E18" s="10">
        <v>315267</v>
      </c>
      <c r="F18" s="8" t="s">
        <v>12</v>
      </c>
      <c r="G18" s="6" t="s">
        <v>13</v>
      </c>
      <c r="H18" s="10">
        <v>186211</v>
      </c>
      <c r="I18" s="10">
        <v>195522</v>
      </c>
      <c r="J18" s="12"/>
    </row>
    <row r="19" spans="1:10" ht="22.5" customHeight="1">
      <c r="A19" s="12"/>
      <c r="B19" s="8" t="s">
        <v>50</v>
      </c>
      <c r="C19" s="6" t="s">
        <v>13</v>
      </c>
      <c r="D19" s="10">
        <v>326660</v>
      </c>
      <c r="E19" s="10">
        <v>344672</v>
      </c>
      <c r="F19" s="8" t="s">
        <v>24</v>
      </c>
      <c r="G19" s="6" t="s">
        <v>13</v>
      </c>
      <c r="H19" s="10">
        <v>612</v>
      </c>
      <c r="I19" s="10">
        <v>679</v>
      </c>
      <c r="J19" s="12"/>
    </row>
    <row r="20" ht="22.5" customHeight="1"/>
  </sheetData>
  <mergeCells count="1">
    <mergeCell ref="B2:I2"/>
  </mergeCells>
  <printOptions/>
  <pageMargins left="0.6" right="0.6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sbk</cp:lastModifiedBy>
  <cp:lastPrinted>2016-01-07T02:38:02Z</cp:lastPrinted>
  <dcterms:created xsi:type="dcterms:W3CDTF">2012-06-18T05:59:37Z</dcterms:created>
  <dcterms:modified xsi:type="dcterms:W3CDTF">2016-01-07T02:48:34Z</dcterms:modified>
  <cp:category/>
  <cp:version/>
  <cp:contentType/>
  <cp:contentStatus/>
</cp:coreProperties>
</file>