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<sst xmlns="http://schemas.openxmlformats.org/spreadsheetml/2006/main" count="248" uniqueCount="119">
  <si>
    <t>汕尾市2020年1-8月份一般公共预算收入完成情况表</t>
  </si>
  <si>
    <t>(内部资料)</t>
  </si>
  <si>
    <t xml:space="preserve"> 制表单位：汕尾市财政局</t>
  </si>
  <si>
    <t xml:space="preserve"> </t>
  </si>
  <si>
    <t>单位：万元</t>
  </si>
  <si>
    <t>项     目</t>
  </si>
  <si>
    <t>年初预算数</t>
  </si>
  <si>
    <t>上月累计数</t>
  </si>
  <si>
    <t>累计完成数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</si>
  <si>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</si>
  <si>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</si>
  <si>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</si>
  <si>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</si>
  <si>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本月完成数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</si>
  <si>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</si>
  <si>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</si>
  <si>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</si>
  <si>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备注</t>
  </si>
  <si>
    <t>一、税收收入</t>
  </si>
  <si>
    <t xml:space="preserve">1、国内增值税                   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</si>
  <si>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其中：改征增值税</t>
    </r>
  </si>
  <si>
    <t xml:space="preserve">2、企业所得税                 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</si>
  <si>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</si>
  <si>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</si>
  <si>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</si>
  <si>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</si>
  <si>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</si>
  <si>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</si>
  <si>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</si>
  <si>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</si>
  <si>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 xml:space="preserve">11、耕地占用税                   </t>
  </si>
  <si>
    <t xml:space="preserve">12、契  税                     </t>
  </si>
  <si>
    <t>13、环境保护税</t>
  </si>
  <si>
    <t>14、其他税收收入</t>
  </si>
  <si>
    <t>二、非税收入</t>
  </si>
  <si>
    <t>1、专项收入</t>
  </si>
  <si>
    <t xml:space="preserve">    其中：教育资金收入</t>
  </si>
  <si>
    <t xml:space="preserve">          农田水利建设资金收入</t>
  </si>
  <si>
    <t>2、行政事业性收费收入</t>
  </si>
  <si>
    <t xml:space="preserve">3、罚没收入   </t>
  </si>
  <si>
    <t>4、国有资本经营收入</t>
  </si>
  <si>
    <r>
      <t>5</t>
    </r>
    <r>
      <rPr>
        <sz val="12"/>
        <rFont val="宋体"/>
        <family val="0"/>
      </rPr>
      <t>、国有资源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资产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有偿使用收入</t>
    </r>
  </si>
  <si>
    <t xml:space="preserve">6、捐赠收入  </t>
  </si>
  <si>
    <t>7、政府住房基金收入</t>
  </si>
  <si>
    <t>8、其他收入</t>
  </si>
  <si>
    <t>一般公共预算收入合计</t>
  </si>
  <si>
    <t>汕尾市2020年1-8月份一般公共预算支出完成情况表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</si>
  <si>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</si>
  <si>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</si>
  <si>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</si>
  <si>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</si>
  <si>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</si>
  <si>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</si>
  <si>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</si>
  <si>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</si>
  <si>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</si>
  <si>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 xml:space="preserve">十、城乡社区支出         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</si>
  <si>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</si>
  <si>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</si>
  <si>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</si>
  <si>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</si>
  <si>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</si>
  <si>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</si>
  <si>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</si>
  <si>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</si>
  <si>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</si>
  <si>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</si>
  <si>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</si>
  <si>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二十二、债务发行费用支出</t>
  </si>
  <si>
    <t>二十三、援助其他地区支出</t>
  </si>
  <si>
    <t>一般公共预算支出合计</t>
  </si>
  <si>
    <t>汕尾市2020年1-8月份一般公共预算收支完成情况表</t>
  </si>
  <si>
    <t>一、一般公共预算收入(全市)</t>
  </si>
  <si>
    <t xml:space="preserve">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</si>
  <si>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</si>
  <si>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</si>
  <si>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</si>
  <si>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</si>
  <si>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 </t>
    </r>
    <r>
      <rPr>
        <sz val="12"/>
        <rFont val="宋体"/>
        <family val="0"/>
      </rPr>
      <t>陆河县</t>
    </r>
  </si>
  <si>
    <r>
      <t xml:space="preserve">                         </t>
    </r>
    <r>
      <rPr>
        <sz val="12"/>
        <rFont val="宋体"/>
        <family val="0"/>
      </rPr>
      <t>陆丰市</t>
    </r>
  </si>
  <si>
    <t>其中:(1).税收收入合计</t>
  </si>
  <si>
    <t xml:space="preserve">     (2).非税收入合计</t>
  </si>
  <si>
    <t>二、一般公共预算支出(全市)</t>
  </si>
  <si>
    <r>
      <t>说明：第一、二页为市代编预算数，第三页为各县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市、区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人大通过的预算数。</t>
    </r>
  </si>
  <si>
    <t xml:space="preserve">           </t>
  </si>
  <si>
    <t>汕尾市2020年1-8月份政府性基金预算收入完成情况表</t>
  </si>
  <si>
    <t>一、港口建设费收入</t>
  </si>
  <si>
    <t>二、国有土地收益基金收入</t>
  </si>
  <si>
    <t>三、农业土地开发资金收入</t>
  </si>
  <si>
    <t>四、国有土地使用权出让收入</t>
  </si>
  <si>
    <t>五、彩票公益金收入</t>
  </si>
  <si>
    <r>
      <t xml:space="preserve"> </t>
    </r>
    <r>
      <rPr>
        <sz val="12"/>
        <rFont val="宋体"/>
        <family val="0"/>
      </rPr>
      <t xml:space="preserve">  其中：福利彩票公益金收入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</si>
  <si>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体育彩票公益金收入</t>
    </r>
  </si>
  <si>
    <t>六、城市基础设施配套费收入</t>
  </si>
  <si>
    <t>七、污水处理费收入</t>
  </si>
  <si>
    <t>八、彩票发行机构和彩票销售机构的业务费用</t>
  </si>
  <si>
    <t>九、其他政府性基金收入</t>
  </si>
  <si>
    <t>十、专项债券对应项目专项收入</t>
  </si>
  <si>
    <t>政府性基金预算收入合计</t>
  </si>
  <si>
    <t>汕尾市2020年1-8月份政府性基金预算支出完成情况表</t>
  </si>
  <si>
    <t xml:space="preserve">  一、文化旅游体育与传媒支出</t>
  </si>
  <si>
    <t xml:space="preserve">  二、社会保障和就业支出</t>
  </si>
  <si>
    <t xml:space="preserve">  三、节能环保支出</t>
  </si>
  <si>
    <t xml:space="preserve">  四、城乡社区支出</t>
  </si>
  <si>
    <t xml:space="preserve">  五、农林水支出</t>
  </si>
  <si>
    <t xml:space="preserve">  六、交通运输支出</t>
  </si>
  <si>
    <t xml:space="preserve">  七、资源勘探工业信息等支出</t>
  </si>
  <si>
    <t xml:space="preserve">  八、商业服务业等支出</t>
  </si>
  <si>
    <t xml:space="preserve">  九、其他支出</t>
  </si>
  <si>
    <t xml:space="preserve">   其中：彩票发行销售机构业务费安排的支出</t>
  </si>
  <si>
    <t xml:space="preserve">         彩票公益金安排的支出</t>
  </si>
  <si>
    <t xml:space="preserve">  十、债务付息支出</t>
  </si>
  <si>
    <t xml:space="preserve">  十一、债务发行费用支出</t>
  </si>
  <si>
    <t xml:space="preserve">  十二、抗疫特别国债安排的支出</t>
  </si>
  <si>
    <t>政府性基金预算支出合计</t>
  </si>
  <si>
    <t>汕尾市2020年1-8月份政府性基金预算收支完成情况表</t>
  </si>
  <si>
    <t>比上年同期±额</t>
  </si>
  <si>
    <t>一、政府性基金预算收入(全市)</t>
  </si>
  <si>
    <t>二、政府性基金预算支出(全市)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</si>
</sst>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黑体"/>
      <family val="3"/>
    </font>
    <font>
      <b/>
      <sz val="20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Continuous"/>
      <protection locked="0"/>
    </xf>
    <xf numFmtId="1" fontId="6" fillId="0" borderId="0" xfId="0" applyNumberFormat="1" applyFont="1" applyFill="1" applyBorder="1" applyAlignment="1" applyProtection="1">
      <alignment horizontal="centerContinuous"/>
      <protection locked="0"/>
    </xf>
    <xf numFmtId="2" fontId="2" fillId="0" borderId="0" xfId="0" applyNumberFormat="1" applyFont="1" applyFill="1" applyBorder="1" applyAlignment="1" applyProtection="1">
      <alignment horizontal="centerContinuous"/>
      <protection locked="0"/>
    </xf>
    <xf numFmtId="2" fontId="6" fillId="0" borderId="0" xfId="0" applyNumberFormat="1" applyFont="1" applyFill="1" applyBorder="1" applyAlignment="1" applyProtection="1">
      <alignment horizontal="centerContinuous"/>
      <protection locked="0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/>
    </xf>
    <xf numFmtId="1" fontId="7" fillId="0" borderId="16" xfId="0" applyNumberFormat="1" applyFont="1" applyFill="1" applyBorder="1" applyAlignment="1" applyProtection="1">
      <alignment/>
      <protection locked="0"/>
    </xf>
    <xf numFmtId="1" fontId="3" fillId="0" borderId="16" xfId="0" applyNumberFormat="1" applyFont="1" applyFill="1" applyBorder="1" applyAlignment="1" applyProtection="1">
      <alignment/>
      <protection locked="0"/>
    </xf>
    <xf numFmtId="1" fontId="3" fillId="0" borderId="16" xfId="0" applyNumberFormat="1" applyFont="1" applyFill="1" applyBorder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/>
      <protection/>
    </xf>
    <xf numFmtId="2" fontId="3" fillId="0" borderId="16" xfId="0" applyNumberFormat="1" applyFont="1" applyFill="1" applyBorder="1" applyAlignment="1" applyProtection="1">
      <alignment/>
      <protection locked="0"/>
    </xf>
    <xf numFmtId="1" fontId="4" fillId="0" borderId="19" xfId="0" applyNumberFormat="1" applyFont="1" applyFill="1" applyBorder="1" applyAlignment="1" applyProtection="1">
      <alignment/>
      <protection/>
    </xf>
    <xf numFmtId="1" fontId="3" fillId="0" borderId="19" xfId="0" applyNumberFormat="1" applyFont="1" applyFill="1" applyBorder="1" applyAlignment="1" applyProtection="1">
      <alignment/>
      <protection locked="0"/>
    </xf>
    <xf numFmtId="1" fontId="8" fillId="0" borderId="19" xfId="0" applyNumberFormat="1" applyFont="1" applyFill="1" applyBorder="1" applyAlignment="1" applyProtection="1">
      <alignment/>
      <protection locked="0"/>
    </xf>
    <xf numFmtId="1" fontId="7" fillId="0" borderId="19" xfId="0" applyNumberFormat="1" applyFont="1" applyFill="1" applyBorder="1" applyAlignment="1" applyProtection="1">
      <alignment/>
      <protection locked="0"/>
    </xf>
    <xf numFmtId="1" fontId="3" fillId="0" borderId="19" xfId="0" applyNumberFormat="1" applyFont="1" applyFill="1" applyBorder="1" applyAlignment="1" applyProtection="1">
      <alignment/>
      <protection/>
    </xf>
    <xf numFmtId="2" fontId="3" fillId="0" borderId="19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1" fontId="49" fillId="0" borderId="19" xfId="0" applyNumberFormat="1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9" xfId="0" applyNumberFormat="1" applyFont="1" applyFill="1" applyBorder="1" applyAlignment="1" applyProtection="1">
      <alignment vertical="center"/>
      <protection locked="0"/>
    </xf>
    <xf numFmtId="1" fontId="4" fillId="0" borderId="19" xfId="0" applyNumberFormat="1" applyFont="1" applyFill="1" applyBorder="1" applyAlignment="1" applyProtection="1">
      <alignment/>
      <protection locked="0"/>
    </xf>
    <xf numFmtId="1" fontId="3" fillId="0" borderId="19" xfId="0" applyNumberFormat="1" applyFont="1" applyFill="1" applyBorder="1" applyAlignment="1" applyProtection="1">
      <alignment vertical="center"/>
      <protection locked="0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right"/>
      <protection/>
    </xf>
    <xf numFmtId="1" fontId="3" fillId="0" borderId="21" xfId="0" applyNumberFormat="1" applyFont="1" applyFill="1" applyBorder="1" applyAlignment="1" applyProtection="1">
      <alignment horizontal="right"/>
      <protection locked="0"/>
    </xf>
    <xf numFmtId="2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1" fontId="3" fillId="0" borderId="19" xfId="0" applyNumberFormat="1" applyFont="1" applyFill="1" applyBorder="1" applyAlignment="1" applyProtection="1">
      <alignment horizontal="right" wrapText="1"/>
      <protection locked="0"/>
    </xf>
    <xf numFmtId="1" fontId="49" fillId="0" borderId="19" xfId="0" applyNumberFormat="1" applyFont="1" applyFill="1" applyBorder="1" applyAlignment="1" applyProtection="1">
      <alignment horizontal="right" wrapText="1"/>
      <protection locked="0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1" fontId="7" fillId="0" borderId="19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/>
      <protection locked="0"/>
    </xf>
    <xf numFmtId="1" fontId="50" fillId="0" borderId="19" xfId="0" applyNumberFormat="1" applyFont="1" applyFill="1" applyBorder="1" applyAlignment="1" applyProtection="1">
      <alignment/>
      <protection locked="0"/>
    </xf>
    <xf numFmtId="1" fontId="3" fillId="0" borderId="19" xfId="0" applyNumberFormat="1" applyFont="1" applyFill="1" applyBorder="1" applyAlignment="1" applyProtection="1">
      <alignment/>
      <protection locked="0"/>
    </xf>
    <xf numFmtId="49" fontId="3" fillId="0" borderId="19" xfId="0" applyNumberFormat="1" applyFont="1" applyFill="1" applyBorder="1" applyAlignment="1" applyProtection="1">
      <alignment/>
      <protection locked="0"/>
    </xf>
    <xf numFmtId="1" fontId="7" fillId="0" borderId="19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49" fontId="7" fillId="0" borderId="19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/>
      <protection/>
    </xf>
    <xf numFmtId="1" fontId="4" fillId="0" borderId="21" xfId="0" applyNumberFormat="1" applyFont="1" applyFill="1" applyBorder="1" applyAlignment="1" applyProtection="1">
      <alignment horizontal="center"/>
      <protection/>
    </xf>
    <xf numFmtId="1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49" fontId="7" fillId="0" borderId="19" xfId="0" applyNumberFormat="1" applyFont="1" applyFill="1" applyBorder="1" applyAlignment="1" applyProtection="1">
      <alignment horizontal="left"/>
      <protection locked="0"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 locked="0"/>
    </xf>
    <xf numFmtId="49" fontId="7" fillId="0" borderId="19" xfId="0" applyNumberFormat="1" applyFont="1" applyFill="1" applyBorder="1" applyAlignment="1" applyProtection="1">
      <alignment horizontal="center"/>
      <protection locked="0"/>
    </xf>
    <xf numFmtId="49" fontId="7" fillId="0" borderId="19" xfId="0" applyNumberFormat="1" applyFont="1" applyFill="1" applyBorder="1" applyAlignment="1" applyProtection="1" quotePrefix="1">
      <alignment horizontal="left"/>
      <protection locked="0"/>
    </xf>
    <xf numFmtId="1" fontId="7" fillId="0" borderId="19" xfId="0" applyNumberFormat="1" applyFont="1" applyFill="1" applyBorder="1" applyAlignment="1" applyProtection="1" quotePrefix="1">
      <alignment horizontal="left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20&#24180;\&#26376;&#25253;\2020&#24180;&#26376;&#25253;\2020&#24180;&#20840;&#24066;&#39044;&#31639;&#25191;&#34892;&#25253;&#34920;(&#20844;&#20849;&#39044;&#3163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20&#24180;\&#26376;&#25253;\2020&#24180;&#26376;&#25253;\2020&#24180;&#20840;&#24066;&#39044;&#31639;&#25191;&#34892;&#25253;&#34920;(&#22522;&#37329;&#39044;&#3163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收支"/>
      <sheetName val="各县区收支"/>
      <sheetName val="1 (全市)"/>
      <sheetName val="1(县区)"/>
      <sheetName val="2(全市) "/>
      <sheetName val="2(县区) "/>
      <sheetName val="3(全市)  "/>
      <sheetName val="3(县区)  "/>
      <sheetName val="4(全市)   "/>
      <sheetName val="4(县区)   "/>
      <sheetName val="5(全市)   "/>
      <sheetName val="5(县区)   "/>
      <sheetName val="6(全市)   "/>
      <sheetName val="6(县区)    "/>
      <sheetName val="7(全市)    "/>
      <sheetName val="7(县区) "/>
      <sheetName val="8(全市)    "/>
      <sheetName val="8(县区) "/>
      <sheetName val="Sheet1"/>
    </sheetNames>
    <sheetDataSet>
      <sheetData sheetId="14">
        <row r="6">
          <cell r="F6">
            <v>157959</v>
          </cell>
        </row>
        <row r="7">
          <cell r="F7">
            <v>47652</v>
          </cell>
        </row>
        <row r="8">
          <cell r="F8">
            <v>27416</v>
          </cell>
        </row>
        <row r="9">
          <cell r="F9">
            <v>18703</v>
          </cell>
        </row>
        <row r="10">
          <cell r="F10">
            <v>3751</v>
          </cell>
        </row>
        <row r="11">
          <cell r="F11">
            <v>198</v>
          </cell>
        </row>
        <row r="12">
          <cell r="F12">
            <v>12239</v>
          </cell>
        </row>
        <row r="13">
          <cell r="F13">
            <v>4028</v>
          </cell>
        </row>
        <row r="14">
          <cell r="F14">
            <v>3432</v>
          </cell>
        </row>
        <row r="15">
          <cell r="F15">
            <v>5173</v>
          </cell>
        </row>
        <row r="16">
          <cell r="F16">
            <v>16304</v>
          </cell>
        </row>
        <row r="17">
          <cell r="F17">
            <v>3470</v>
          </cell>
        </row>
        <row r="18">
          <cell r="F18">
            <v>12722</v>
          </cell>
        </row>
        <row r="19">
          <cell r="F19">
            <v>29945</v>
          </cell>
        </row>
        <row r="20">
          <cell r="F20">
            <v>368</v>
          </cell>
        </row>
        <row r="21">
          <cell r="F21">
            <v>-26</v>
          </cell>
        </row>
        <row r="22">
          <cell r="F22">
            <v>94563</v>
          </cell>
        </row>
        <row r="23">
          <cell r="F23">
            <v>24224</v>
          </cell>
        </row>
        <row r="24">
          <cell r="F24">
            <v>9341</v>
          </cell>
        </row>
        <row r="25">
          <cell r="F25">
            <v>6673</v>
          </cell>
        </row>
        <row r="26">
          <cell r="F26">
            <v>11213</v>
          </cell>
        </row>
        <row r="27">
          <cell r="F27">
            <v>10505</v>
          </cell>
        </row>
        <row r="28">
          <cell r="F28">
            <v>35</v>
          </cell>
        </row>
        <row r="29">
          <cell r="F29">
            <v>10913</v>
          </cell>
        </row>
        <row r="30">
          <cell r="F30">
            <v>7386</v>
          </cell>
        </row>
        <row r="31">
          <cell r="F31">
            <v>1557</v>
          </cell>
        </row>
        <row r="32">
          <cell r="F32">
            <v>28730</v>
          </cell>
        </row>
        <row r="33">
          <cell r="F33">
            <v>252522</v>
          </cell>
        </row>
        <row r="42">
          <cell r="F42">
            <v>157117</v>
          </cell>
        </row>
        <row r="43">
          <cell r="F43">
            <v>532</v>
          </cell>
        </row>
        <row r="44">
          <cell r="F44">
            <v>74071</v>
          </cell>
        </row>
        <row r="45">
          <cell r="F45">
            <v>334087</v>
          </cell>
        </row>
        <row r="46">
          <cell r="F46">
            <v>6843</v>
          </cell>
        </row>
        <row r="47">
          <cell r="F47">
            <v>37190</v>
          </cell>
        </row>
        <row r="48">
          <cell r="F48">
            <v>202014</v>
          </cell>
        </row>
        <row r="49">
          <cell r="F49">
            <v>216154</v>
          </cell>
        </row>
        <row r="50">
          <cell r="F50">
            <v>29681</v>
          </cell>
        </row>
        <row r="51">
          <cell r="F51">
            <v>142074</v>
          </cell>
        </row>
        <row r="52">
          <cell r="F52">
            <v>115459</v>
          </cell>
        </row>
        <row r="53">
          <cell r="F53">
            <v>56636</v>
          </cell>
        </row>
        <row r="54">
          <cell r="F54">
            <v>1993</v>
          </cell>
        </row>
        <row r="55">
          <cell r="F55">
            <v>3282</v>
          </cell>
        </row>
        <row r="56">
          <cell r="F56">
            <v>0</v>
          </cell>
        </row>
        <row r="57">
          <cell r="F57">
            <v>12156</v>
          </cell>
        </row>
        <row r="58">
          <cell r="F58">
            <v>14082</v>
          </cell>
        </row>
        <row r="59">
          <cell r="F59">
            <v>13528</v>
          </cell>
        </row>
        <row r="60">
          <cell r="F60">
            <v>6866</v>
          </cell>
        </row>
        <row r="61">
          <cell r="F61">
            <v>25339</v>
          </cell>
        </row>
        <row r="62">
          <cell r="F62">
            <v>16306</v>
          </cell>
        </row>
        <row r="63">
          <cell r="F63">
            <v>396</v>
          </cell>
        </row>
        <row r="64">
          <cell r="F64">
            <v>300</v>
          </cell>
        </row>
        <row r="65">
          <cell r="F65">
            <v>1466106</v>
          </cell>
        </row>
      </sheetData>
      <sheetData sheetId="15">
        <row r="6">
          <cell r="F6">
            <v>252522</v>
          </cell>
        </row>
        <row r="7">
          <cell r="F7">
            <v>81728</v>
          </cell>
        </row>
        <row r="8">
          <cell r="F8">
            <v>36801</v>
          </cell>
        </row>
        <row r="9">
          <cell r="F9">
            <v>2332</v>
          </cell>
        </row>
        <row r="10">
          <cell r="F10">
            <v>328</v>
          </cell>
        </row>
        <row r="11">
          <cell r="F11">
            <v>64242</v>
          </cell>
        </row>
        <row r="12">
          <cell r="F12">
            <v>22032</v>
          </cell>
        </row>
        <row r="13">
          <cell r="F13">
            <v>45059</v>
          </cell>
        </row>
        <row r="14">
          <cell r="F14">
            <v>157959</v>
          </cell>
        </row>
        <row r="15">
          <cell r="F15">
            <v>47068</v>
          </cell>
        </row>
        <row r="16">
          <cell r="F16">
            <v>26570</v>
          </cell>
        </row>
        <row r="17">
          <cell r="F17">
            <v>1770</v>
          </cell>
        </row>
        <row r="18">
          <cell r="F18">
            <v>74</v>
          </cell>
        </row>
        <row r="19">
          <cell r="F19">
            <v>41651</v>
          </cell>
        </row>
        <row r="20">
          <cell r="F20">
            <v>13279</v>
          </cell>
        </row>
        <row r="21">
          <cell r="F21">
            <v>27547</v>
          </cell>
        </row>
        <row r="22">
          <cell r="F22">
            <v>94563</v>
          </cell>
        </row>
        <row r="23">
          <cell r="F23">
            <v>34660</v>
          </cell>
        </row>
        <row r="24">
          <cell r="F24">
            <v>10231</v>
          </cell>
        </row>
        <row r="25">
          <cell r="F25">
            <v>562</v>
          </cell>
        </row>
        <row r="26">
          <cell r="F26">
            <v>254</v>
          </cell>
        </row>
        <row r="27">
          <cell r="F27">
            <v>22591</v>
          </cell>
        </row>
        <row r="28">
          <cell r="F28">
            <v>8753</v>
          </cell>
        </row>
        <row r="29">
          <cell r="F29">
            <v>17512</v>
          </cell>
        </row>
        <row r="30">
          <cell r="F30">
            <v>1466106</v>
          </cell>
        </row>
        <row r="31">
          <cell r="F31">
            <v>213077</v>
          </cell>
        </row>
        <row r="32">
          <cell r="F32">
            <v>141398</v>
          </cell>
        </row>
        <row r="33">
          <cell r="F33">
            <v>32145</v>
          </cell>
        </row>
        <row r="34">
          <cell r="F34">
            <v>10676</v>
          </cell>
        </row>
        <row r="35">
          <cell r="F35">
            <v>367328</v>
          </cell>
        </row>
        <row r="36">
          <cell r="F36">
            <v>201789</v>
          </cell>
        </row>
        <row r="37">
          <cell r="F37">
            <v>499693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市收支"/>
      <sheetName val="各县区收支"/>
      <sheetName val="1月(全市)"/>
      <sheetName val="1月(各县区)"/>
      <sheetName val="2月(全市) "/>
      <sheetName val="2月(各县区) "/>
      <sheetName val="3月(全市)  "/>
      <sheetName val="3月(各县区) "/>
      <sheetName val="4月(全市)  "/>
      <sheetName val="4月(各县区) "/>
      <sheetName val="5月(全市)   "/>
      <sheetName val="5月(各县区) "/>
      <sheetName val="6月(全市)   "/>
      <sheetName val="6月(各县区)  "/>
      <sheetName val="7月(全市)    "/>
      <sheetName val="7月(各县区)   "/>
      <sheetName val="8月(全市)    "/>
      <sheetName val="8月(各县区)    "/>
    </sheetNames>
    <sheetDataSet>
      <sheetData sheetId="14">
        <row r="6">
          <cell r="F6">
            <v>98</v>
          </cell>
        </row>
        <row r="7">
          <cell r="F7">
            <v>1843</v>
          </cell>
        </row>
        <row r="8">
          <cell r="F8">
            <v>4450</v>
          </cell>
        </row>
        <row r="9">
          <cell r="F9">
            <v>242878</v>
          </cell>
        </row>
        <row r="10">
          <cell r="F10">
            <v>3752</v>
          </cell>
        </row>
        <row r="11">
          <cell r="F11">
            <v>2644</v>
          </cell>
        </row>
        <row r="12">
          <cell r="F12">
            <v>1108</v>
          </cell>
        </row>
        <row r="13">
          <cell r="F13">
            <v>21856</v>
          </cell>
        </row>
        <row r="14">
          <cell r="F14">
            <v>4771</v>
          </cell>
        </row>
        <row r="15">
          <cell r="F15">
            <v>242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279890</v>
          </cell>
        </row>
        <row r="28">
          <cell r="F28">
            <v>89</v>
          </cell>
        </row>
        <row r="29">
          <cell r="F29">
            <v>2724</v>
          </cell>
        </row>
        <row r="30">
          <cell r="F30">
            <v>0</v>
          </cell>
        </row>
        <row r="31">
          <cell r="F31">
            <v>558218</v>
          </cell>
        </row>
        <row r="32">
          <cell r="F32">
            <v>132</v>
          </cell>
        </row>
        <row r="33">
          <cell r="F33">
            <v>18</v>
          </cell>
        </row>
        <row r="34">
          <cell r="F34">
            <v>0</v>
          </cell>
        </row>
        <row r="36">
          <cell r="F36">
            <v>60050</v>
          </cell>
        </row>
        <row r="37">
          <cell r="F37">
            <v>1020</v>
          </cell>
        </row>
        <row r="38">
          <cell r="F38">
            <v>3190</v>
          </cell>
        </row>
        <row r="39">
          <cell r="F39">
            <v>29485</v>
          </cell>
        </row>
        <row r="40">
          <cell r="F40">
            <v>859</v>
          </cell>
        </row>
        <row r="42">
          <cell r="F42">
            <v>651575</v>
          </cell>
        </row>
      </sheetData>
      <sheetData sheetId="15">
        <row r="7">
          <cell r="F7">
            <v>279890</v>
          </cell>
        </row>
        <row r="8">
          <cell r="F8">
            <v>143183</v>
          </cell>
        </row>
        <row r="9">
          <cell r="F9">
            <v>0</v>
          </cell>
        </row>
        <row r="10">
          <cell r="F10">
            <v>81</v>
          </cell>
        </row>
        <row r="11">
          <cell r="F11">
            <v>0</v>
          </cell>
        </row>
        <row r="12">
          <cell r="F12">
            <v>70419</v>
          </cell>
        </row>
        <row r="13">
          <cell r="F13">
            <v>51474</v>
          </cell>
        </row>
        <row r="14">
          <cell r="F14">
            <v>14733</v>
          </cell>
        </row>
        <row r="15">
          <cell r="F15">
            <v>651575</v>
          </cell>
        </row>
        <row r="16">
          <cell r="F16">
            <v>318377</v>
          </cell>
        </row>
        <row r="17">
          <cell r="F17">
            <v>389</v>
          </cell>
        </row>
        <row r="18">
          <cell r="F18">
            <v>295</v>
          </cell>
        </row>
        <row r="19">
          <cell r="F19">
            <v>184</v>
          </cell>
        </row>
        <row r="20">
          <cell r="F20">
            <v>157736</v>
          </cell>
        </row>
        <row r="21">
          <cell r="F21">
            <v>51280</v>
          </cell>
        </row>
        <row r="22">
          <cell r="F22">
            <v>123314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workbookViewId="0" topLeftCell="A1">
      <selection activeCell="A4" sqref="A4:A5"/>
    </sheetView>
  </sheetViews>
  <sheetFormatPr defaultColWidth="9.421875" defaultRowHeight="15"/>
  <cols>
    <col min="1" max="1" width="37.421875" style="3" customWidth="1"/>
    <col min="2" max="2" width="11.8515625" style="3" customWidth="1"/>
    <col min="3" max="3" width="12.28125" style="3" customWidth="1"/>
    <col min="4" max="4" width="12.421875" style="4" customWidth="1"/>
    <col min="5" max="5" width="11.28125" style="5" customWidth="1"/>
    <col min="6" max="6" width="11.140625" style="4" customWidth="1"/>
    <col min="7" max="7" width="11.140625" style="3" customWidth="1"/>
    <col min="8" max="8" width="11.421875" style="5" customWidth="1"/>
    <col min="9" max="9" width="10.421875" style="3" customWidth="1"/>
    <col min="10" max="10" width="9.8515625" style="4" bestFit="1" customWidth="1"/>
    <col min="11" max="11" width="9.8515625" style="3" bestFit="1" customWidth="1"/>
    <col min="12" max="12" width="10.7109375" style="5" customWidth="1"/>
    <col min="13" max="13" width="6.28125" style="2" hidden="1" customWidth="1"/>
    <col min="14" max="14" width="10.00390625" style="2" customWidth="1"/>
    <col min="15" max="32" width="9.8515625" style="2" bestFit="1" customWidth="1"/>
    <col min="33" max="16384" width="9.421875" style="2" customWidth="1"/>
  </cols>
  <sheetData>
    <row r="1" spans="1:13" s="1" customFormat="1" ht="38.25" customHeight="1">
      <c r="A1" s="7" t="s">
        <v>0</v>
      </c>
      <c r="B1" s="8"/>
      <c r="C1" s="8"/>
      <c r="D1" s="9"/>
      <c r="E1" s="10"/>
      <c r="F1" s="9"/>
      <c r="G1" s="8"/>
      <c r="H1" s="10"/>
      <c r="I1" s="8"/>
      <c r="J1" s="9"/>
      <c r="K1" s="8"/>
      <c r="L1" s="10"/>
      <c r="M1" s="47"/>
    </row>
    <row r="2" spans="1:13" s="1" customFormat="1" ht="21.7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48" t="s">
        <v>1</v>
      </c>
      <c r="L2" s="48"/>
      <c r="M2" s="48"/>
    </row>
    <row r="3" spans="1:13" s="2" customFormat="1" ht="19.5" customHeight="1">
      <c r="A3" s="2" t="s">
        <v>2</v>
      </c>
      <c r="B3" s="3"/>
      <c r="C3" s="3"/>
      <c r="D3" s="12" t="s">
        <v>3</v>
      </c>
      <c r="E3" s="12"/>
      <c r="F3" s="12"/>
      <c r="G3" s="12"/>
      <c r="H3" s="5"/>
      <c r="I3" s="3"/>
      <c r="J3" s="4"/>
      <c r="K3" s="82" t="s">
        <v>4</v>
      </c>
      <c r="L3" s="82"/>
      <c r="M3" s="50" t="s">
        <v>3</v>
      </c>
    </row>
    <row r="4" spans="1:13" s="2" customFormat="1" ht="24.75" customHeight="1">
      <c r="A4" s="61" t="s">
        <v>5</v>
      </c>
      <c r="B4" s="15" t="s">
        <v>6</v>
      </c>
      <c r="C4" s="15" t="s">
        <v>7</v>
      </c>
      <c r="D4" s="65" t="s">
        <v>8</v>
      </c>
      <c r="E4" s="51" t="s">
        <v>9</v>
      </c>
      <c r="F4" s="65" t="s">
        <v>10</v>
      </c>
      <c r="G4" s="15" t="s">
        <v>11</v>
      </c>
      <c r="H4" s="51" t="s">
        <v>12</v>
      </c>
      <c r="I4" s="15" t="s">
        <v>13</v>
      </c>
      <c r="J4" s="15" t="s">
        <v>14</v>
      </c>
      <c r="K4" s="15" t="s">
        <v>15</v>
      </c>
      <c r="L4" s="51" t="s">
        <v>16</v>
      </c>
      <c r="M4" s="83" t="s">
        <v>17</v>
      </c>
    </row>
    <row r="5" spans="1:13" s="2" customFormat="1" ht="23.25" customHeight="1">
      <c r="A5" s="66"/>
      <c r="B5" s="27"/>
      <c r="C5" s="27"/>
      <c r="D5" s="67"/>
      <c r="E5" s="55"/>
      <c r="F5" s="67"/>
      <c r="G5" s="27"/>
      <c r="H5" s="55"/>
      <c r="I5" s="27"/>
      <c r="J5" s="27"/>
      <c r="K5" s="27"/>
      <c r="L5" s="55"/>
      <c r="M5" s="58"/>
    </row>
    <row r="6" spans="1:13" s="2" customFormat="1" ht="19.5" customHeight="1">
      <c r="A6" s="40" t="s">
        <v>18</v>
      </c>
      <c r="B6" s="38">
        <v>273988</v>
      </c>
      <c r="C6" s="38">
        <v>157952</v>
      </c>
      <c r="D6" s="69">
        <v>170540</v>
      </c>
      <c r="E6" s="42">
        <f aca="true" t="shared" si="0" ref="E6:E20">D6/B6*100</f>
        <v>62.243601909572675</v>
      </c>
      <c r="F6" s="69">
        <v>175709</v>
      </c>
      <c r="G6" s="38">
        <f aca="true" t="shared" si="1" ref="G6:G33">D6-F6</f>
        <v>-5169</v>
      </c>
      <c r="H6" s="36">
        <f aca="true" t="shared" si="2" ref="H6:H33">IF(F6&lt;=0,0,G6/F6*100)</f>
        <v>-2.941795810117865</v>
      </c>
      <c r="I6" s="38">
        <f aca="true" t="shared" si="3" ref="I6:I33">D6-C6</f>
        <v>12588</v>
      </c>
      <c r="J6" s="69">
        <f>F6-'[1]7(全市)    '!F6</f>
        <v>17750</v>
      </c>
      <c r="K6" s="38">
        <f aca="true" t="shared" si="4" ref="K6:K33">I6-J6</f>
        <v>-5162</v>
      </c>
      <c r="L6" s="36">
        <f aca="true" t="shared" si="5" ref="L6:L33">IF(J6&lt;=0,0,K6/J6*100)</f>
        <v>-29.08169014084507</v>
      </c>
      <c r="M6" s="59"/>
    </row>
    <row r="7" spans="1:13" s="2" customFormat="1" ht="19.5" customHeight="1">
      <c r="A7" s="38" t="s">
        <v>19</v>
      </c>
      <c r="B7" s="38">
        <v>73600</v>
      </c>
      <c r="C7" s="38">
        <v>42318</v>
      </c>
      <c r="D7" s="69">
        <v>46270</v>
      </c>
      <c r="E7" s="42">
        <f t="shared" si="0"/>
        <v>62.86684782608696</v>
      </c>
      <c r="F7" s="69">
        <v>53570</v>
      </c>
      <c r="G7" s="38">
        <f t="shared" si="1"/>
        <v>-7300</v>
      </c>
      <c r="H7" s="36">
        <f t="shared" si="2"/>
        <v>-13.627030054134778</v>
      </c>
      <c r="I7" s="38">
        <f t="shared" si="3"/>
        <v>3952</v>
      </c>
      <c r="J7" s="69">
        <f>F7-'[1]7(全市)    '!F7</f>
        <v>5918</v>
      </c>
      <c r="K7" s="38">
        <f t="shared" si="4"/>
        <v>-1966</v>
      </c>
      <c r="L7" s="36">
        <f t="shared" si="5"/>
        <v>-33.220682663061844</v>
      </c>
      <c r="M7" s="59"/>
    </row>
    <row r="8" spans="1:13" s="2" customFormat="1" ht="19.5" customHeight="1">
      <c r="A8" s="38" t="s">
        <v>20</v>
      </c>
      <c r="B8" s="38"/>
      <c r="C8" s="38">
        <v>23442</v>
      </c>
      <c r="D8" s="69">
        <v>24613</v>
      </c>
      <c r="E8" s="42"/>
      <c r="F8" s="69">
        <v>30913</v>
      </c>
      <c r="G8" s="38">
        <f t="shared" si="1"/>
        <v>-6300</v>
      </c>
      <c r="H8" s="36">
        <f t="shared" si="2"/>
        <v>-20.37977549898101</v>
      </c>
      <c r="I8" s="38">
        <f t="shared" si="3"/>
        <v>1171</v>
      </c>
      <c r="J8" s="69">
        <f>F8-'[1]7(全市)    '!F8</f>
        <v>3497</v>
      </c>
      <c r="K8" s="38">
        <f t="shared" si="4"/>
        <v>-2326</v>
      </c>
      <c r="L8" s="36">
        <f t="shared" si="5"/>
        <v>-66.51415498999143</v>
      </c>
      <c r="M8" s="59"/>
    </row>
    <row r="9" spans="1:13" s="2" customFormat="1" ht="19.5" customHeight="1">
      <c r="A9" s="90" t="s">
        <v>21</v>
      </c>
      <c r="B9" s="38">
        <v>25748</v>
      </c>
      <c r="C9" s="38">
        <v>20141</v>
      </c>
      <c r="D9" s="69">
        <v>20400</v>
      </c>
      <c r="E9" s="42">
        <f t="shared" si="0"/>
        <v>79.22945471492932</v>
      </c>
      <c r="F9" s="69">
        <v>19868</v>
      </c>
      <c r="G9" s="38">
        <f t="shared" si="1"/>
        <v>532</v>
      </c>
      <c r="H9" s="36">
        <f t="shared" si="2"/>
        <v>2.677672639420173</v>
      </c>
      <c r="I9" s="38">
        <f t="shared" si="3"/>
        <v>259</v>
      </c>
      <c r="J9" s="69">
        <f>F9-'[1]7(全市)    '!F9</f>
        <v>1165</v>
      </c>
      <c r="K9" s="38">
        <f t="shared" si="4"/>
        <v>-906</v>
      </c>
      <c r="L9" s="36">
        <f t="shared" si="5"/>
        <v>-77.76824034334764</v>
      </c>
      <c r="M9" s="59"/>
    </row>
    <row r="10" spans="1:13" s="2" customFormat="1" ht="19.5" customHeight="1">
      <c r="A10" s="90" t="s">
        <v>22</v>
      </c>
      <c r="B10" s="38">
        <v>6200</v>
      </c>
      <c r="C10" s="38">
        <v>4387</v>
      </c>
      <c r="D10" s="69">
        <v>4931</v>
      </c>
      <c r="E10" s="42">
        <f t="shared" si="0"/>
        <v>79.53225806451613</v>
      </c>
      <c r="F10" s="69">
        <v>4200</v>
      </c>
      <c r="G10" s="38">
        <f t="shared" si="1"/>
        <v>731</v>
      </c>
      <c r="H10" s="36">
        <f t="shared" si="2"/>
        <v>17.404761904761905</v>
      </c>
      <c r="I10" s="38">
        <f t="shared" si="3"/>
        <v>544</v>
      </c>
      <c r="J10" s="69">
        <f>F10-'[1]7(全市)    '!F10</f>
        <v>449</v>
      </c>
      <c r="K10" s="38">
        <f t="shared" si="4"/>
        <v>95</v>
      </c>
      <c r="L10" s="36">
        <f t="shared" si="5"/>
        <v>21.158129175946545</v>
      </c>
      <c r="M10" s="59"/>
    </row>
    <row r="11" spans="1:13" s="2" customFormat="1" ht="19.5" customHeight="1">
      <c r="A11" s="90" t="s">
        <v>23</v>
      </c>
      <c r="B11" s="38">
        <v>240</v>
      </c>
      <c r="C11" s="38">
        <v>147</v>
      </c>
      <c r="D11" s="69">
        <v>239</v>
      </c>
      <c r="E11" s="42">
        <f t="shared" si="0"/>
        <v>99.58333333333333</v>
      </c>
      <c r="F11" s="69">
        <v>204</v>
      </c>
      <c r="G11" s="38">
        <f t="shared" si="1"/>
        <v>35</v>
      </c>
      <c r="H11" s="36">
        <f t="shared" si="2"/>
        <v>17.15686274509804</v>
      </c>
      <c r="I11" s="38">
        <f t="shared" si="3"/>
        <v>92</v>
      </c>
      <c r="J11" s="69">
        <f>F11-'[1]7(全市)    '!F11</f>
        <v>6</v>
      </c>
      <c r="K11" s="38">
        <f t="shared" si="4"/>
        <v>86</v>
      </c>
      <c r="L11" s="36">
        <f t="shared" si="5"/>
        <v>1433.3333333333335</v>
      </c>
      <c r="M11" s="59"/>
    </row>
    <row r="12" spans="1:13" s="2" customFormat="1" ht="19.5" customHeight="1">
      <c r="A12" s="90" t="s">
        <v>24</v>
      </c>
      <c r="B12" s="38">
        <v>23000</v>
      </c>
      <c r="C12" s="38">
        <v>11306</v>
      </c>
      <c r="D12" s="69">
        <v>13051</v>
      </c>
      <c r="E12" s="42">
        <f t="shared" si="0"/>
        <v>56.743478260869566</v>
      </c>
      <c r="F12" s="69">
        <v>13974</v>
      </c>
      <c r="G12" s="38">
        <f t="shared" si="1"/>
        <v>-923</v>
      </c>
      <c r="H12" s="36">
        <f t="shared" si="2"/>
        <v>-6.605123801345355</v>
      </c>
      <c r="I12" s="38">
        <f t="shared" si="3"/>
        <v>1745</v>
      </c>
      <c r="J12" s="69">
        <f>F12-'[1]7(全市)    '!F12</f>
        <v>1735</v>
      </c>
      <c r="K12" s="38">
        <f t="shared" si="4"/>
        <v>10</v>
      </c>
      <c r="L12" s="36">
        <f t="shared" si="5"/>
        <v>0.5763688760806917</v>
      </c>
      <c r="M12" s="59"/>
    </row>
    <row r="13" spans="1:13" s="2" customFormat="1" ht="19.5" customHeight="1">
      <c r="A13" s="90" t="s">
        <v>25</v>
      </c>
      <c r="B13" s="38">
        <v>12000</v>
      </c>
      <c r="C13" s="38">
        <v>4317</v>
      </c>
      <c r="D13" s="69">
        <v>4465</v>
      </c>
      <c r="E13" s="42">
        <f t="shared" si="0"/>
        <v>37.20833333333333</v>
      </c>
      <c r="F13" s="69">
        <v>4267</v>
      </c>
      <c r="G13" s="38">
        <f t="shared" si="1"/>
        <v>198</v>
      </c>
      <c r="H13" s="36">
        <f t="shared" si="2"/>
        <v>4.6402624794937894</v>
      </c>
      <c r="I13" s="38">
        <f t="shared" si="3"/>
        <v>148</v>
      </c>
      <c r="J13" s="69">
        <f>F13-'[1]7(全市)    '!F13</f>
        <v>239</v>
      </c>
      <c r="K13" s="38">
        <f t="shared" si="4"/>
        <v>-91</v>
      </c>
      <c r="L13" s="36">
        <f t="shared" si="5"/>
        <v>-38.07531380753138</v>
      </c>
      <c r="M13" s="59"/>
    </row>
    <row r="14" spans="1:13" s="2" customFormat="1" ht="19.5" customHeight="1">
      <c r="A14" s="90" t="s">
        <v>26</v>
      </c>
      <c r="B14" s="38">
        <v>6500</v>
      </c>
      <c r="C14" s="38">
        <v>6148</v>
      </c>
      <c r="D14" s="69">
        <v>6599</v>
      </c>
      <c r="E14" s="42">
        <f t="shared" si="0"/>
        <v>101.52307692307691</v>
      </c>
      <c r="F14" s="69">
        <v>4236</v>
      </c>
      <c r="G14" s="38">
        <f t="shared" si="1"/>
        <v>2363</v>
      </c>
      <c r="H14" s="36">
        <f t="shared" si="2"/>
        <v>55.78375826251181</v>
      </c>
      <c r="I14" s="38">
        <f t="shared" si="3"/>
        <v>451</v>
      </c>
      <c r="J14" s="69">
        <f>F14-'[1]7(全市)    '!F14</f>
        <v>804</v>
      </c>
      <c r="K14" s="38">
        <f t="shared" si="4"/>
        <v>-353</v>
      </c>
      <c r="L14" s="36">
        <f t="shared" si="5"/>
        <v>-43.90547263681592</v>
      </c>
      <c r="M14" s="59"/>
    </row>
    <row r="15" spans="1:13" s="2" customFormat="1" ht="19.5" customHeight="1">
      <c r="A15" s="90" t="s">
        <v>27</v>
      </c>
      <c r="B15" s="38">
        <v>14000</v>
      </c>
      <c r="C15" s="38">
        <v>2478</v>
      </c>
      <c r="D15" s="69">
        <v>2548</v>
      </c>
      <c r="E15" s="42">
        <f t="shared" si="0"/>
        <v>18.2</v>
      </c>
      <c r="F15" s="69">
        <v>5417</v>
      </c>
      <c r="G15" s="38">
        <f t="shared" si="1"/>
        <v>-2869</v>
      </c>
      <c r="H15" s="36">
        <f t="shared" si="2"/>
        <v>-52.962894591102085</v>
      </c>
      <c r="I15" s="38">
        <f t="shared" si="3"/>
        <v>70</v>
      </c>
      <c r="J15" s="69">
        <f>F15-'[1]7(全市)    '!F15</f>
        <v>244</v>
      </c>
      <c r="K15" s="38">
        <f t="shared" si="4"/>
        <v>-174</v>
      </c>
      <c r="L15" s="36">
        <f t="shared" si="5"/>
        <v>-71.31147540983606</v>
      </c>
      <c r="M15" s="59"/>
    </row>
    <row r="16" spans="1:13" s="2" customFormat="1" ht="19.5" customHeight="1">
      <c r="A16" s="90" t="s">
        <v>28</v>
      </c>
      <c r="B16" s="38">
        <v>35500</v>
      </c>
      <c r="C16" s="38">
        <v>20102</v>
      </c>
      <c r="D16" s="69">
        <v>22411</v>
      </c>
      <c r="E16" s="42">
        <f t="shared" si="0"/>
        <v>63.12957746478873</v>
      </c>
      <c r="F16" s="69">
        <v>20038</v>
      </c>
      <c r="G16" s="38">
        <f t="shared" si="1"/>
        <v>2373</v>
      </c>
      <c r="H16" s="36">
        <f t="shared" si="2"/>
        <v>11.842499251422298</v>
      </c>
      <c r="I16" s="38">
        <f t="shared" si="3"/>
        <v>2309</v>
      </c>
      <c r="J16" s="69">
        <f>F16-'[1]7(全市)    '!F16</f>
        <v>3734</v>
      </c>
      <c r="K16" s="38">
        <f t="shared" si="4"/>
        <v>-1425</v>
      </c>
      <c r="L16" s="36">
        <f t="shared" si="5"/>
        <v>-38.16282806641671</v>
      </c>
      <c r="M16" s="59"/>
    </row>
    <row r="17" spans="1:13" s="2" customFormat="1" ht="19.5" customHeight="1">
      <c r="A17" s="91" t="s">
        <v>29</v>
      </c>
      <c r="B17" s="38">
        <v>6600</v>
      </c>
      <c r="C17" s="38">
        <v>3923</v>
      </c>
      <c r="D17" s="69">
        <v>4619</v>
      </c>
      <c r="E17" s="42">
        <f t="shared" si="0"/>
        <v>69.98484848484848</v>
      </c>
      <c r="F17" s="69">
        <v>3968</v>
      </c>
      <c r="G17" s="38">
        <f t="shared" si="1"/>
        <v>651</v>
      </c>
      <c r="H17" s="36">
        <f t="shared" si="2"/>
        <v>16.40625</v>
      </c>
      <c r="I17" s="38">
        <f t="shared" si="3"/>
        <v>696</v>
      </c>
      <c r="J17" s="69">
        <f>F17-'[1]7(全市)    '!F17</f>
        <v>498</v>
      </c>
      <c r="K17" s="38">
        <f t="shared" si="4"/>
        <v>198</v>
      </c>
      <c r="L17" s="36">
        <f t="shared" si="5"/>
        <v>39.75903614457831</v>
      </c>
      <c r="M17" s="59"/>
    </row>
    <row r="18" spans="1:13" s="2" customFormat="1" ht="19.5" customHeight="1">
      <c r="A18" s="38" t="s">
        <v>30</v>
      </c>
      <c r="B18" s="38">
        <v>20000</v>
      </c>
      <c r="C18" s="38">
        <v>18767</v>
      </c>
      <c r="D18" s="69">
        <v>18811</v>
      </c>
      <c r="E18" s="42">
        <f t="shared" si="0"/>
        <v>94.055</v>
      </c>
      <c r="F18" s="69">
        <v>12721</v>
      </c>
      <c r="G18" s="38">
        <f t="shared" si="1"/>
        <v>6090</v>
      </c>
      <c r="H18" s="36">
        <f t="shared" si="2"/>
        <v>47.873594843172704</v>
      </c>
      <c r="I18" s="38">
        <f t="shared" si="3"/>
        <v>44</v>
      </c>
      <c r="J18" s="69">
        <f>F18-'[1]7(全市)    '!F18</f>
        <v>-1</v>
      </c>
      <c r="K18" s="38">
        <f t="shared" si="4"/>
        <v>45</v>
      </c>
      <c r="L18" s="36">
        <f t="shared" si="5"/>
        <v>0</v>
      </c>
      <c r="M18" s="59"/>
    </row>
    <row r="19" spans="1:13" s="2" customFormat="1" ht="19.5" customHeight="1">
      <c r="A19" s="38" t="s">
        <v>31</v>
      </c>
      <c r="B19" s="38">
        <v>50000</v>
      </c>
      <c r="C19" s="38">
        <v>23476</v>
      </c>
      <c r="D19" s="69">
        <v>25679</v>
      </c>
      <c r="E19" s="42">
        <f t="shared" si="0"/>
        <v>51.358000000000004</v>
      </c>
      <c r="F19" s="69">
        <v>32861</v>
      </c>
      <c r="G19" s="38">
        <f t="shared" si="1"/>
        <v>-7182</v>
      </c>
      <c r="H19" s="36">
        <f t="shared" si="2"/>
        <v>-21.85569520099814</v>
      </c>
      <c r="I19" s="38">
        <f t="shared" si="3"/>
        <v>2203</v>
      </c>
      <c r="J19" s="69">
        <f>F19-'[1]7(全市)    '!F19</f>
        <v>2916</v>
      </c>
      <c r="K19" s="38">
        <f t="shared" si="4"/>
        <v>-713</v>
      </c>
      <c r="L19" s="36">
        <f t="shared" si="5"/>
        <v>-24.45130315500686</v>
      </c>
      <c r="M19" s="59"/>
    </row>
    <row r="20" spans="1:13" s="2" customFormat="1" ht="19.5" customHeight="1">
      <c r="A20" s="38" t="s">
        <v>32</v>
      </c>
      <c r="B20" s="38">
        <v>600</v>
      </c>
      <c r="C20" s="38">
        <v>410</v>
      </c>
      <c r="D20" s="69">
        <v>410</v>
      </c>
      <c r="E20" s="42">
        <f t="shared" si="0"/>
        <v>68.33333333333333</v>
      </c>
      <c r="F20" s="69">
        <v>398</v>
      </c>
      <c r="G20" s="38">
        <f t="shared" si="1"/>
        <v>12</v>
      </c>
      <c r="H20" s="36">
        <f t="shared" si="2"/>
        <v>3.015075376884422</v>
      </c>
      <c r="I20" s="38">
        <f t="shared" si="3"/>
        <v>0</v>
      </c>
      <c r="J20" s="69">
        <f>F20-'[1]7(全市)    '!F20</f>
        <v>30</v>
      </c>
      <c r="K20" s="38">
        <f t="shared" si="4"/>
        <v>-30</v>
      </c>
      <c r="L20" s="36">
        <f t="shared" si="5"/>
        <v>-100</v>
      </c>
      <c r="M20" s="59"/>
    </row>
    <row r="21" spans="1:13" s="2" customFormat="1" ht="19.5" customHeight="1">
      <c r="A21" s="38" t="s">
        <v>33</v>
      </c>
      <c r="B21" s="38">
        <v>0</v>
      </c>
      <c r="C21" s="38">
        <v>32</v>
      </c>
      <c r="D21" s="69">
        <v>107</v>
      </c>
      <c r="E21" s="42"/>
      <c r="F21" s="69">
        <v>-13</v>
      </c>
      <c r="G21" s="38">
        <f t="shared" si="1"/>
        <v>120</v>
      </c>
      <c r="H21" s="36">
        <f t="shared" si="2"/>
        <v>0</v>
      </c>
      <c r="I21" s="38">
        <f t="shared" si="3"/>
        <v>75</v>
      </c>
      <c r="J21" s="69">
        <f>F21-'[1]7(全市)    '!F21</f>
        <v>13</v>
      </c>
      <c r="K21" s="38">
        <f t="shared" si="4"/>
        <v>62</v>
      </c>
      <c r="L21" s="36">
        <f t="shared" si="5"/>
        <v>476.9230769230769</v>
      </c>
      <c r="M21" s="59"/>
    </row>
    <row r="22" spans="1:13" s="2" customFormat="1" ht="19.5" customHeight="1">
      <c r="A22" s="40" t="s">
        <v>34</v>
      </c>
      <c r="B22" s="38">
        <v>171713</v>
      </c>
      <c r="C22" s="38">
        <v>109619</v>
      </c>
      <c r="D22" s="69">
        <v>119288</v>
      </c>
      <c r="E22" s="42">
        <f aca="true" t="shared" si="6" ref="E22:E33">D22/B22*100</f>
        <v>69.46940534496514</v>
      </c>
      <c r="F22" s="69">
        <v>99360</v>
      </c>
      <c r="G22" s="38">
        <f t="shared" si="1"/>
        <v>19928</v>
      </c>
      <c r="H22" s="36">
        <f t="shared" si="2"/>
        <v>20.05636070853462</v>
      </c>
      <c r="I22" s="38">
        <f t="shared" si="3"/>
        <v>9669</v>
      </c>
      <c r="J22" s="69">
        <f>F22-'[1]7(全市)    '!F22</f>
        <v>4797</v>
      </c>
      <c r="K22" s="38">
        <f t="shared" si="4"/>
        <v>4872</v>
      </c>
      <c r="L22" s="36">
        <f t="shared" si="5"/>
        <v>101.56347717323327</v>
      </c>
      <c r="M22" s="59"/>
    </row>
    <row r="23" spans="1:13" s="2" customFormat="1" ht="19.5" customHeight="1">
      <c r="A23" s="38" t="s">
        <v>35</v>
      </c>
      <c r="B23" s="38">
        <v>62000</v>
      </c>
      <c r="C23" s="38">
        <v>15989</v>
      </c>
      <c r="D23" s="69">
        <v>17200</v>
      </c>
      <c r="E23" s="42">
        <f t="shared" si="6"/>
        <v>27.741935483870968</v>
      </c>
      <c r="F23" s="69">
        <v>25446</v>
      </c>
      <c r="G23" s="38">
        <f t="shared" si="1"/>
        <v>-8246</v>
      </c>
      <c r="H23" s="36">
        <f t="shared" si="2"/>
        <v>-32.40587911656056</v>
      </c>
      <c r="I23" s="38">
        <f t="shared" si="3"/>
        <v>1211</v>
      </c>
      <c r="J23" s="69">
        <f>F23-'[1]7(全市)    '!F23</f>
        <v>1222</v>
      </c>
      <c r="K23" s="38">
        <f t="shared" si="4"/>
        <v>-11</v>
      </c>
      <c r="L23" s="36">
        <f t="shared" si="5"/>
        <v>-0.900163666121113</v>
      </c>
      <c r="M23" s="59"/>
    </row>
    <row r="24" spans="1:13" s="2" customFormat="1" ht="19.5" customHeight="1">
      <c r="A24" s="92" t="s">
        <v>36</v>
      </c>
      <c r="B24" s="38"/>
      <c r="C24" s="38">
        <v>4693</v>
      </c>
      <c r="D24" s="69">
        <v>4693</v>
      </c>
      <c r="E24" s="42"/>
      <c r="F24" s="69">
        <v>9341</v>
      </c>
      <c r="G24" s="38">
        <f t="shared" si="1"/>
        <v>-4648</v>
      </c>
      <c r="H24" s="36">
        <f t="shared" si="2"/>
        <v>-49.75912643185955</v>
      </c>
      <c r="I24" s="38">
        <f t="shared" si="3"/>
        <v>0</v>
      </c>
      <c r="J24" s="69">
        <f>F24-'[1]7(全市)    '!F24</f>
        <v>0</v>
      </c>
      <c r="K24" s="38">
        <f t="shared" si="4"/>
        <v>0</v>
      </c>
      <c r="L24" s="36">
        <f t="shared" si="5"/>
        <v>0</v>
      </c>
      <c r="M24" s="59"/>
    </row>
    <row r="25" spans="1:13" s="2" customFormat="1" ht="19.5" customHeight="1">
      <c r="A25" s="92" t="s">
        <v>37</v>
      </c>
      <c r="B25" s="38"/>
      <c r="C25" s="38">
        <v>2389</v>
      </c>
      <c r="D25" s="69">
        <v>2389</v>
      </c>
      <c r="E25" s="42"/>
      <c r="F25" s="69">
        <v>6673</v>
      </c>
      <c r="G25" s="38">
        <f t="shared" si="1"/>
        <v>-4284</v>
      </c>
      <c r="H25" s="36">
        <f t="shared" si="2"/>
        <v>-64.19901093960738</v>
      </c>
      <c r="I25" s="38">
        <f t="shared" si="3"/>
        <v>0</v>
      </c>
      <c r="J25" s="69">
        <f>F25-'[1]7(全市)    '!F25</f>
        <v>0</v>
      </c>
      <c r="K25" s="38">
        <f t="shared" si="4"/>
        <v>0</v>
      </c>
      <c r="L25" s="36">
        <f t="shared" si="5"/>
        <v>0</v>
      </c>
      <c r="M25" s="59"/>
    </row>
    <row r="26" spans="1:13" s="2" customFormat="1" ht="19.5" customHeight="1">
      <c r="A26" s="38" t="s">
        <v>38</v>
      </c>
      <c r="B26" s="38">
        <v>17000</v>
      </c>
      <c r="C26" s="38">
        <v>14150</v>
      </c>
      <c r="D26" s="69">
        <v>17290</v>
      </c>
      <c r="E26" s="42">
        <f t="shared" si="6"/>
        <v>101.70588235294117</v>
      </c>
      <c r="F26" s="69">
        <v>11994</v>
      </c>
      <c r="G26" s="38">
        <f t="shared" si="1"/>
        <v>5296</v>
      </c>
      <c r="H26" s="36">
        <f t="shared" si="2"/>
        <v>44.15541103885276</v>
      </c>
      <c r="I26" s="38">
        <f t="shared" si="3"/>
        <v>3140</v>
      </c>
      <c r="J26" s="69">
        <f>F26-'[1]7(全市)    '!F26</f>
        <v>781</v>
      </c>
      <c r="K26" s="38">
        <f t="shared" si="4"/>
        <v>2359</v>
      </c>
      <c r="L26" s="36">
        <f t="shared" si="5"/>
        <v>302.04865556978234</v>
      </c>
      <c r="M26" s="59"/>
    </row>
    <row r="27" spans="1:13" s="2" customFormat="1" ht="19.5" customHeight="1">
      <c r="A27" s="38" t="s">
        <v>39</v>
      </c>
      <c r="B27" s="38">
        <v>17000</v>
      </c>
      <c r="C27" s="38">
        <v>18665</v>
      </c>
      <c r="D27" s="69">
        <v>20488</v>
      </c>
      <c r="E27" s="42">
        <f t="shared" si="6"/>
        <v>120.51764705882353</v>
      </c>
      <c r="F27" s="69">
        <v>10682</v>
      </c>
      <c r="G27" s="38">
        <f t="shared" si="1"/>
        <v>9806</v>
      </c>
      <c r="H27" s="36">
        <f t="shared" si="2"/>
        <v>91.79928852274854</v>
      </c>
      <c r="I27" s="38">
        <f t="shared" si="3"/>
        <v>1823</v>
      </c>
      <c r="J27" s="69">
        <f>F27-'[1]7(全市)    '!F27</f>
        <v>177</v>
      </c>
      <c r="K27" s="38">
        <f t="shared" si="4"/>
        <v>1646</v>
      </c>
      <c r="L27" s="36">
        <f t="shared" si="5"/>
        <v>929.9435028248588</v>
      </c>
      <c r="M27" s="59"/>
    </row>
    <row r="28" spans="1:13" s="2" customFormat="1" ht="19.5" customHeight="1">
      <c r="A28" s="38" t="s">
        <v>40</v>
      </c>
      <c r="B28" s="38">
        <v>130</v>
      </c>
      <c r="C28" s="38">
        <v>1930</v>
      </c>
      <c r="D28" s="69">
        <v>1930</v>
      </c>
      <c r="E28" s="42">
        <f t="shared" si="6"/>
        <v>1484.6153846153848</v>
      </c>
      <c r="F28" s="69">
        <v>0</v>
      </c>
      <c r="G28" s="38">
        <f t="shared" si="1"/>
        <v>1930</v>
      </c>
      <c r="H28" s="36">
        <f t="shared" si="2"/>
        <v>0</v>
      </c>
      <c r="I28" s="38">
        <f t="shared" si="3"/>
        <v>0</v>
      </c>
      <c r="J28" s="69">
        <f>F28-'[1]7(全市)    '!F28</f>
        <v>-35</v>
      </c>
      <c r="K28" s="38">
        <f t="shared" si="4"/>
        <v>35</v>
      </c>
      <c r="L28" s="36">
        <f t="shared" si="5"/>
        <v>0</v>
      </c>
      <c r="M28" s="59"/>
    </row>
    <row r="29" spans="1:13" s="2" customFormat="1" ht="19.5" customHeight="1">
      <c r="A29" s="39" t="s">
        <v>41</v>
      </c>
      <c r="B29" s="38">
        <v>20000</v>
      </c>
      <c r="C29" s="38">
        <v>29374</v>
      </c>
      <c r="D29" s="69">
        <v>30855</v>
      </c>
      <c r="E29" s="42">
        <f t="shared" si="6"/>
        <v>154.275</v>
      </c>
      <c r="F29" s="69">
        <v>12125</v>
      </c>
      <c r="G29" s="38">
        <f t="shared" si="1"/>
        <v>18730</v>
      </c>
      <c r="H29" s="36">
        <f t="shared" si="2"/>
        <v>154.4742268041237</v>
      </c>
      <c r="I29" s="38">
        <f t="shared" si="3"/>
        <v>1481</v>
      </c>
      <c r="J29" s="69">
        <f>F29-'[1]7(全市)    '!F29</f>
        <v>1212</v>
      </c>
      <c r="K29" s="38">
        <f t="shared" si="4"/>
        <v>269</v>
      </c>
      <c r="L29" s="36">
        <f t="shared" si="5"/>
        <v>22.194719471947195</v>
      </c>
      <c r="M29" s="59"/>
    </row>
    <row r="30" spans="1:13" s="2" customFormat="1" ht="19.5" customHeight="1">
      <c r="A30" s="38" t="s">
        <v>42</v>
      </c>
      <c r="B30" s="38">
        <v>17000</v>
      </c>
      <c r="C30" s="38">
        <v>6117</v>
      </c>
      <c r="D30" s="69">
        <v>6417</v>
      </c>
      <c r="E30" s="42">
        <f t="shared" si="6"/>
        <v>37.747058823529414</v>
      </c>
      <c r="F30" s="69">
        <v>7869</v>
      </c>
      <c r="G30" s="38">
        <f t="shared" si="1"/>
        <v>-1452</v>
      </c>
      <c r="H30" s="36">
        <f t="shared" si="2"/>
        <v>-18.452154022112087</v>
      </c>
      <c r="I30" s="38">
        <f t="shared" si="3"/>
        <v>300</v>
      </c>
      <c r="J30" s="69">
        <f>F30-'[1]7(全市)    '!F30</f>
        <v>483</v>
      </c>
      <c r="K30" s="38">
        <f t="shared" si="4"/>
        <v>-183</v>
      </c>
      <c r="L30" s="36">
        <f t="shared" si="5"/>
        <v>-37.88819875776397</v>
      </c>
      <c r="M30" s="59"/>
    </row>
    <row r="31" spans="1:13" s="2" customFormat="1" ht="19.5" customHeight="1">
      <c r="A31" s="38" t="s">
        <v>43</v>
      </c>
      <c r="B31" s="38">
        <v>4000</v>
      </c>
      <c r="C31" s="38">
        <v>1546</v>
      </c>
      <c r="D31" s="69">
        <v>1706</v>
      </c>
      <c r="E31" s="42">
        <f t="shared" si="6"/>
        <v>42.65</v>
      </c>
      <c r="F31" s="69">
        <v>1557</v>
      </c>
      <c r="G31" s="38">
        <f t="shared" si="1"/>
        <v>149</v>
      </c>
      <c r="H31" s="36">
        <f t="shared" si="2"/>
        <v>9.569685292228645</v>
      </c>
      <c r="I31" s="38">
        <f t="shared" si="3"/>
        <v>160</v>
      </c>
      <c r="J31" s="69">
        <f>F31-'[1]7(全市)    '!F31</f>
        <v>0</v>
      </c>
      <c r="K31" s="38">
        <f t="shared" si="4"/>
        <v>160</v>
      </c>
      <c r="L31" s="36">
        <f t="shared" si="5"/>
        <v>0</v>
      </c>
      <c r="M31" s="59"/>
    </row>
    <row r="32" spans="1:13" s="2" customFormat="1" ht="19.5" customHeight="1">
      <c r="A32" s="38" t="s">
        <v>44</v>
      </c>
      <c r="B32" s="38">
        <v>34583</v>
      </c>
      <c r="C32" s="38">
        <v>21848</v>
      </c>
      <c r="D32" s="69">
        <v>23402</v>
      </c>
      <c r="E32" s="42">
        <f t="shared" si="6"/>
        <v>67.66908596709365</v>
      </c>
      <c r="F32" s="69">
        <v>29687</v>
      </c>
      <c r="G32" s="38">
        <f t="shared" si="1"/>
        <v>-6285</v>
      </c>
      <c r="H32" s="36">
        <f t="shared" si="2"/>
        <v>-21.17088287802742</v>
      </c>
      <c r="I32" s="38">
        <f t="shared" si="3"/>
        <v>1554</v>
      </c>
      <c r="J32" s="69">
        <f>F32-'[1]7(全市)    '!F32</f>
        <v>957</v>
      </c>
      <c r="K32" s="38">
        <f t="shared" si="4"/>
        <v>597</v>
      </c>
      <c r="L32" s="36">
        <f t="shared" si="5"/>
        <v>62.38244514106584</v>
      </c>
      <c r="M32" s="59"/>
    </row>
    <row r="33" spans="1:13" s="2" customFormat="1" ht="19.5" customHeight="1">
      <c r="A33" s="93" t="s">
        <v>45</v>
      </c>
      <c r="B33" s="41">
        <v>445701</v>
      </c>
      <c r="C33" s="38">
        <v>267571</v>
      </c>
      <c r="D33" s="69">
        <v>289828</v>
      </c>
      <c r="E33" s="42">
        <f t="shared" si="6"/>
        <v>65.02745113876792</v>
      </c>
      <c r="F33" s="69">
        <v>275069</v>
      </c>
      <c r="G33" s="38">
        <f t="shared" si="1"/>
        <v>14759</v>
      </c>
      <c r="H33" s="36">
        <f t="shared" si="2"/>
        <v>5.365562822419102</v>
      </c>
      <c r="I33" s="38">
        <f t="shared" si="3"/>
        <v>22257</v>
      </c>
      <c r="J33" s="69">
        <f>F33-'[1]7(全市)    '!F33</f>
        <v>22547</v>
      </c>
      <c r="K33" s="38">
        <f t="shared" si="4"/>
        <v>-290</v>
      </c>
      <c r="L33" s="36">
        <f t="shared" si="5"/>
        <v>-1.2862021554974055</v>
      </c>
      <c r="M33" s="59"/>
    </row>
    <row r="34" spans="1:13" s="2" customFormat="1" ht="30.75" customHeight="1">
      <c r="A34" s="94"/>
      <c r="B34" s="95"/>
      <c r="C34" s="96"/>
      <c r="D34" s="97"/>
      <c r="E34" s="98"/>
      <c r="F34" s="97"/>
      <c r="G34" s="96"/>
      <c r="H34" s="99"/>
      <c r="I34" s="96"/>
      <c r="J34" s="97"/>
      <c r="K34" s="96"/>
      <c r="L34" s="98"/>
      <c r="M34" s="107"/>
    </row>
    <row r="35" spans="1:13" s="2" customFormat="1" ht="24" customHeight="1">
      <c r="A35" s="72"/>
      <c r="B35" s="73"/>
      <c r="C35" s="73"/>
      <c r="D35" s="74"/>
      <c r="E35" s="73"/>
      <c r="F35" s="74"/>
      <c r="G35" s="73"/>
      <c r="H35" s="73"/>
      <c r="I35" s="73"/>
      <c r="J35" s="73"/>
      <c r="K35" s="73"/>
      <c r="L35" s="73"/>
      <c r="M35" s="73"/>
    </row>
    <row r="36" spans="1:12" s="2" customFormat="1" ht="37.5" customHeight="1">
      <c r="A36" s="3"/>
      <c r="B36" s="3"/>
      <c r="C36" s="3"/>
      <c r="D36" s="4"/>
      <c r="E36" s="5"/>
      <c r="F36" s="4"/>
      <c r="G36" s="3"/>
      <c r="H36" s="5"/>
      <c r="I36" s="3"/>
      <c r="J36" s="4"/>
      <c r="K36" s="3"/>
      <c r="L36" s="5"/>
    </row>
    <row r="37" spans="1:13" s="2" customFormat="1" ht="30" customHeight="1">
      <c r="A37" s="7" t="s">
        <v>46</v>
      </c>
      <c r="B37" s="8"/>
      <c r="C37" s="8"/>
      <c r="D37" s="9"/>
      <c r="E37" s="10"/>
      <c r="F37" s="9"/>
      <c r="G37" s="8"/>
      <c r="H37" s="10"/>
      <c r="I37" s="8"/>
      <c r="J37" s="9"/>
      <c r="K37" s="8"/>
      <c r="L37" s="10"/>
      <c r="M37" s="47"/>
    </row>
    <row r="38" spans="1:13" s="2" customFormat="1" ht="21.75" customHeight="1">
      <c r="A38" s="8"/>
      <c r="B38" s="8"/>
      <c r="C38" s="8"/>
      <c r="D38" s="9"/>
      <c r="E38" s="10"/>
      <c r="F38" s="9"/>
      <c r="G38" s="8"/>
      <c r="H38" s="10"/>
      <c r="I38" s="8"/>
      <c r="J38" s="9"/>
      <c r="K38" s="48" t="s">
        <v>1</v>
      </c>
      <c r="L38" s="48"/>
      <c r="M38" s="48"/>
    </row>
    <row r="39" spans="1:13" s="2" customFormat="1" ht="24.75" customHeight="1">
      <c r="A39" s="2" t="s">
        <v>2</v>
      </c>
      <c r="B39" s="3"/>
      <c r="C39" s="3"/>
      <c r="D39" s="12" t="s">
        <v>3</v>
      </c>
      <c r="E39" s="12"/>
      <c r="F39" s="12"/>
      <c r="G39" s="12"/>
      <c r="H39" s="5"/>
      <c r="I39" s="3"/>
      <c r="J39" s="4"/>
      <c r="K39" s="82" t="s">
        <v>4</v>
      </c>
      <c r="L39" s="82"/>
      <c r="M39" s="50" t="s">
        <v>3</v>
      </c>
    </row>
    <row r="40" spans="1:13" s="2" customFormat="1" ht="24.75" customHeight="1">
      <c r="A40" s="61" t="s">
        <v>5</v>
      </c>
      <c r="B40" s="15" t="s">
        <v>6</v>
      </c>
      <c r="C40" s="15" t="s">
        <v>7</v>
      </c>
      <c r="D40" s="65" t="s">
        <v>8</v>
      </c>
      <c r="E40" s="51" t="s">
        <v>9</v>
      </c>
      <c r="F40" s="16" t="s">
        <v>10</v>
      </c>
      <c r="G40" s="15" t="s">
        <v>11</v>
      </c>
      <c r="H40" s="51" t="s">
        <v>12</v>
      </c>
      <c r="I40" s="15" t="s">
        <v>13</v>
      </c>
      <c r="J40" s="16" t="s">
        <v>14</v>
      </c>
      <c r="K40" s="15" t="s">
        <v>15</v>
      </c>
      <c r="L40" s="51" t="s">
        <v>16</v>
      </c>
      <c r="M40" s="87" t="s">
        <v>17</v>
      </c>
    </row>
    <row r="41" spans="1:13" s="2" customFormat="1" ht="24.75" customHeight="1">
      <c r="A41" s="66"/>
      <c r="B41" s="27"/>
      <c r="C41" s="27"/>
      <c r="D41" s="67"/>
      <c r="E41" s="55"/>
      <c r="F41" s="28"/>
      <c r="G41" s="27"/>
      <c r="H41" s="55"/>
      <c r="I41" s="27"/>
      <c r="J41" s="28"/>
      <c r="K41" s="27"/>
      <c r="L41" s="55"/>
      <c r="M41" s="87"/>
    </row>
    <row r="42" spans="1:13" s="2" customFormat="1" ht="24.75" customHeight="1">
      <c r="A42" s="100" t="s">
        <v>47</v>
      </c>
      <c r="B42" s="38">
        <v>270000</v>
      </c>
      <c r="C42" s="41">
        <v>161480</v>
      </c>
      <c r="D42" s="37">
        <v>181860</v>
      </c>
      <c r="E42" s="101">
        <f aca="true" t="shared" si="7" ref="E42:E55">D42/B42*100</f>
        <v>67.35555555555555</v>
      </c>
      <c r="F42" s="102">
        <v>175227</v>
      </c>
      <c r="G42" s="103">
        <f aca="true" t="shared" si="8" ref="G42:G65">D42-F42</f>
        <v>6633</v>
      </c>
      <c r="H42" s="104">
        <f aca="true" t="shared" si="9" ref="H42:H65">IF(F42&lt;=0,0,G42/F42*100)</f>
        <v>3.7853755414405312</v>
      </c>
      <c r="I42" s="38">
        <f aca="true" t="shared" si="10" ref="I42:I65">D42-C42</f>
        <v>20380</v>
      </c>
      <c r="J42" s="57">
        <f>F42-'[1]7(全市)    '!F42</f>
        <v>18110</v>
      </c>
      <c r="K42" s="38">
        <f aca="true" t="shared" si="11" ref="K42:K65">I42-J42</f>
        <v>2270</v>
      </c>
      <c r="L42" s="42">
        <f aca="true" t="shared" si="12" ref="L42:L65">IF(J42&lt;=0,0,K42/J42*100)</f>
        <v>12.534511319712866</v>
      </c>
      <c r="M42" s="59"/>
    </row>
    <row r="43" spans="1:13" s="2" customFormat="1" ht="24.75" customHeight="1">
      <c r="A43" s="105" t="s">
        <v>48</v>
      </c>
      <c r="B43" s="38">
        <v>458</v>
      </c>
      <c r="C43" s="41">
        <v>331</v>
      </c>
      <c r="D43" s="37">
        <v>433</v>
      </c>
      <c r="E43" s="101">
        <f t="shared" si="7"/>
        <v>94.54148471615721</v>
      </c>
      <c r="F43" s="102">
        <v>556</v>
      </c>
      <c r="G43" s="103">
        <f t="shared" si="8"/>
        <v>-123</v>
      </c>
      <c r="H43" s="104">
        <f t="shared" si="9"/>
        <v>-22.12230215827338</v>
      </c>
      <c r="I43" s="38">
        <f t="shared" si="10"/>
        <v>102</v>
      </c>
      <c r="J43" s="57">
        <f>F43-'[1]7(全市)    '!F43</f>
        <v>24</v>
      </c>
      <c r="K43" s="38">
        <f t="shared" si="11"/>
        <v>78</v>
      </c>
      <c r="L43" s="42">
        <f t="shared" si="12"/>
        <v>325</v>
      </c>
      <c r="M43" s="59"/>
    </row>
    <row r="44" spans="1:13" s="2" customFormat="1" ht="24.75" customHeight="1">
      <c r="A44" s="105" t="s">
        <v>49</v>
      </c>
      <c r="B44" s="38">
        <v>157000</v>
      </c>
      <c r="C44" s="34">
        <v>73232</v>
      </c>
      <c r="D44" s="35">
        <v>84951</v>
      </c>
      <c r="E44" s="101">
        <f t="shared" si="7"/>
        <v>54.108917197452236</v>
      </c>
      <c r="F44" s="102">
        <v>81673</v>
      </c>
      <c r="G44" s="103">
        <f t="shared" si="8"/>
        <v>3278</v>
      </c>
      <c r="H44" s="104">
        <f t="shared" si="9"/>
        <v>4.013566294858766</v>
      </c>
      <c r="I44" s="38">
        <f t="shared" si="10"/>
        <v>11719</v>
      </c>
      <c r="J44" s="57">
        <f>F44-'[1]7(全市)    '!F44</f>
        <v>7602</v>
      </c>
      <c r="K44" s="38">
        <f t="shared" si="11"/>
        <v>4117</v>
      </c>
      <c r="L44" s="42">
        <f t="shared" si="12"/>
        <v>54.156800841883715</v>
      </c>
      <c r="M44" s="59"/>
    </row>
    <row r="45" spans="1:13" s="2" customFormat="1" ht="24.75" customHeight="1">
      <c r="A45" s="105" t="s">
        <v>50</v>
      </c>
      <c r="B45" s="38">
        <v>520000</v>
      </c>
      <c r="C45" s="34">
        <v>356559</v>
      </c>
      <c r="D45" s="35">
        <v>391674</v>
      </c>
      <c r="E45" s="101">
        <f t="shared" si="7"/>
        <v>75.32192307692308</v>
      </c>
      <c r="F45" s="102">
        <v>363712</v>
      </c>
      <c r="G45" s="103">
        <f t="shared" si="8"/>
        <v>27962</v>
      </c>
      <c r="H45" s="104">
        <f t="shared" si="9"/>
        <v>7.6879509062115075</v>
      </c>
      <c r="I45" s="38">
        <f t="shared" si="10"/>
        <v>35115</v>
      </c>
      <c r="J45" s="57">
        <f>F45-'[1]7(全市)    '!F45</f>
        <v>29625</v>
      </c>
      <c r="K45" s="38">
        <f t="shared" si="11"/>
        <v>5490</v>
      </c>
      <c r="L45" s="42">
        <f t="shared" si="12"/>
        <v>18.531645569620252</v>
      </c>
      <c r="M45" s="59"/>
    </row>
    <row r="46" spans="1:13" s="2" customFormat="1" ht="24.75" customHeight="1">
      <c r="A46" s="105" t="s">
        <v>51</v>
      </c>
      <c r="B46" s="38">
        <v>35000</v>
      </c>
      <c r="C46" s="34">
        <v>12970</v>
      </c>
      <c r="D46" s="35">
        <v>14983</v>
      </c>
      <c r="E46" s="101">
        <f t="shared" si="7"/>
        <v>42.808571428571426</v>
      </c>
      <c r="F46" s="102">
        <v>11411</v>
      </c>
      <c r="G46" s="103">
        <f t="shared" si="8"/>
        <v>3572</v>
      </c>
      <c r="H46" s="104">
        <f t="shared" si="9"/>
        <v>31.303128560161248</v>
      </c>
      <c r="I46" s="38">
        <f t="shared" si="10"/>
        <v>2013</v>
      </c>
      <c r="J46" s="57">
        <f>F46-'[1]7(全市)    '!F46</f>
        <v>4568</v>
      </c>
      <c r="K46" s="38">
        <f t="shared" si="11"/>
        <v>-2555</v>
      </c>
      <c r="L46" s="42">
        <f t="shared" si="12"/>
        <v>-55.93257443082311</v>
      </c>
      <c r="M46" s="59"/>
    </row>
    <row r="47" spans="1:13" s="2" customFormat="1" ht="24.75" customHeight="1">
      <c r="A47" s="105" t="s">
        <v>52</v>
      </c>
      <c r="B47" s="38">
        <v>65000</v>
      </c>
      <c r="C47" s="34">
        <v>32566</v>
      </c>
      <c r="D47" s="35">
        <v>40713</v>
      </c>
      <c r="E47" s="101">
        <f t="shared" si="7"/>
        <v>62.635384615384616</v>
      </c>
      <c r="F47" s="102">
        <v>42152</v>
      </c>
      <c r="G47" s="103">
        <f t="shared" si="8"/>
        <v>-1439</v>
      </c>
      <c r="H47" s="104">
        <f t="shared" si="9"/>
        <v>-3.413835642436895</v>
      </c>
      <c r="I47" s="38">
        <f t="shared" si="10"/>
        <v>8147</v>
      </c>
      <c r="J47" s="57">
        <f>F47-'[1]7(全市)    '!F47</f>
        <v>4962</v>
      </c>
      <c r="K47" s="38">
        <f t="shared" si="11"/>
        <v>3185</v>
      </c>
      <c r="L47" s="42">
        <f t="shared" si="12"/>
        <v>64.18782748891576</v>
      </c>
      <c r="M47" s="59"/>
    </row>
    <row r="48" spans="1:13" s="2" customFormat="1" ht="24.75" customHeight="1">
      <c r="A48" s="105" t="s">
        <v>53</v>
      </c>
      <c r="B48" s="38">
        <v>364000</v>
      </c>
      <c r="C48" s="34">
        <v>214103</v>
      </c>
      <c r="D48" s="35">
        <v>253436</v>
      </c>
      <c r="E48" s="101">
        <f t="shared" si="7"/>
        <v>69.62527472527472</v>
      </c>
      <c r="F48" s="102">
        <v>224694</v>
      </c>
      <c r="G48" s="103">
        <f t="shared" si="8"/>
        <v>28742</v>
      </c>
      <c r="H48" s="104">
        <f t="shared" si="9"/>
        <v>12.79161882382262</v>
      </c>
      <c r="I48" s="38">
        <f t="shared" si="10"/>
        <v>39333</v>
      </c>
      <c r="J48" s="57">
        <f>F48-'[1]7(全市)    '!F48</f>
        <v>22680</v>
      </c>
      <c r="K48" s="38">
        <f t="shared" si="11"/>
        <v>16653</v>
      </c>
      <c r="L48" s="42">
        <f t="shared" si="12"/>
        <v>73.42592592592592</v>
      </c>
      <c r="M48" s="59"/>
    </row>
    <row r="49" spans="1:13" s="2" customFormat="1" ht="24.75" customHeight="1">
      <c r="A49" s="105" t="s">
        <v>54</v>
      </c>
      <c r="B49" s="38">
        <v>390000</v>
      </c>
      <c r="C49" s="34">
        <v>237568</v>
      </c>
      <c r="D49" s="35">
        <v>253581</v>
      </c>
      <c r="E49" s="101">
        <f t="shared" si="7"/>
        <v>65.02076923076923</v>
      </c>
      <c r="F49" s="102">
        <v>230944</v>
      </c>
      <c r="G49" s="103">
        <f t="shared" si="8"/>
        <v>22637</v>
      </c>
      <c r="H49" s="104">
        <f t="shared" si="9"/>
        <v>9.801943328252737</v>
      </c>
      <c r="I49" s="38">
        <f t="shared" si="10"/>
        <v>16013</v>
      </c>
      <c r="J49" s="57">
        <f>F49-'[1]7(全市)    '!F49</f>
        <v>14790</v>
      </c>
      <c r="K49" s="38">
        <f t="shared" si="11"/>
        <v>1223</v>
      </c>
      <c r="L49" s="42">
        <f t="shared" si="12"/>
        <v>8.269100743745774</v>
      </c>
      <c r="M49" s="59"/>
    </row>
    <row r="50" spans="1:13" s="2" customFormat="1" ht="24.75" customHeight="1">
      <c r="A50" s="105" t="s">
        <v>55</v>
      </c>
      <c r="B50" s="38">
        <v>45000</v>
      </c>
      <c r="C50" s="34">
        <v>27152</v>
      </c>
      <c r="D50" s="35">
        <v>29137</v>
      </c>
      <c r="E50" s="101">
        <f t="shared" si="7"/>
        <v>64.74888888888889</v>
      </c>
      <c r="F50" s="102">
        <v>35558</v>
      </c>
      <c r="G50" s="103">
        <f t="shared" si="8"/>
        <v>-6421</v>
      </c>
      <c r="H50" s="104">
        <f t="shared" si="9"/>
        <v>-18.057821024804543</v>
      </c>
      <c r="I50" s="38">
        <f t="shared" si="10"/>
        <v>1985</v>
      </c>
      <c r="J50" s="57">
        <f>F50-'[1]7(全市)    '!F50</f>
        <v>5877</v>
      </c>
      <c r="K50" s="38">
        <f t="shared" si="11"/>
        <v>-3892</v>
      </c>
      <c r="L50" s="42">
        <f t="shared" si="12"/>
        <v>-66.22426408031309</v>
      </c>
      <c r="M50" s="59"/>
    </row>
    <row r="51" spans="1:13" s="2" customFormat="1" ht="24.75" customHeight="1">
      <c r="A51" s="109" t="s">
        <v>56</v>
      </c>
      <c r="B51" s="38">
        <v>310000</v>
      </c>
      <c r="C51" s="34">
        <v>171707</v>
      </c>
      <c r="D51" s="35">
        <v>197547</v>
      </c>
      <c r="E51" s="101">
        <f t="shared" si="7"/>
        <v>63.72483870967742</v>
      </c>
      <c r="F51" s="102">
        <v>157676</v>
      </c>
      <c r="G51" s="103">
        <f t="shared" si="8"/>
        <v>39871</v>
      </c>
      <c r="H51" s="104">
        <f t="shared" si="9"/>
        <v>25.286663791572593</v>
      </c>
      <c r="I51" s="38">
        <f t="shared" si="10"/>
        <v>25840</v>
      </c>
      <c r="J51" s="57">
        <f>F51-'[1]7(全市)    '!F51</f>
        <v>15602</v>
      </c>
      <c r="K51" s="38">
        <f t="shared" si="11"/>
        <v>10238</v>
      </c>
      <c r="L51" s="42">
        <f t="shared" si="12"/>
        <v>65.61979233431612</v>
      </c>
      <c r="M51" s="59"/>
    </row>
    <row r="52" spans="1:13" s="2" customFormat="1" ht="24.75" customHeight="1">
      <c r="A52" s="109" t="s">
        <v>57</v>
      </c>
      <c r="B52" s="38">
        <v>288500</v>
      </c>
      <c r="C52" s="34">
        <v>150376</v>
      </c>
      <c r="D52" s="35">
        <v>187002</v>
      </c>
      <c r="E52" s="101">
        <f t="shared" si="7"/>
        <v>64.81871750433275</v>
      </c>
      <c r="F52" s="102">
        <v>185250</v>
      </c>
      <c r="G52" s="103">
        <f t="shared" si="8"/>
        <v>1752</v>
      </c>
      <c r="H52" s="104">
        <f t="shared" si="9"/>
        <v>0.9457489878542511</v>
      </c>
      <c r="I52" s="38">
        <f t="shared" si="10"/>
        <v>36626</v>
      </c>
      <c r="J52" s="57">
        <f>F52-'[1]7(全市)    '!F52</f>
        <v>69791</v>
      </c>
      <c r="K52" s="38">
        <f t="shared" si="11"/>
        <v>-33165</v>
      </c>
      <c r="L52" s="42">
        <f t="shared" si="12"/>
        <v>-47.52045392672407</v>
      </c>
      <c r="M52" s="59"/>
    </row>
    <row r="53" spans="1:13" s="2" customFormat="1" ht="24.75" customHeight="1">
      <c r="A53" s="109" t="s">
        <v>58</v>
      </c>
      <c r="B53" s="38">
        <v>58000</v>
      </c>
      <c r="C53" s="34">
        <v>51606</v>
      </c>
      <c r="D53" s="35">
        <v>61934</v>
      </c>
      <c r="E53" s="101">
        <f t="shared" si="7"/>
        <v>106.78275862068966</v>
      </c>
      <c r="F53" s="102">
        <v>58347</v>
      </c>
      <c r="G53" s="103">
        <f t="shared" si="8"/>
        <v>3587</v>
      </c>
      <c r="H53" s="104">
        <f t="shared" si="9"/>
        <v>6.147702538262465</v>
      </c>
      <c r="I53" s="38">
        <f t="shared" si="10"/>
        <v>10328</v>
      </c>
      <c r="J53" s="57">
        <f>F53-'[1]7(全市)    '!F53</f>
        <v>1711</v>
      </c>
      <c r="K53" s="38">
        <f t="shared" si="11"/>
        <v>8617</v>
      </c>
      <c r="L53" s="42">
        <f t="shared" si="12"/>
        <v>503.6236119228521</v>
      </c>
      <c r="M53" s="59"/>
    </row>
    <row r="54" spans="1:13" s="2" customFormat="1" ht="24.75" customHeight="1">
      <c r="A54" s="105" t="s">
        <v>59</v>
      </c>
      <c r="B54" s="38">
        <v>65000</v>
      </c>
      <c r="C54" s="34">
        <v>18817</v>
      </c>
      <c r="D54" s="35">
        <v>19523</v>
      </c>
      <c r="E54" s="101">
        <f t="shared" si="7"/>
        <v>30.035384615384615</v>
      </c>
      <c r="F54" s="102">
        <v>2272</v>
      </c>
      <c r="G54" s="103">
        <f t="shared" si="8"/>
        <v>17251</v>
      </c>
      <c r="H54" s="104">
        <f t="shared" si="9"/>
        <v>759.2869718309859</v>
      </c>
      <c r="I54" s="38">
        <f t="shared" si="10"/>
        <v>706</v>
      </c>
      <c r="J54" s="57">
        <f>F54-'[1]7(全市)    '!F54</f>
        <v>279</v>
      </c>
      <c r="K54" s="38">
        <f t="shared" si="11"/>
        <v>427</v>
      </c>
      <c r="L54" s="42">
        <f t="shared" si="12"/>
        <v>153.04659498207883</v>
      </c>
      <c r="M54" s="59"/>
    </row>
    <row r="55" spans="1:13" s="2" customFormat="1" ht="24.75" customHeight="1">
      <c r="A55" s="105" t="s">
        <v>60</v>
      </c>
      <c r="B55" s="38">
        <v>8000</v>
      </c>
      <c r="C55" s="34">
        <v>2857</v>
      </c>
      <c r="D55" s="35">
        <v>3197</v>
      </c>
      <c r="E55" s="101">
        <f t="shared" si="7"/>
        <v>39.9625</v>
      </c>
      <c r="F55" s="102">
        <v>3941</v>
      </c>
      <c r="G55" s="103">
        <f t="shared" si="8"/>
        <v>-744</v>
      </c>
      <c r="H55" s="104">
        <f t="shared" si="9"/>
        <v>-18.878457244354223</v>
      </c>
      <c r="I55" s="38">
        <f t="shared" si="10"/>
        <v>340</v>
      </c>
      <c r="J55" s="57">
        <f>F55-'[1]7(全市)    '!F55</f>
        <v>659</v>
      </c>
      <c r="K55" s="38">
        <f t="shared" si="11"/>
        <v>-319</v>
      </c>
      <c r="L55" s="42">
        <f t="shared" si="12"/>
        <v>-48.406676783004556</v>
      </c>
      <c r="M55" s="59"/>
    </row>
    <row r="56" spans="1:13" s="2" customFormat="1" ht="24.75" customHeight="1">
      <c r="A56" s="105" t="s">
        <v>61</v>
      </c>
      <c r="B56" s="38"/>
      <c r="C56" s="34">
        <v>90</v>
      </c>
      <c r="D56" s="35">
        <v>90</v>
      </c>
      <c r="E56" s="101"/>
      <c r="F56" s="102">
        <v>0</v>
      </c>
      <c r="G56" s="103">
        <f t="shared" si="8"/>
        <v>90</v>
      </c>
      <c r="H56" s="104">
        <f t="shared" si="9"/>
        <v>0</v>
      </c>
      <c r="I56" s="38">
        <f t="shared" si="10"/>
        <v>0</v>
      </c>
      <c r="J56" s="57">
        <f>F56-'[1]7(全市)    '!F56</f>
        <v>0</v>
      </c>
      <c r="K56" s="38">
        <f t="shared" si="11"/>
        <v>0</v>
      </c>
      <c r="L56" s="42">
        <f t="shared" si="12"/>
        <v>0</v>
      </c>
      <c r="M56" s="59"/>
    </row>
    <row r="57" spans="1:13" s="2" customFormat="1" ht="24.75" customHeight="1">
      <c r="A57" s="106" t="s">
        <v>62</v>
      </c>
      <c r="B57" s="38">
        <v>25000</v>
      </c>
      <c r="C57" s="34">
        <v>11535</v>
      </c>
      <c r="D57" s="35">
        <v>13691</v>
      </c>
      <c r="E57" s="101">
        <f aca="true" t="shared" si="13" ref="E57:E63">D57/B57*100</f>
        <v>54.764</v>
      </c>
      <c r="F57" s="102">
        <v>14176</v>
      </c>
      <c r="G57" s="103">
        <f t="shared" si="8"/>
        <v>-485</v>
      </c>
      <c r="H57" s="104">
        <f t="shared" si="9"/>
        <v>-3.42127539503386</v>
      </c>
      <c r="I57" s="38">
        <f t="shared" si="10"/>
        <v>2156</v>
      </c>
      <c r="J57" s="57">
        <f>F57-'[1]7(全市)    '!F57</f>
        <v>2020</v>
      </c>
      <c r="K57" s="38">
        <f t="shared" si="11"/>
        <v>136</v>
      </c>
      <c r="L57" s="42">
        <f t="shared" si="12"/>
        <v>6.732673267326733</v>
      </c>
      <c r="M57" s="59"/>
    </row>
    <row r="58" spans="1:13" s="2" customFormat="1" ht="24.75" customHeight="1">
      <c r="A58" s="109" t="s">
        <v>63</v>
      </c>
      <c r="B58" s="38">
        <v>30000</v>
      </c>
      <c r="C58" s="34">
        <v>16761</v>
      </c>
      <c r="D58" s="35">
        <v>19703</v>
      </c>
      <c r="E58" s="101">
        <f t="shared" si="13"/>
        <v>65.67666666666668</v>
      </c>
      <c r="F58" s="102">
        <v>17075</v>
      </c>
      <c r="G58" s="103">
        <f t="shared" si="8"/>
        <v>2628</v>
      </c>
      <c r="H58" s="104">
        <f t="shared" si="9"/>
        <v>15.390922401171302</v>
      </c>
      <c r="I58" s="38">
        <f t="shared" si="10"/>
        <v>2942</v>
      </c>
      <c r="J58" s="57">
        <f>F58-'[1]7(全市)    '!F58</f>
        <v>2993</v>
      </c>
      <c r="K58" s="38">
        <f t="shared" si="11"/>
        <v>-51</v>
      </c>
      <c r="L58" s="42">
        <f t="shared" si="12"/>
        <v>-1.7039759438690276</v>
      </c>
      <c r="M58" s="59"/>
    </row>
    <row r="59" spans="1:13" s="2" customFormat="1" ht="24.75" customHeight="1">
      <c r="A59" s="109" t="s">
        <v>64</v>
      </c>
      <c r="B59" s="38">
        <v>15000</v>
      </c>
      <c r="C59" s="34">
        <v>8628</v>
      </c>
      <c r="D59" s="35">
        <v>9683</v>
      </c>
      <c r="E59" s="101">
        <f t="shared" si="13"/>
        <v>64.55333333333333</v>
      </c>
      <c r="F59" s="102">
        <v>13593</v>
      </c>
      <c r="G59" s="103">
        <f t="shared" si="8"/>
        <v>-3910</v>
      </c>
      <c r="H59" s="104">
        <f t="shared" si="9"/>
        <v>-28.76480541455161</v>
      </c>
      <c r="I59" s="38">
        <f t="shared" si="10"/>
        <v>1055</v>
      </c>
      <c r="J59" s="57">
        <f>F59-'[1]7(全市)    '!F59</f>
        <v>65</v>
      </c>
      <c r="K59" s="38">
        <f t="shared" si="11"/>
        <v>990</v>
      </c>
      <c r="L59" s="42">
        <f t="shared" si="12"/>
        <v>1523.076923076923</v>
      </c>
      <c r="M59" s="59"/>
    </row>
    <row r="60" spans="1:13" s="2" customFormat="1" ht="24.75" customHeight="1">
      <c r="A60" s="105" t="s">
        <v>65</v>
      </c>
      <c r="B60" s="38">
        <v>10000</v>
      </c>
      <c r="C60" s="34">
        <v>8623</v>
      </c>
      <c r="D60" s="35">
        <v>10714</v>
      </c>
      <c r="E60" s="101">
        <f t="shared" si="13"/>
        <v>107.13999999999999</v>
      </c>
      <c r="F60" s="102">
        <v>7498</v>
      </c>
      <c r="G60" s="103">
        <f t="shared" si="8"/>
        <v>3216</v>
      </c>
      <c r="H60" s="104">
        <f t="shared" si="9"/>
        <v>42.89143771672446</v>
      </c>
      <c r="I60" s="38">
        <f t="shared" si="10"/>
        <v>2091</v>
      </c>
      <c r="J60" s="57">
        <f>F60-'[1]7(全市)    '!F60</f>
        <v>632</v>
      </c>
      <c r="K60" s="38">
        <f t="shared" si="11"/>
        <v>1459</v>
      </c>
      <c r="L60" s="42">
        <f t="shared" si="12"/>
        <v>230.85443037974684</v>
      </c>
      <c r="M60" s="59"/>
    </row>
    <row r="61" spans="1:13" s="2" customFormat="1" ht="24.75" customHeight="1">
      <c r="A61" s="105" t="s">
        <v>66</v>
      </c>
      <c r="B61" s="38">
        <v>4538</v>
      </c>
      <c r="C61" s="34">
        <v>20199</v>
      </c>
      <c r="D61" s="35">
        <v>20713</v>
      </c>
      <c r="E61" s="101">
        <f t="shared" si="13"/>
        <v>456.4345526663729</v>
      </c>
      <c r="F61" s="102">
        <v>26391</v>
      </c>
      <c r="G61" s="103">
        <f t="shared" si="8"/>
        <v>-5678</v>
      </c>
      <c r="H61" s="104">
        <f t="shared" si="9"/>
        <v>-21.51491038611648</v>
      </c>
      <c r="I61" s="38">
        <f t="shared" si="10"/>
        <v>514</v>
      </c>
      <c r="J61" s="57">
        <f>F61-'[1]7(全市)    '!F61</f>
        <v>1052</v>
      </c>
      <c r="K61" s="38">
        <f t="shared" si="11"/>
        <v>-538</v>
      </c>
      <c r="L61" s="42">
        <f t="shared" si="12"/>
        <v>-51.14068441064639</v>
      </c>
      <c r="M61" s="59"/>
    </row>
    <row r="62" spans="1:13" s="2" customFormat="1" ht="24.75" customHeight="1">
      <c r="A62" s="105" t="s">
        <v>67</v>
      </c>
      <c r="B62" s="38">
        <v>23500</v>
      </c>
      <c r="C62" s="34">
        <v>16043</v>
      </c>
      <c r="D62" s="35">
        <v>19388</v>
      </c>
      <c r="E62" s="101">
        <f t="shared" si="13"/>
        <v>82.50212765957447</v>
      </c>
      <c r="F62" s="102">
        <v>16306</v>
      </c>
      <c r="G62" s="103">
        <f t="shared" si="8"/>
        <v>3082</v>
      </c>
      <c r="H62" s="104">
        <f t="shared" si="9"/>
        <v>18.901018030172942</v>
      </c>
      <c r="I62" s="38">
        <f t="shared" si="10"/>
        <v>3345</v>
      </c>
      <c r="J62" s="57">
        <f>F62-'[1]7(全市)    '!F62</f>
        <v>0</v>
      </c>
      <c r="K62" s="38">
        <f t="shared" si="11"/>
        <v>3345</v>
      </c>
      <c r="L62" s="42">
        <f t="shared" si="12"/>
        <v>0</v>
      </c>
      <c r="M62" s="59"/>
    </row>
    <row r="63" spans="1:13" s="2" customFormat="1" ht="24.75" customHeight="1">
      <c r="A63" s="105" t="s">
        <v>68</v>
      </c>
      <c r="B63" s="38">
        <v>500</v>
      </c>
      <c r="C63" s="34">
        <v>42</v>
      </c>
      <c r="D63" s="35">
        <v>42</v>
      </c>
      <c r="E63" s="101">
        <f t="shared" si="13"/>
        <v>8.4</v>
      </c>
      <c r="F63" s="102">
        <v>396</v>
      </c>
      <c r="G63" s="103">
        <f t="shared" si="8"/>
        <v>-354</v>
      </c>
      <c r="H63" s="104">
        <f t="shared" si="9"/>
        <v>-89.39393939393939</v>
      </c>
      <c r="I63" s="38">
        <f t="shared" si="10"/>
        <v>0</v>
      </c>
      <c r="J63" s="57">
        <f>F63-'[1]7(全市)    '!F63</f>
        <v>0</v>
      </c>
      <c r="K63" s="38">
        <f t="shared" si="11"/>
        <v>0</v>
      </c>
      <c r="L63" s="42">
        <f t="shared" si="12"/>
        <v>0</v>
      </c>
      <c r="M63" s="59"/>
    </row>
    <row r="64" spans="1:13" s="2" customFormat="1" ht="24.75" customHeight="1">
      <c r="A64" s="105" t="s">
        <v>69</v>
      </c>
      <c r="B64" s="38"/>
      <c r="C64" s="34">
        <v>0</v>
      </c>
      <c r="D64" s="35">
        <v>0</v>
      </c>
      <c r="E64" s="101"/>
      <c r="F64" s="102">
        <v>300</v>
      </c>
      <c r="G64" s="103">
        <f t="shared" si="8"/>
        <v>-300</v>
      </c>
      <c r="H64" s="104">
        <f t="shared" si="9"/>
        <v>-100</v>
      </c>
      <c r="I64" s="38">
        <f t="shared" si="10"/>
        <v>0</v>
      </c>
      <c r="J64" s="57">
        <f>F64-'[1]7(全市)    '!F64</f>
        <v>0</v>
      </c>
      <c r="K64" s="38">
        <f t="shared" si="11"/>
        <v>0</v>
      </c>
      <c r="L64" s="42">
        <f t="shared" si="12"/>
        <v>0</v>
      </c>
      <c r="M64" s="59"/>
    </row>
    <row r="65" spans="1:13" s="2" customFormat="1" ht="24.75" customHeight="1">
      <c r="A65" s="108" t="s">
        <v>70</v>
      </c>
      <c r="B65" s="38">
        <v>2700641</v>
      </c>
      <c r="C65" s="34">
        <v>1593245</v>
      </c>
      <c r="D65" s="35">
        <v>1813995</v>
      </c>
      <c r="E65" s="101">
        <f>D65/B65*100</f>
        <v>67.16905356913414</v>
      </c>
      <c r="F65" s="102">
        <v>1669148</v>
      </c>
      <c r="G65" s="103">
        <f t="shared" si="8"/>
        <v>144847</v>
      </c>
      <c r="H65" s="104">
        <f t="shared" si="9"/>
        <v>8.677900341970874</v>
      </c>
      <c r="I65" s="38">
        <f t="shared" si="10"/>
        <v>220750</v>
      </c>
      <c r="J65" s="57">
        <f>F65-'[1]7(全市)    '!F65</f>
        <v>203042</v>
      </c>
      <c r="K65" s="38">
        <f t="shared" si="11"/>
        <v>17708</v>
      </c>
      <c r="L65" s="42">
        <f t="shared" si="12"/>
        <v>8.721348292471507</v>
      </c>
      <c r="M65" s="59"/>
    </row>
  </sheetData>
  <sheetProtection/>
  <mergeCells count="30">
    <mergeCell ref="K2:M2"/>
    <mergeCell ref="D3:G3"/>
    <mergeCell ref="K3:L3"/>
    <mergeCell ref="K38:M38"/>
    <mergeCell ref="D39:G39"/>
    <mergeCell ref="K39:L39"/>
    <mergeCell ref="A4:A5"/>
    <mergeCell ref="A40:A41"/>
    <mergeCell ref="B4:B5"/>
    <mergeCell ref="B40:B41"/>
    <mergeCell ref="C4:C5"/>
    <mergeCell ref="C40:C41"/>
    <mergeCell ref="D4:D5"/>
    <mergeCell ref="D40:D41"/>
    <mergeCell ref="E4:E5"/>
    <mergeCell ref="E40:E41"/>
    <mergeCell ref="F4:F5"/>
    <mergeCell ref="F40:F41"/>
    <mergeCell ref="G4:G5"/>
    <mergeCell ref="G40:G41"/>
    <mergeCell ref="H4:H5"/>
    <mergeCell ref="H40:H41"/>
    <mergeCell ref="I4:I5"/>
    <mergeCell ref="I40:I41"/>
    <mergeCell ref="J4:J5"/>
    <mergeCell ref="J40:J41"/>
    <mergeCell ref="K4:K5"/>
    <mergeCell ref="K40:K41"/>
    <mergeCell ref="L4:L5"/>
    <mergeCell ref="L40:L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workbookViewId="0" topLeftCell="A1">
      <selection activeCell="A1" sqref="A1:IV65536"/>
    </sheetView>
  </sheetViews>
  <sheetFormatPr defaultColWidth="9.421875" defaultRowHeight="15"/>
  <cols>
    <col min="1" max="1" width="40.421875" style="3" customWidth="1"/>
    <col min="2" max="2" width="11.8515625" style="3" customWidth="1"/>
    <col min="3" max="3" width="11.57421875" style="3" customWidth="1"/>
    <col min="4" max="4" width="11.57421875" style="4" customWidth="1"/>
    <col min="5" max="5" width="11.00390625" style="5" customWidth="1"/>
    <col min="6" max="6" width="10.7109375" style="6" customWidth="1"/>
    <col min="7" max="7" width="10.57421875" style="3" customWidth="1"/>
    <col min="8" max="9" width="10.421875" style="3" customWidth="1"/>
    <col min="10" max="10" width="10.7109375" style="4" customWidth="1"/>
    <col min="11" max="11" width="9.8515625" style="3" bestFit="1" customWidth="1"/>
    <col min="12" max="12" width="11.8515625" style="5" customWidth="1"/>
    <col min="13" max="13" width="10.7109375" style="2" hidden="1" customWidth="1"/>
    <col min="14" max="32" width="9.8515625" style="2" bestFit="1" customWidth="1"/>
    <col min="33" max="16384" width="9.421875" style="2" customWidth="1"/>
  </cols>
  <sheetData>
    <row r="1" spans="1:13" s="1" customFormat="1" ht="38.25" customHeight="1">
      <c r="A1" s="7" t="s">
        <v>71</v>
      </c>
      <c r="B1" s="8"/>
      <c r="C1" s="8"/>
      <c r="D1" s="9"/>
      <c r="E1" s="10"/>
      <c r="F1" s="11"/>
      <c r="G1" s="8"/>
      <c r="H1" s="8"/>
      <c r="I1" s="8"/>
      <c r="J1" s="9"/>
      <c r="K1" s="8"/>
      <c r="L1" s="10"/>
      <c r="M1" s="47"/>
    </row>
    <row r="2" spans="1:13" s="1" customFormat="1" ht="21.75" customHeight="1">
      <c r="A2" s="8"/>
      <c r="B2" s="8"/>
      <c r="C2" s="8"/>
      <c r="D2" s="9"/>
      <c r="E2" s="10"/>
      <c r="F2" s="11"/>
      <c r="G2" s="8"/>
      <c r="H2" s="8"/>
      <c r="I2" s="8"/>
      <c r="J2" s="9"/>
      <c r="K2" s="8"/>
      <c r="L2" s="48" t="s">
        <v>1</v>
      </c>
      <c r="M2" s="48"/>
    </row>
    <row r="3" spans="1:13" s="2" customFormat="1" ht="19.5" customHeight="1">
      <c r="A3" s="2" t="s">
        <v>2</v>
      </c>
      <c r="B3" s="3"/>
      <c r="C3" s="3"/>
      <c r="D3" s="12" t="s">
        <v>3</v>
      </c>
      <c r="E3" s="12"/>
      <c r="F3" s="12"/>
      <c r="G3" s="12"/>
      <c r="H3" s="13"/>
      <c r="I3" s="3"/>
      <c r="J3" s="4"/>
      <c r="K3" s="3"/>
      <c r="L3" s="49" t="s">
        <v>4</v>
      </c>
      <c r="M3" s="50" t="s">
        <v>3</v>
      </c>
    </row>
    <row r="4" spans="1:13" s="2" customFormat="1" ht="27" customHeight="1">
      <c r="A4" s="14" t="s">
        <v>5</v>
      </c>
      <c r="B4" s="15" t="s">
        <v>6</v>
      </c>
      <c r="C4" s="15" t="s">
        <v>7</v>
      </c>
      <c r="D4" s="15" t="s">
        <v>8</v>
      </c>
      <c r="E4" s="51" t="s">
        <v>9</v>
      </c>
      <c r="F4" s="15" t="s">
        <v>10</v>
      </c>
      <c r="G4" s="15" t="s">
        <v>11</v>
      </c>
      <c r="H4" s="51" t="s">
        <v>12</v>
      </c>
      <c r="I4" s="15" t="s">
        <v>13</v>
      </c>
      <c r="J4" s="15" t="s">
        <v>14</v>
      </c>
      <c r="K4" s="15" t="s">
        <v>15</v>
      </c>
      <c r="L4" s="51" t="s">
        <v>16</v>
      </c>
      <c r="M4" s="52" t="s">
        <v>17</v>
      </c>
    </row>
    <row r="5" spans="1:13" s="2" customFormat="1" ht="24.75" customHeight="1">
      <c r="A5" s="26"/>
      <c r="B5" s="27"/>
      <c r="C5" s="27"/>
      <c r="D5" s="27"/>
      <c r="E5" s="55"/>
      <c r="F5" s="27"/>
      <c r="G5" s="27"/>
      <c r="H5" s="55"/>
      <c r="I5" s="27"/>
      <c r="J5" s="27"/>
      <c r="K5" s="27"/>
      <c r="L5" s="55"/>
      <c r="M5" s="56"/>
    </row>
    <row r="6" spans="1:13" s="2" customFormat="1" ht="15.75" customHeight="1">
      <c r="A6" s="40" t="s">
        <v>72</v>
      </c>
      <c r="B6" s="38"/>
      <c r="C6" s="41">
        <v>267571</v>
      </c>
      <c r="D6" s="37">
        <v>289828</v>
      </c>
      <c r="E6" s="42"/>
      <c r="F6" s="37">
        <v>275069</v>
      </c>
      <c r="G6" s="38">
        <f aca="true" t="shared" si="0" ref="G6:G37">D6-F6</f>
        <v>14759</v>
      </c>
      <c r="H6" s="42">
        <f aca="true" t="shared" si="1" ref="H6:H37">IF(F6&lt;=0,0,G6/F6*100)</f>
        <v>5.365562822419102</v>
      </c>
      <c r="I6" s="38">
        <f aca="true" t="shared" si="2" ref="I6:I37">D6-C6</f>
        <v>22257</v>
      </c>
      <c r="J6" s="57">
        <f>F6-'[1]7(县区) '!F6</f>
        <v>22547</v>
      </c>
      <c r="K6" s="38">
        <f aca="true" t="shared" si="3" ref="K6:K37">I6-J6</f>
        <v>-290</v>
      </c>
      <c r="L6" s="42">
        <f aca="true" t="shared" si="4" ref="L6:L37">IF(J6&lt;=0,0,K6/J6*100)</f>
        <v>-1.2862021554974055</v>
      </c>
      <c r="M6" s="89"/>
    </row>
    <row r="7" spans="1:13" s="2" customFormat="1" ht="15.75" customHeight="1">
      <c r="A7" s="38" t="s">
        <v>73</v>
      </c>
      <c r="B7" s="38"/>
      <c r="C7" s="41">
        <v>81845</v>
      </c>
      <c r="D7" s="37">
        <v>88897</v>
      </c>
      <c r="E7" s="42"/>
      <c r="F7" s="37">
        <v>88314</v>
      </c>
      <c r="G7" s="38">
        <f t="shared" si="0"/>
        <v>583</v>
      </c>
      <c r="H7" s="42">
        <f t="shared" si="1"/>
        <v>0.6601444844532011</v>
      </c>
      <c r="I7" s="38">
        <f t="shared" si="2"/>
        <v>7052</v>
      </c>
      <c r="J7" s="57">
        <f>F7-'[1]7(县区) '!F7</f>
        <v>6586</v>
      </c>
      <c r="K7" s="38">
        <f t="shared" si="3"/>
        <v>466</v>
      </c>
      <c r="L7" s="42">
        <f t="shared" si="4"/>
        <v>7.075614940783479</v>
      </c>
      <c r="M7" s="60"/>
    </row>
    <row r="8" spans="1:13" s="2" customFormat="1" ht="15.75" customHeight="1">
      <c r="A8" s="38" t="s">
        <v>74</v>
      </c>
      <c r="B8" s="38"/>
      <c r="C8" s="41">
        <v>37918</v>
      </c>
      <c r="D8" s="37">
        <v>40142</v>
      </c>
      <c r="E8" s="42"/>
      <c r="F8" s="37">
        <v>39203</v>
      </c>
      <c r="G8" s="38">
        <f t="shared" si="0"/>
        <v>939</v>
      </c>
      <c r="H8" s="42">
        <f t="shared" si="1"/>
        <v>2.39522485524067</v>
      </c>
      <c r="I8" s="38">
        <f t="shared" si="2"/>
        <v>2224</v>
      </c>
      <c r="J8" s="57">
        <f>F8-'[1]7(县区) '!F8</f>
        <v>2402</v>
      </c>
      <c r="K8" s="38">
        <f t="shared" si="3"/>
        <v>-178</v>
      </c>
      <c r="L8" s="42">
        <f t="shared" si="4"/>
        <v>-7.410491257285595</v>
      </c>
      <c r="M8" s="60"/>
    </row>
    <row r="9" spans="1:13" s="2" customFormat="1" ht="15.75" customHeight="1">
      <c r="A9" s="39" t="s">
        <v>75</v>
      </c>
      <c r="B9" s="38"/>
      <c r="C9" s="41">
        <v>4828</v>
      </c>
      <c r="D9" s="37">
        <v>5199</v>
      </c>
      <c r="E9" s="42"/>
      <c r="F9" s="37">
        <v>2667</v>
      </c>
      <c r="G9" s="38">
        <f t="shared" si="0"/>
        <v>2532</v>
      </c>
      <c r="H9" s="42">
        <f t="shared" si="1"/>
        <v>94.93813273340832</v>
      </c>
      <c r="I9" s="38">
        <f t="shared" si="2"/>
        <v>371</v>
      </c>
      <c r="J9" s="57">
        <f>F9-'[1]7(县区) '!F9</f>
        <v>335</v>
      </c>
      <c r="K9" s="38">
        <f t="shared" si="3"/>
        <v>36</v>
      </c>
      <c r="L9" s="42">
        <f t="shared" si="4"/>
        <v>10.746268656716417</v>
      </c>
      <c r="M9" s="60"/>
    </row>
    <row r="10" spans="1:13" s="2" customFormat="1" ht="15.75" customHeight="1">
      <c r="A10" s="39" t="s">
        <v>76</v>
      </c>
      <c r="B10" s="38"/>
      <c r="C10" s="41">
        <v>2302</v>
      </c>
      <c r="D10" s="37">
        <v>3309</v>
      </c>
      <c r="E10" s="42"/>
      <c r="F10" s="37">
        <v>337</v>
      </c>
      <c r="G10" s="38">
        <f t="shared" si="0"/>
        <v>2972</v>
      </c>
      <c r="H10" s="42">
        <f t="shared" si="1"/>
        <v>881.8991097922849</v>
      </c>
      <c r="I10" s="38">
        <f t="shared" si="2"/>
        <v>1007</v>
      </c>
      <c r="J10" s="57">
        <f>F10-'[1]7(县区) '!F10</f>
        <v>9</v>
      </c>
      <c r="K10" s="38">
        <f t="shared" si="3"/>
        <v>998</v>
      </c>
      <c r="L10" s="42">
        <f t="shared" si="4"/>
        <v>11088.888888888889</v>
      </c>
      <c r="M10" s="60"/>
    </row>
    <row r="11" spans="1:13" s="2" customFormat="1" ht="15.75" customHeight="1">
      <c r="A11" s="39" t="s">
        <v>77</v>
      </c>
      <c r="B11" s="38"/>
      <c r="C11" s="41">
        <v>69910</v>
      </c>
      <c r="D11" s="37">
        <v>74207</v>
      </c>
      <c r="E11" s="42"/>
      <c r="F11" s="37">
        <v>71190</v>
      </c>
      <c r="G11" s="38">
        <f t="shared" si="0"/>
        <v>3017</v>
      </c>
      <c r="H11" s="42">
        <f t="shared" si="1"/>
        <v>4.237954768928221</v>
      </c>
      <c r="I11" s="38">
        <f t="shared" si="2"/>
        <v>4297</v>
      </c>
      <c r="J11" s="57">
        <f>F11-'[1]7(县区) '!F11</f>
        <v>6948</v>
      </c>
      <c r="K11" s="38">
        <f t="shared" si="3"/>
        <v>-2651</v>
      </c>
      <c r="L11" s="42">
        <f t="shared" si="4"/>
        <v>-38.15486470926886</v>
      </c>
      <c r="M11" s="60"/>
    </row>
    <row r="12" spans="1:13" s="2" customFormat="1" ht="15.75" customHeight="1">
      <c r="A12" s="39" t="s">
        <v>78</v>
      </c>
      <c r="B12" s="38"/>
      <c r="C12" s="41">
        <v>22650</v>
      </c>
      <c r="D12" s="37">
        <v>24464</v>
      </c>
      <c r="E12" s="42"/>
      <c r="F12" s="37">
        <v>23248</v>
      </c>
      <c r="G12" s="38">
        <f t="shared" si="0"/>
        <v>1216</v>
      </c>
      <c r="H12" s="42">
        <f t="shared" si="1"/>
        <v>5.230557467309016</v>
      </c>
      <c r="I12" s="38">
        <f t="shared" si="2"/>
        <v>1814</v>
      </c>
      <c r="J12" s="57">
        <f>F12-'[1]7(县区) '!F12</f>
        <v>1216</v>
      </c>
      <c r="K12" s="38">
        <f t="shared" si="3"/>
        <v>598</v>
      </c>
      <c r="L12" s="42">
        <f t="shared" si="4"/>
        <v>49.17763157894737</v>
      </c>
      <c r="M12" s="60"/>
    </row>
    <row r="13" spans="1:13" s="2" customFormat="1" ht="15.75" customHeight="1">
      <c r="A13" s="39" t="s">
        <v>79</v>
      </c>
      <c r="B13" s="38"/>
      <c r="C13" s="41">
        <v>48118</v>
      </c>
      <c r="D13" s="37">
        <v>53610</v>
      </c>
      <c r="E13" s="42"/>
      <c r="F13" s="37">
        <v>50110</v>
      </c>
      <c r="G13" s="38">
        <f t="shared" si="0"/>
        <v>3500</v>
      </c>
      <c r="H13" s="42">
        <f t="shared" si="1"/>
        <v>6.9846338056276185</v>
      </c>
      <c r="I13" s="38">
        <f t="shared" si="2"/>
        <v>5492</v>
      </c>
      <c r="J13" s="57">
        <f>F13-'[1]7(县区) '!F13</f>
        <v>5051</v>
      </c>
      <c r="K13" s="38">
        <f t="shared" si="3"/>
        <v>441</v>
      </c>
      <c r="L13" s="42">
        <f t="shared" si="4"/>
        <v>8.73094436745199</v>
      </c>
      <c r="M13" s="60"/>
    </row>
    <row r="14" spans="1:13" s="2" customFormat="1" ht="15.75" customHeight="1">
      <c r="A14" s="110" t="s">
        <v>80</v>
      </c>
      <c r="B14" s="38"/>
      <c r="C14" s="41">
        <v>157952</v>
      </c>
      <c r="D14" s="37">
        <v>170540</v>
      </c>
      <c r="E14" s="42"/>
      <c r="F14" s="37">
        <v>175709</v>
      </c>
      <c r="G14" s="38">
        <f t="shared" si="0"/>
        <v>-5169</v>
      </c>
      <c r="H14" s="42">
        <f t="shared" si="1"/>
        <v>-2.941795810117865</v>
      </c>
      <c r="I14" s="38">
        <f t="shared" si="2"/>
        <v>12588</v>
      </c>
      <c r="J14" s="57">
        <f>F14-'[1]7(县区) '!F14</f>
        <v>17750</v>
      </c>
      <c r="K14" s="38">
        <f t="shared" si="3"/>
        <v>-5162</v>
      </c>
      <c r="L14" s="42">
        <f t="shared" si="4"/>
        <v>-29.08169014084507</v>
      </c>
      <c r="M14" s="60"/>
    </row>
    <row r="15" spans="1:13" s="2" customFormat="1" ht="15.75" customHeight="1">
      <c r="A15" s="38" t="s">
        <v>73</v>
      </c>
      <c r="B15" s="38"/>
      <c r="C15" s="41">
        <v>47307</v>
      </c>
      <c r="D15" s="37">
        <v>51770</v>
      </c>
      <c r="E15" s="42"/>
      <c r="F15" s="37">
        <v>51935</v>
      </c>
      <c r="G15" s="38">
        <f t="shared" si="0"/>
        <v>-165</v>
      </c>
      <c r="H15" s="42">
        <f t="shared" si="1"/>
        <v>-0.3177048233368634</v>
      </c>
      <c r="I15" s="38">
        <f t="shared" si="2"/>
        <v>4463</v>
      </c>
      <c r="J15" s="57">
        <f>F15-'[1]7(县区) '!F15</f>
        <v>4867</v>
      </c>
      <c r="K15" s="38">
        <f t="shared" si="3"/>
        <v>-404</v>
      </c>
      <c r="L15" s="42">
        <f t="shared" si="4"/>
        <v>-8.300801314978425</v>
      </c>
      <c r="M15" s="60"/>
    </row>
    <row r="16" spans="1:13" s="2" customFormat="1" ht="15.75" customHeight="1">
      <c r="A16" s="38" t="s">
        <v>74</v>
      </c>
      <c r="B16" s="38"/>
      <c r="C16" s="41">
        <v>26228</v>
      </c>
      <c r="D16" s="37">
        <v>27971</v>
      </c>
      <c r="E16" s="42"/>
      <c r="F16" s="37">
        <v>28663</v>
      </c>
      <c r="G16" s="38">
        <f t="shared" si="0"/>
        <v>-692</v>
      </c>
      <c r="H16" s="42">
        <f t="shared" si="1"/>
        <v>-2.414262289362593</v>
      </c>
      <c r="I16" s="38">
        <f t="shared" si="2"/>
        <v>1743</v>
      </c>
      <c r="J16" s="57">
        <f>F16-'[1]7(县区) '!F16</f>
        <v>2093</v>
      </c>
      <c r="K16" s="38">
        <f t="shared" si="3"/>
        <v>-350</v>
      </c>
      <c r="L16" s="42">
        <f t="shared" si="4"/>
        <v>-16.722408026755854</v>
      </c>
      <c r="M16" s="60"/>
    </row>
    <row r="17" spans="1:13" s="2" customFormat="1" ht="15.75" customHeight="1">
      <c r="A17" s="39" t="s">
        <v>75</v>
      </c>
      <c r="B17" s="38"/>
      <c r="C17" s="41">
        <v>1633</v>
      </c>
      <c r="D17" s="37">
        <v>1902</v>
      </c>
      <c r="E17" s="42"/>
      <c r="F17" s="37">
        <v>2020</v>
      </c>
      <c r="G17" s="38">
        <f t="shared" si="0"/>
        <v>-118</v>
      </c>
      <c r="H17" s="42">
        <f t="shared" si="1"/>
        <v>-5.841584158415842</v>
      </c>
      <c r="I17" s="38">
        <f t="shared" si="2"/>
        <v>269</v>
      </c>
      <c r="J17" s="57">
        <f>F17-'[1]7(县区) '!F17</f>
        <v>250</v>
      </c>
      <c r="K17" s="38">
        <f t="shared" si="3"/>
        <v>19</v>
      </c>
      <c r="L17" s="42">
        <f t="shared" si="4"/>
        <v>7.6</v>
      </c>
      <c r="M17" s="60"/>
    </row>
    <row r="18" spans="1:13" s="2" customFormat="1" ht="15.75" customHeight="1">
      <c r="A18" s="39" t="s">
        <v>76</v>
      </c>
      <c r="B18" s="38"/>
      <c r="C18" s="41">
        <v>129</v>
      </c>
      <c r="D18" s="37">
        <v>135</v>
      </c>
      <c r="E18" s="42"/>
      <c r="F18" s="37">
        <v>82</v>
      </c>
      <c r="G18" s="38">
        <f t="shared" si="0"/>
        <v>53</v>
      </c>
      <c r="H18" s="42">
        <f t="shared" si="1"/>
        <v>64.63414634146342</v>
      </c>
      <c r="I18" s="38">
        <f t="shared" si="2"/>
        <v>6</v>
      </c>
      <c r="J18" s="57">
        <f>F18-'[1]7(县区) '!F18</f>
        <v>8</v>
      </c>
      <c r="K18" s="38">
        <f t="shared" si="3"/>
        <v>-2</v>
      </c>
      <c r="L18" s="42">
        <f t="shared" si="4"/>
        <v>-25</v>
      </c>
      <c r="M18" s="60"/>
    </row>
    <row r="19" spans="1:13" s="2" customFormat="1" ht="15.75" customHeight="1">
      <c r="A19" s="39" t="s">
        <v>77</v>
      </c>
      <c r="B19" s="38"/>
      <c r="C19" s="41">
        <v>42394</v>
      </c>
      <c r="D19" s="37">
        <v>45005</v>
      </c>
      <c r="E19" s="42"/>
      <c r="F19" s="37">
        <v>48147</v>
      </c>
      <c r="G19" s="38">
        <f t="shared" si="0"/>
        <v>-3142</v>
      </c>
      <c r="H19" s="42">
        <f t="shared" si="1"/>
        <v>-6.525847924065882</v>
      </c>
      <c r="I19" s="38">
        <f t="shared" si="2"/>
        <v>2611</v>
      </c>
      <c r="J19" s="57">
        <f>F19-'[1]7(县区) '!F19</f>
        <v>6496</v>
      </c>
      <c r="K19" s="38">
        <f t="shared" si="3"/>
        <v>-3885</v>
      </c>
      <c r="L19" s="42">
        <f t="shared" si="4"/>
        <v>-59.80603448275862</v>
      </c>
      <c r="M19" s="60"/>
    </row>
    <row r="20" spans="1:13" s="2" customFormat="1" ht="15.75" customHeight="1">
      <c r="A20" s="39" t="s">
        <v>78</v>
      </c>
      <c r="B20" s="38"/>
      <c r="C20" s="41">
        <v>12525</v>
      </c>
      <c r="D20" s="37">
        <v>13518</v>
      </c>
      <c r="E20" s="42"/>
      <c r="F20" s="37">
        <v>14001</v>
      </c>
      <c r="G20" s="38">
        <f t="shared" si="0"/>
        <v>-483</v>
      </c>
      <c r="H20" s="42">
        <f t="shared" si="1"/>
        <v>-3.449753589029355</v>
      </c>
      <c r="I20" s="38">
        <f t="shared" si="2"/>
        <v>993</v>
      </c>
      <c r="J20" s="57">
        <f>F20-'[1]7(县区) '!F20</f>
        <v>722</v>
      </c>
      <c r="K20" s="38">
        <f t="shared" si="3"/>
        <v>271</v>
      </c>
      <c r="L20" s="42">
        <f t="shared" si="4"/>
        <v>37.53462603878116</v>
      </c>
      <c r="M20" s="60"/>
    </row>
    <row r="21" spans="1:13" s="2" customFormat="1" ht="15.75" customHeight="1">
      <c r="A21" s="39" t="s">
        <v>79</v>
      </c>
      <c r="B21" s="38"/>
      <c r="C21" s="41">
        <v>27736</v>
      </c>
      <c r="D21" s="37">
        <v>30239</v>
      </c>
      <c r="E21" s="42"/>
      <c r="F21" s="37">
        <v>30861</v>
      </c>
      <c r="G21" s="38">
        <f t="shared" si="0"/>
        <v>-622</v>
      </c>
      <c r="H21" s="42">
        <f t="shared" si="1"/>
        <v>-2.0154888046401607</v>
      </c>
      <c r="I21" s="38">
        <f t="shared" si="2"/>
        <v>2503</v>
      </c>
      <c r="J21" s="57">
        <f>F21-'[1]7(县区) '!F21</f>
        <v>3314</v>
      </c>
      <c r="K21" s="38">
        <f t="shared" si="3"/>
        <v>-811</v>
      </c>
      <c r="L21" s="42">
        <f t="shared" si="4"/>
        <v>-24.471937235968618</v>
      </c>
      <c r="M21" s="60"/>
    </row>
    <row r="22" spans="1:13" s="2" customFormat="1" ht="15.75" customHeight="1">
      <c r="A22" s="110" t="s">
        <v>81</v>
      </c>
      <c r="B22" s="38"/>
      <c r="C22" s="41">
        <v>109619</v>
      </c>
      <c r="D22" s="37">
        <v>119288</v>
      </c>
      <c r="E22" s="42"/>
      <c r="F22" s="37">
        <v>99360</v>
      </c>
      <c r="G22" s="38">
        <f t="shared" si="0"/>
        <v>19928</v>
      </c>
      <c r="H22" s="42">
        <f t="shared" si="1"/>
        <v>20.05636070853462</v>
      </c>
      <c r="I22" s="38">
        <f t="shared" si="2"/>
        <v>9669</v>
      </c>
      <c r="J22" s="57">
        <f>F22-'[1]7(县区) '!F22</f>
        <v>4797</v>
      </c>
      <c r="K22" s="38">
        <f t="shared" si="3"/>
        <v>4872</v>
      </c>
      <c r="L22" s="42">
        <f t="shared" si="4"/>
        <v>101.56347717323327</v>
      </c>
      <c r="M22" s="60"/>
    </row>
    <row r="23" spans="1:13" s="2" customFormat="1" ht="15.75" customHeight="1">
      <c r="A23" s="38" t="s">
        <v>73</v>
      </c>
      <c r="B23" s="38"/>
      <c r="C23" s="41">
        <v>34538</v>
      </c>
      <c r="D23" s="37">
        <v>37127</v>
      </c>
      <c r="E23" s="42"/>
      <c r="F23" s="37">
        <v>36379</v>
      </c>
      <c r="G23" s="38">
        <f t="shared" si="0"/>
        <v>748</v>
      </c>
      <c r="H23" s="42">
        <f t="shared" si="1"/>
        <v>2.056131284532285</v>
      </c>
      <c r="I23" s="38">
        <f t="shared" si="2"/>
        <v>2589</v>
      </c>
      <c r="J23" s="57">
        <f>F23-'[1]7(县区) '!F23</f>
        <v>1719</v>
      </c>
      <c r="K23" s="38">
        <f t="shared" si="3"/>
        <v>870</v>
      </c>
      <c r="L23" s="42">
        <f t="shared" si="4"/>
        <v>50.6108202443281</v>
      </c>
      <c r="M23" s="60"/>
    </row>
    <row r="24" spans="1:13" s="2" customFormat="1" ht="15.75" customHeight="1">
      <c r="A24" s="38" t="s">
        <v>74</v>
      </c>
      <c r="B24" s="38"/>
      <c r="C24" s="41">
        <v>11690</v>
      </c>
      <c r="D24" s="37">
        <v>12171</v>
      </c>
      <c r="E24" s="42"/>
      <c r="F24" s="37">
        <v>10540</v>
      </c>
      <c r="G24" s="38">
        <f t="shared" si="0"/>
        <v>1631</v>
      </c>
      <c r="H24" s="42">
        <f t="shared" si="1"/>
        <v>15.47438330170778</v>
      </c>
      <c r="I24" s="38">
        <f t="shared" si="2"/>
        <v>481</v>
      </c>
      <c r="J24" s="57">
        <f>F24-'[1]7(县区) '!F24</f>
        <v>309</v>
      </c>
      <c r="K24" s="38">
        <f t="shared" si="3"/>
        <v>172</v>
      </c>
      <c r="L24" s="42">
        <f t="shared" si="4"/>
        <v>55.663430420711975</v>
      </c>
      <c r="M24" s="60"/>
    </row>
    <row r="25" spans="1:13" s="2" customFormat="1" ht="15.75" customHeight="1">
      <c r="A25" s="39" t="s">
        <v>75</v>
      </c>
      <c r="B25" s="38"/>
      <c r="C25" s="41">
        <v>3195</v>
      </c>
      <c r="D25" s="37">
        <v>3297</v>
      </c>
      <c r="E25" s="42"/>
      <c r="F25" s="37">
        <v>647</v>
      </c>
      <c r="G25" s="38">
        <f t="shared" si="0"/>
        <v>2650</v>
      </c>
      <c r="H25" s="42">
        <f t="shared" si="1"/>
        <v>409.58268933539415</v>
      </c>
      <c r="I25" s="38">
        <f t="shared" si="2"/>
        <v>102</v>
      </c>
      <c r="J25" s="57">
        <f>F25-'[1]7(县区) '!F25</f>
        <v>85</v>
      </c>
      <c r="K25" s="38">
        <f t="shared" si="3"/>
        <v>17</v>
      </c>
      <c r="L25" s="42">
        <f t="shared" si="4"/>
        <v>20</v>
      </c>
      <c r="M25" s="60"/>
    </row>
    <row r="26" spans="1:13" s="2" customFormat="1" ht="15.75" customHeight="1">
      <c r="A26" s="39" t="s">
        <v>76</v>
      </c>
      <c r="B26" s="38"/>
      <c r="C26" s="41">
        <v>2173</v>
      </c>
      <c r="D26" s="37">
        <v>3174</v>
      </c>
      <c r="E26" s="42"/>
      <c r="F26" s="37">
        <v>255</v>
      </c>
      <c r="G26" s="38">
        <f t="shared" si="0"/>
        <v>2919</v>
      </c>
      <c r="H26" s="42">
        <f t="shared" si="1"/>
        <v>1144.7058823529412</v>
      </c>
      <c r="I26" s="38">
        <f t="shared" si="2"/>
        <v>1001</v>
      </c>
      <c r="J26" s="57">
        <f>F26-'[1]7(县区) '!F26</f>
        <v>1</v>
      </c>
      <c r="K26" s="38">
        <f t="shared" si="3"/>
        <v>1000</v>
      </c>
      <c r="L26" s="42">
        <f t="shared" si="4"/>
        <v>100000</v>
      </c>
      <c r="M26" s="60"/>
    </row>
    <row r="27" spans="1:13" s="2" customFormat="1" ht="15.75" customHeight="1">
      <c r="A27" s="39" t="s">
        <v>77</v>
      </c>
      <c r="B27" s="38"/>
      <c r="C27" s="41">
        <v>27516</v>
      </c>
      <c r="D27" s="37">
        <v>29202</v>
      </c>
      <c r="E27" s="42"/>
      <c r="F27" s="37">
        <v>23043</v>
      </c>
      <c r="G27" s="38">
        <f t="shared" si="0"/>
        <v>6159</v>
      </c>
      <c r="H27" s="42">
        <f t="shared" si="1"/>
        <v>26.72829058716313</v>
      </c>
      <c r="I27" s="38">
        <f t="shared" si="2"/>
        <v>1686</v>
      </c>
      <c r="J27" s="57">
        <f>F27-'[1]7(县区) '!F27</f>
        <v>452</v>
      </c>
      <c r="K27" s="38">
        <f t="shared" si="3"/>
        <v>1234</v>
      </c>
      <c r="L27" s="42">
        <f t="shared" si="4"/>
        <v>273.0088495575221</v>
      </c>
      <c r="M27" s="60"/>
    </row>
    <row r="28" spans="1:13" s="2" customFormat="1" ht="15.75" customHeight="1">
      <c r="A28" s="39" t="s">
        <v>78</v>
      </c>
      <c r="B28" s="38"/>
      <c r="C28" s="41">
        <v>10125</v>
      </c>
      <c r="D28" s="37">
        <v>10946</v>
      </c>
      <c r="E28" s="42"/>
      <c r="F28" s="37">
        <v>9247</v>
      </c>
      <c r="G28" s="38">
        <f t="shared" si="0"/>
        <v>1699</v>
      </c>
      <c r="H28" s="42">
        <f t="shared" si="1"/>
        <v>18.373526549151077</v>
      </c>
      <c r="I28" s="38">
        <f t="shared" si="2"/>
        <v>821</v>
      </c>
      <c r="J28" s="57">
        <f>F28-'[1]7(县区) '!F28</f>
        <v>494</v>
      </c>
      <c r="K28" s="38">
        <f t="shared" si="3"/>
        <v>327</v>
      </c>
      <c r="L28" s="42">
        <f t="shared" si="4"/>
        <v>66.19433198380567</v>
      </c>
      <c r="M28" s="60"/>
    </row>
    <row r="29" spans="1:13" s="2" customFormat="1" ht="15.75" customHeight="1">
      <c r="A29" s="39" t="s">
        <v>79</v>
      </c>
      <c r="B29" s="38"/>
      <c r="C29" s="41">
        <v>20382</v>
      </c>
      <c r="D29" s="37">
        <v>23371</v>
      </c>
      <c r="E29" s="42"/>
      <c r="F29" s="37">
        <v>19249</v>
      </c>
      <c r="G29" s="38">
        <f t="shared" si="0"/>
        <v>4122</v>
      </c>
      <c r="H29" s="42">
        <f t="shared" si="1"/>
        <v>21.414099433736816</v>
      </c>
      <c r="I29" s="38">
        <f t="shared" si="2"/>
        <v>2989</v>
      </c>
      <c r="J29" s="57">
        <f>F29-'[1]7(县区) '!F29</f>
        <v>1737</v>
      </c>
      <c r="K29" s="38">
        <f t="shared" si="3"/>
        <v>1252</v>
      </c>
      <c r="L29" s="42">
        <f t="shared" si="4"/>
        <v>72.0782959124928</v>
      </c>
      <c r="M29" s="60"/>
    </row>
    <row r="30" spans="1:13" s="2" customFormat="1" ht="15.75" customHeight="1">
      <c r="A30" s="40" t="s">
        <v>82</v>
      </c>
      <c r="B30" s="38"/>
      <c r="C30" s="41">
        <v>1593245</v>
      </c>
      <c r="D30" s="37">
        <v>1813995</v>
      </c>
      <c r="E30" s="42"/>
      <c r="F30" s="37">
        <v>1669148</v>
      </c>
      <c r="G30" s="38">
        <f t="shared" si="0"/>
        <v>144847</v>
      </c>
      <c r="H30" s="42">
        <f t="shared" si="1"/>
        <v>8.677900341970874</v>
      </c>
      <c r="I30" s="38">
        <f t="shared" si="2"/>
        <v>220750</v>
      </c>
      <c r="J30" s="57">
        <f>F30-'[1]7(县区) '!F30</f>
        <v>203042</v>
      </c>
      <c r="K30" s="38">
        <f t="shared" si="3"/>
        <v>17708</v>
      </c>
      <c r="L30" s="42">
        <f t="shared" si="4"/>
        <v>8.721348292471507</v>
      </c>
      <c r="M30" s="60"/>
    </row>
    <row r="31" spans="1:13" s="2" customFormat="1" ht="15.75" customHeight="1">
      <c r="A31" s="38" t="s">
        <v>73</v>
      </c>
      <c r="B31" s="38"/>
      <c r="C31" s="41">
        <v>259599</v>
      </c>
      <c r="D31" s="37">
        <v>293127</v>
      </c>
      <c r="E31" s="42"/>
      <c r="F31" s="37">
        <v>243926</v>
      </c>
      <c r="G31" s="38">
        <f t="shared" si="0"/>
        <v>49201</v>
      </c>
      <c r="H31" s="42">
        <f t="shared" si="1"/>
        <v>20.170461533415875</v>
      </c>
      <c r="I31" s="38">
        <f t="shared" si="2"/>
        <v>33528</v>
      </c>
      <c r="J31" s="57">
        <f>F31-'[1]7(县区) '!F31</f>
        <v>30849</v>
      </c>
      <c r="K31" s="38">
        <f t="shared" si="3"/>
        <v>2679</v>
      </c>
      <c r="L31" s="42">
        <f t="shared" si="4"/>
        <v>8.684236117864437</v>
      </c>
      <c r="M31" s="60"/>
    </row>
    <row r="32" spans="1:13" s="2" customFormat="1" ht="15.75" customHeight="1">
      <c r="A32" s="38" t="s">
        <v>74</v>
      </c>
      <c r="B32" s="38"/>
      <c r="C32" s="41">
        <v>156634</v>
      </c>
      <c r="D32" s="37">
        <v>190923</v>
      </c>
      <c r="E32" s="42"/>
      <c r="F32" s="37">
        <v>155978</v>
      </c>
      <c r="G32" s="38">
        <f t="shared" si="0"/>
        <v>34945</v>
      </c>
      <c r="H32" s="42">
        <f t="shared" si="1"/>
        <v>22.403800535973023</v>
      </c>
      <c r="I32" s="38">
        <f t="shared" si="2"/>
        <v>34289</v>
      </c>
      <c r="J32" s="57">
        <f>F32-'[1]7(县区) '!F32</f>
        <v>14580</v>
      </c>
      <c r="K32" s="38">
        <f t="shared" si="3"/>
        <v>19709</v>
      </c>
      <c r="L32" s="42">
        <f t="shared" si="4"/>
        <v>135.1783264746228</v>
      </c>
      <c r="M32" s="60"/>
    </row>
    <row r="33" spans="1:13" s="2" customFormat="1" ht="15.75" customHeight="1">
      <c r="A33" s="39" t="s">
        <v>75</v>
      </c>
      <c r="B33" s="38"/>
      <c r="C33" s="41">
        <v>41246</v>
      </c>
      <c r="D33" s="37">
        <v>46181</v>
      </c>
      <c r="E33" s="42"/>
      <c r="F33" s="37">
        <v>36418</v>
      </c>
      <c r="G33" s="38">
        <f t="shared" si="0"/>
        <v>9763</v>
      </c>
      <c r="H33" s="42">
        <f t="shared" si="1"/>
        <v>26.808171783184136</v>
      </c>
      <c r="I33" s="38">
        <f t="shared" si="2"/>
        <v>4935</v>
      </c>
      <c r="J33" s="57">
        <f>F33-'[1]7(县区) '!F33</f>
        <v>4273</v>
      </c>
      <c r="K33" s="38">
        <f t="shared" si="3"/>
        <v>662</v>
      </c>
      <c r="L33" s="42">
        <f t="shared" si="4"/>
        <v>15.492628130119353</v>
      </c>
      <c r="M33" s="60"/>
    </row>
    <row r="34" spans="1:13" s="2" customFormat="1" ht="15.75" customHeight="1">
      <c r="A34" s="39" t="s">
        <v>76</v>
      </c>
      <c r="B34" s="38"/>
      <c r="C34" s="41">
        <v>15203</v>
      </c>
      <c r="D34" s="37">
        <v>21143</v>
      </c>
      <c r="E34" s="42"/>
      <c r="F34" s="37">
        <v>11613</v>
      </c>
      <c r="G34" s="38">
        <f t="shared" si="0"/>
        <v>9530</v>
      </c>
      <c r="H34" s="42">
        <f t="shared" si="1"/>
        <v>82.06320502884698</v>
      </c>
      <c r="I34" s="38">
        <f t="shared" si="2"/>
        <v>5940</v>
      </c>
      <c r="J34" s="57">
        <f>F34-'[1]7(县区) '!F34</f>
        <v>937</v>
      </c>
      <c r="K34" s="38">
        <f t="shared" si="3"/>
        <v>5003</v>
      </c>
      <c r="L34" s="42">
        <f t="shared" si="4"/>
        <v>533.9381003201707</v>
      </c>
      <c r="M34" s="60"/>
    </row>
    <row r="35" spans="1:13" s="2" customFormat="1" ht="15.75" customHeight="1">
      <c r="A35" s="39" t="s">
        <v>77</v>
      </c>
      <c r="B35" s="38"/>
      <c r="C35" s="41">
        <v>347774</v>
      </c>
      <c r="D35" s="37">
        <v>400720</v>
      </c>
      <c r="E35" s="42"/>
      <c r="F35" s="37">
        <v>430610</v>
      </c>
      <c r="G35" s="38">
        <f t="shared" si="0"/>
        <v>-29890</v>
      </c>
      <c r="H35" s="42">
        <f t="shared" si="1"/>
        <v>-6.941315807807529</v>
      </c>
      <c r="I35" s="38">
        <f t="shared" si="2"/>
        <v>52946</v>
      </c>
      <c r="J35" s="57">
        <f>F35-'[1]7(县区) '!F35</f>
        <v>63282</v>
      </c>
      <c r="K35" s="38">
        <f t="shared" si="3"/>
        <v>-10336</v>
      </c>
      <c r="L35" s="42">
        <f t="shared" si="4"/>
        <v>-16.333238519642236</v>
      </c>
      <c r="M35" s="60"/>
    </row>
    <row r="36" spans="1:13" s="2" customFormat="1" ht="15.75" customHeight="1">
      <c r="A36" s="39" t="s">
        <v>78</v>
      </c>
      <c r="B36" s="38"/>
      <c r="C36" s="41">
        <v>202936</v>
      </c>
      <c r="D36" s="37">
        <v>223842</v>
      </c>
      <c r="E36" s="42"/>
      <c r="F36" s="37">
        <v>230342</v>
      </c>
      <c r="G36" s="38">
        <f t="shared" si="0"/>
        <v>-6500</v>
      </c>
      <c r="H36" s="42">
        <f t="shared" si="1"/>
        <v>-2.8218909274036</v>
      </c>
      <c r="I36" s="38">
        <f t="shared" si="2"/>
        <v>20906</v>
      </c>
      <c r="J36" s="57">
        <f>F36-'[1]7(县区) '!F36</f>
        <v>28553</v>
      </c>
      <c r="K36" s="38">
        <f t="shared" si="3"/>
        <v>-7647</v>
      </c>
      <c r="L36" s="42">
        <f t="shared" si="4"/>
        <v>-26.78177424438763</v>
      </c>
      <c r="M36" s="60"/>
    </row>
    <row r="37" spans="1:13" s="2" customFormat="1" ht="15.75" customHeight="1">
      <c r="A37" s="39" t="s">
        <v>79</v>
      </c>
      <c r="B37" s="38"/>
      <c r="C37" s="41">
        <v>569853</v>
      </c>
      <c r="D37" s="37">
        <v>638059</v>
      </c>
      <c r="E37" s="42"/>
      <c r="F37" s="37">
        <v>560261</v>
      </c>
      <c r="G37" s="38">
        <f t="shared" si="0"/>
        <v>77798</v>
      </c>
      <c r="H37" s="42">
        <f t="shared" si="1"/>
        <v>13.886028119037377</v>
      </c>
      <c r="I37" s="38">
        <f t="shared" si="2"/>
        <v>68206</v>
      </c>
      <c r="J37" s="57">
        <f>F37-'[1]7(县区) '!F37</f>
        <v>60568</v>
      </c>
      <c r="K37" s="38">
        <f t="shared" si="3"/>
        <v>7638</v>
      </c>
      <c r="L37" s="42">
        <f t="shared" si="4"/>
        <v>12.610619469026549</v>
      </c>
      <c r="M37" s="60"/>
    </row>
    <row r="38" spans="1:12" s="2" customFormat="1" ht="18" customHeight="1">
      <c r="A38" s="43" t="s">
        <v>83</v>
      </c>
      <c r="B38" s="3"/>
      <c r="C38" s="3"/>
      <c r="D38" s="4"/>
      <c r="E38" s="5"/>
      <c r="F38" s="6"/>
      <c r="G38" s="3"/>
      <c r="H38" s="44"/>
      <c r="I38" s="3"/>
      <c r="J38" s="4"/>
      <c r="K38" s="3"/>
      <c r="L38" s="5"/>
    </row>
    <row r="39" spans="1:13" s="2" customFormat="1" ht="9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2" s="2" customFormat="1" ht="15">
      <c r="A40" s="46" t="s">
        <v>84</v>
      </c>
      <c r="B40" s="3"/>
      <c r="C40" s="3"/>
      <c r="D40" s="4"/>
      <c r="E40" s="5"/>
      <c r="F40" s="6"/>
      <c r="G40" s="3"/>
      <c r="H40" s="3"/>
      <c r="I40" s="3"/>
      <c r="J40" s="4"/>
      <c r="K40" s="3"/>
      <c r="L40" s="5"/>
    </row>
  </sheetData>
  <sheetProtection/>
  <mergeCells count="16">
    <mergeCell ref="L2:M2"/>
    <mergeCell ref="D3:G3"/>
    <mergeCell ref="A39:M3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43">
      <selection activeCell="A1" sqref="A1:IV65536"/>
    </sheetView>
  </sheetViews>
  <sheetFormatPr defaultColWidth="9.421875" defaultRowHeight="15"/>
  <cols>
    <col min="1" max="1" width="52.8515625" style="3" customWidth="1"/>
    <col min="2" max="2" width="11.8515625" style="3" customWidth="1"/>
    <col min="3" max="3" width="12.28125" style="3" customWidth="1"/>
    <col min="4" max="4" width="12.421875" style="4" customWidth="1"/>
    <col min="5" max="5" width="11.28125" style="5" customWidth="1"/>
    <col min="6" max="6" width="11.140625" style="4" customWidth="1"/>
    <col min="7" max="7" width="11.140625" style="3" customWidth="1"/>
    <col min="8" max="8" width="11.421875" style="5" customWidth="1"/>
    <col min="9" max="9" width="10.421875" style="3" customWidth="1"/>
    <col min="10" max="10" width="9.8515625" style="4" bestFit="1" customWidth="1"/>
    <col min="11" max="11" width="9.8515625" style="3" bestFit="1" customWidth="1"/>
    <col min="12" max="12" width="10.7109375" style="5" customWidth="1"/>
    <col min="13" max="13" width="6.28125" style="2" hidden="1" customWidth="1"/>
    <col min="14" max="14" width="10.00390625" style="2" customWidth="1"/>
    <col min="15" max="32" width="9.8515625" style="2" bestFit="1" customWidth="1"/>
    <col min="33" max="16384" width="9.421875" style="2" customWidth="1"/>
  </cols>
  <sheetData>
    <row r="1" spans="1:13" s="1" customFormat="1" ht="58.5" customHeight="1">
      <c r="A1" s="7" t="s">
        <v>85</v>
      </c>
      <c r="B1" s="8"/>
      <c r="C1" s="8"/>
      <c r="D1" s="9"/>
      <c r="E1" s="10"/>
      <c r="F1" s="9"/>
      <c r="G1" s="8"/>
      <c r="H1" s="10"/>
      <c r="I1" s="8"/>
      <c r="J1" s="9"/>
      <c r="K1" s="8"/>
      <c r="L1" s="10"/>
      <c r="M1" s="47"/>
    </row>
    <row r="2" spans="1:13" s="1" customFormat="1" ht="25.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48" t="s">
        <v>1</v>
      </c>
      <c r="L2" s="48"/>
      <c r="M2" s="48"/>
    </row>
    <row r="3" spans="1:13" s="2" customFormat="1" ht="19.5" customHeight="1">
      <c r="A3" s="2" t="s">
        <v>2</v>
      </c>
      <c r="B3" s="3"/>
      <c r="C3" s="3"/>
      <c r="D3" s="12" t="s">
        <v>3</v>
      </c>
      <c r="E3" s="12"/>
      <c r="F3" s="12"/>
      <c r="G3" s="12"/>
      <c r="H3" s="5"/>
      <c r="I3" s="3"/>
      <c r="J3" s="4"/>
      <c r="K3" s="82" t="s">
        <v>4</v>
      </c>
      <c r="L3" s="82"/>
      <c r="M3" s="50" t="s">
        <v>3</v>
      </c>
    </row>
    <row r="4" spans="1:13" s="2" customFormat="1" ht="42" customHeight="1">
      <c r="A4" s="61" t="s">
        <v>5</v>
      </c>
      <c r="B4" s="62" t="s">
        <v>6</v>
      </c>
      <c r="C4" s="62" t="s">
        <v>7</v>
      </c>
      <c r="D4" s="63" t="s">
        <v>8</v>
      </c>
      <c r="E4" s="64" t="s">
        <v>9</v>
      </c>
      <c r="F4" s="65" t="s">
        <v>10</v>
      </c>
      <c r="G4" s="15" t="s">
        <v>11</v>
      </c>
      <c r="H4" s="51" t="s">
        <v>12</v>
      </c>
      <c r="I4" s="15" t="s">
        <v>13</v>
      </c>
      <c r="J4" s="16" t="s">
        <v>14</v>
      </c>
      <c r="K4" s="15" t="s">
        <v>15</v>
      </c>
      <c r="L4" s="51" t="s">
        <v>16</v>
      </c>
      <c r="M4" s="83" t="s">
        <v>17</v>
      </c>
    </row>
    <row r="5" spans="1:13" s="2" customFormat="1" ht="24.75" customHeight="1">
      <c r="A5" s="66"/>
      <c r="B5" s="62"/>
      <c r="C5" s="62"/>
      <c r="D5" s="63"/>
      <c r="E5" s="64"/>
      <c r="F5" s="67"/>
      <c r="G5" s="27"/>
      <c r="H5" s="55"/>
      <c r="I5" s="27"/>
      <c r="J5" s="28"/>
      <c r="K5" s="27"/>
      <c r="L5" s="55"/>
      <c r="M5" s="58"/>
    </row>
    <row r="6" spans="1:13" s="2" customFormat="1" ht="34.5" customHeight="1">
      <c r="A6" s="68" t="s">
        <v>86</v>
      </c>
      <c r="B6" s="38">
        <v>120</v>
      </c>
      <c r="C6" s="38">
        <v>44</v>
      </c>
      <c r="D6" s="69">
        <v>44</v>
      </c>
      <c r="E6" s="42">
        <f aca="true" t="shared" si="0" ref="E6:E15">D6/B6*100</f>
        <v>36.666666666666664</v>
      </c>
      <c r="F6" s="69">
        <v>125</v>
      </c>
      <c r="G6" s="38">
        <f aca="true" t="shared" si="1" ref="G6:G18">D6-F6</f>
        <v>-81</v>
      </c>
      <c r="H6" s="36">
        <f aca="true" t="shared" si="2" ref="H6:H18">IF(F6&lt;=0,0,G6/F6*100)</f>
        <v>-64.8</v>
      </c>
      <c r="I6" s="84">
        <f aca="true" t="shared" si="3" ref="I6:I18">D6-C6</f>
        <v>0</v>
      </c>
      <c r="J6" s="85">
        <f>F6-'[2]7月(全市)    '!F6</f>
        <v>27</v>
      </c>
      <c r="K6" s="38">
        <f aca="true" t="shared" si="4" ref="K6:K18">I6-J6</f>
        <v>-27</v>
      </c>
      <c r="L6" s="42">
        <f aca="true" t="shared" si="5" ref="L6:L18">IF(J6&lt;=0,0,K6/J6*100)</f>
        <v>-100</v>
      </c>
      <c r="M6" s="59"/>
    </row>
    <row r="7" spans="1:13" s="2" customFormat="1" ht="34.5" customHeight="1">
      <c r="A7" s="68" t="s">
        <v>87</v>
      </c>
      <c r="B7" s="38">
        <v>8192</v>
      </c>
      <c r="C7" s="38">
        <v>1009</v>
      </c>
      <c r="D7" s="69">
        <v>1009</v>
      </c>
      <c r="E7" s="42">
        <f t="shared" si="0"/>
        <v>12.31689453125</v>
      </c>
      <c r="F7" s="69">
        <v>1843</v>
      </c>
      <c r="G7" s="38">
        <f t="shared" si="1"/>
        <v>-834</v>
      </c>
      <c r="H7" s="36">
        <f t="shared" si="2"/>
        <v>-45.25230602278893</v>
      </c>
      <c r="I7" s="84">
        <f t="shared" si="3"/>
        <v>0</v>
      </c>
      <c r="J7" s="85">
        <f>F7-'[2]7月(全市)    '!F7</f>
        <v>0</v>
      </c>
      <c r="K7" s="38">
        <f t="shared" si="4"/>
        <v>0</v>
      </c>
      <c r="L7" s="42">
        <f t="shared" si="5"/>
        <v>0</v>
      </c>
      <c r="M7" s="59"/>
    </row>
    <row r="8" spans="1:13" s="2" customFormat="1" ht="34.5" customHeight="1">
      <c r="A8" s="68" t="s">
        <v>88</v>
      </c>
      <c r="B8" s="38">
        <v>2703</v>
      </c>
      <c r="C8" s="38">
        <v>1461</v>
      </c>
      <c r="D8" s="69">
        <v>1461</v>
      </c>
      <c r="E8" s="42">
        <f t="shared" si="0"/>
        <v>54.05105438401776</v>
      </c>
      <c r="F8" s="69">
        <v>4596</v>
      </c>
      <c r="G8" s="38">
        <f t="shared" si="1"/>
        <v>-3135</v>
      </c>
      <c r="H8" s="36">
        <f t="shared" si="2"/>
        <v>-68.21148825065274</v>
      </c>
      <c r="I8" s="84">
        <f t="shared" si="3"/>
        <v>0</v>
      </c>
      <c r="J8" s="85">
        <f>F8-'[2]7月(全市)    '!F8</f>
        <v>146</v>
      </c>
      <c r="K8" s="38">
        <f t="shared" si="4"/>
        <v>-146</v>
      </c>
      <c r="L8" s="42">
        <f t="shared" si="5"/>
        <v>-100</v>
      </c>
      <c r="M8" s="59"/>
    </row>
    <row r="9" spans="1:13" s="2" customFormat="1" ht="34.5" customHeight="1">
      <c r="A9" s="68" t="s">
        <v>89</v>
      </c>
      <c r="B9" s="38">
        <v>975048</v>
      </c>
      <c r="C9" s="38">
        <v>162610</v>
      </c>
      <c r="D9" s="69">
        <v>166009</v>
      </c>
      <c r="E9" s="42">
        <f t="shared" si="0"/>
        <v>17.025725912980693</v>
      </c>
      <c r="F9" s="69">
        <v>253077</v>
      </c>
      <c r="G9" s="38">
        <f t="shared" si="1"/>
        <v>-87068</v>
      </c>
      <c r="H9" s="36">
        <f t="shared" si="2"/>
        <v>-34.40375853989102</v>
      </c>
      <c r="I9" s="84">
        <f t="shared" si="3"/>
        <v>3399</v>
      </c>
      <c r="J9" s="85">
        <f>F9-'[2]7月(全市)    '!F9</f>
        <v>10199</v>
      </c>
      <c r="K9" s="38">
        <f t="shared" si="4"/>
        <v>-6800</v>
      </c>
      <c r="L9" s="42">
        <f t="shared" si="5"/>
        <v>-66.6732032552211</v>
      </c>
      <c r="M9" s="59"/>
    </row>
    <row r="10" spans="1:13" s="2" customFormat="1" ht="34.5" customHeight="1">
      <c r="A10" s="68" t="s">
        <v>90</v>
      </c>
      <c r="B10" s="38">
        <v>7131</v>
      </c>
      <c r="C10" s="38">
        <v>2830</v>
      </c>
      <c r="D10" s="69">
        <v>3431</v>
      </c>
      <c r="E10" s="42">
        <f t="shared" si="0"/>
        <v>48.113869022577475</v>
      </c>
      <c r="F10" s="69">
        <v>4284</v>
      </c>
      <c r="G10" s="38">
        <f t="shared" si="1"/>
        <v>-853</v>
      </c>
      <c r="H10" s="36">
        <f t="shared" si="2"/>
        <v>-19.911297852474323</v>
      </c>
      <c r="I10" s="84">
        <f t="shared" si="3"/>
        <v>601</v>
      </c>
      <c r="J10" s="85">
        <f>F10-'[2]7月(全市)    '!F10</f>
        <v>532</v>
      </c>
      <c r="K10" s="38">
        <f t="shared" si="4"/>
        <v>69</v>
      </c>
      <c r="L10" s="42">
        <f t="shared" si="5"/>
        <v>12.969924812030076</v>
      </c>
      <c r="M10" s="59"/>
    </row>
    <row r="11" spans="1:13" s="2" customFormat="1" ht="34.5" customHeight="1">
      <c r="A11" s="70" t="s">
        <v>91</v>
      </c>
      <c r="B11" s="38">
        <v>5450</v>
      </c>
      <c r="C11" s="38">
        <v>2028</v>
      </c>
      <c r="D11" s="69">
        <v>2444</v>
      </c>
      <c r="E11" s="42">
        <f t="shared" si="0"/>
        <v>44.84403669724771</v>
      </c>
      <c r="F11" s="69">
        <v>3013</v>
      </c>
      <c r="G11" s="38">
        <f t="shared" si="1"/>
        <v>-569</v>
      </c>
      <c r="H11" s="36">
        <f t="shared" si="2"/>
        <v>-18.884832392963823</v>
      </c>
      <c r="I11" s="84">
        <f t="shared" si="3"/>
        <v>416</v>
      </c>
      <c r="J11" s="85">
        <f>F11-'[2]7月(全市)    '!F11</f>
        <v>369</v>
      </c>
      <c r="K11" s="38">
        <f t="shared" si="4"/>
        <v>47</v>
      </c>
      <c r="L11" s="42">
        <f t="shared" si="5"/>
        <v>12.737127371273713</v>
      </c>
      <c r="M11" s="59"/>
    </row>
    <row r="12" spans="1:13" s="2" customFormat="1" ht="34.5" customHeight="1">
      <c r="A12" s="70" t="s">
        <v>92</v>
      </c>
      <c r="B12" s="38">
        <v>1681</v>
      </c>
      <c r="C12" s="38">
        <v>802</v>
      </c>
      <c r="D12" s="69">
        <v>987</v>
      </c>
      <c r="E12" s="42">
        <f t="shared" si="0"/>
        <v>58.71505056513979</v>
      </c>
      <c r="F12" s="69">
        <v>1271</v>
      </c>
      <c r="G12" s="38">
        <f t="shared" si="1"/>
        <v>-284</v>
      </c>
      <c r="H12" s="36">
        <f t="shared" si="2"/>
        <v>-22.34461054287962</v>
      </c>
      <c r="I12" s="84">
        <f t="shared" si="3"/>
        <v>185</v>
      </c>
      <c r="J12" s="85">
        <f>F12-'[2]7月(全市)    '!F12</f>
        <v>163</v>
      </c>
      <c r="K12" s="38">
        <f t="shared" si="4"/>
        <v>22</v>
      </c>
      <c r="L12" s="42">
        <f t="shared" si="5"/>
        <v>13.496932515337424</v>
      </c>
      <c r="M12" s="59"/>
    </row>
    <row r="13" spans="1:13" s="2" customFormat="1" ht="34.5" customHeight="1">
      <c r="A13" s="68" t="s">
        <v>93</v>
      </c>
      <c r="B13" s="38">
        <v>33531</v>
      </c>
      <c r="C13" s="38">
        <v>13202</v>
      </c>
      <c r="D13" s="69">
        <v>19012</v>
      </c>
      <c r="E13" s="42">
        <f t="shared" si="0"/>
        <v>56.6997703617548</v>
      </c>
      <c r="F13" s="69">
        <v>22845</v>
      </c>
      <c r="G13" s="38">
        <f t="shared" si="1"/>
        <v>-3833</v>
      </c>
      <c r="H13" s="36">
        <f t="shared" si="2"/>
        <v>-16.77828846574743</v>
      </c>
      <c r="I13" s="84">
        <f t="shared" si="3"/>
        <v>5810</v>
      </c>
      <c r="J13" s="85">
        <f>F13-'[2]7月(全市)    '!F13</f>
        <v>989</v>
      </c>
      <c r="K13" s="38">
        <f t="shared" si="4"/>
        <v>4821</v>
      </c>
      <c r="L13" s="42">
        <f t="shared" si="5"/>
        <v>487.4620829120324</v>
      </c>
      <c r="M13" s="59"/>
    </row>
    <row r="14" spans="1:13" s="2" customFormat="1" ht="34.5" customHeight="1">
      <c r="A14" s="68" t="s">
        <v>94</v>
      </c>
      <c r="B14" s="38">
        <v>7897</v>
      </c>
      <c r="C14" s="38">
        <v>4624</v>
      </c>
      <c r="D14" s="69">
        <v>5008</v>
      </c>
      <c r="E14" s="42">
        <f t="shared" si="0"/>
        <v>63.41648727364822</v>
      </c>
      <c r="F14" s="69">
        <v>5125</v>
      </c>
      <c r="G14" s="38">
        <f t="shared" si="1"/>
        <v>-117</v>
      </c>
      <c r="H14" s="36">
        <f t="shared" si="2"/>
        <v>-2.2829268292682925</v>
      </c>
      <c r="I14" s="84">
        <f t="shared" si="3"/>
        <v>384</v>
      </c>
      <c r="J14" s="85">
        <f>F14-'[2]7月(全市)    '!F14</f>
        <v>354</v>
      </c>
      <c r="K14" s="38">
        <f t="shared" si="4"/>
        <v>30</v>
      </c>
      <c r="L14" s="42">
        <f t="shared" si="5"/>
        <v>8.47457627118644</v>
      </c>
      <c r="M14" s="59"/>
    </row>
    <row r="15" spans="1:13" s="2" customFormat="1" ht="34.5" customHeight="1">
      <c r="A15" s="68" t="s">
        <v>95</v>
      </c>
      <c r="B15" s="38">
        <v>285</v>
      </c>
      <c r="C15" s="38">
        <v>64</v>
      </c>
      <c r="D15" s="69">
        <v>79</v>
      </c>
      <c r="E15" s="42">
        <f t="shared" si="0"/>
        <v>27.719298245614034</v>
      </c>
      <c r="F15" s="69">
        <v>266</v>
      </c>
      <c r="G15" s="38">
        <f t="shared" si="1"/>
        <v>-187</v>
      </c>
      <c r="H15" s="36">
        <f t="shared" si="2"/>
        <v>-70.30075187969925</v>
      </c>
      <c r="I15" s="84">
        <f t="shared" si="3"/>
        <v>15</v>
      </c>
      <c r="J15" s="85">
        <f>F15-'[2]7月(全市)    '!F15</f>
        <v>24</v>
      </c>
      <c r="K15" s="38">
        <f t="shared" si="4"/>
        <v>-9</v>
      </c>
      <c r="L15" s="42">
        <f t="shared" si="5"/>
        <v>-37.5</v>
      </c>
      <c r="M15" s="59"/>
    </row>
    <row r="16" spans="1:13" s="2" customFormat="1" ht="34.5" customHeight="1">
      <c r="A16" s="68" t="s">
        <v>96</v>
      </c>
      <c r="B16" s="38"/>
      <c r="C16" s="38">
        <v>4</v>
      </c>
      <c r="D16" s="69">
        <v>4</v>
      </c>
      <c r="E16" s="42"/>
      <c r="F16" s="69">
        <v>0</v>
      </c>
      <c r="G16" s="38">
        <f t="shared" si="1"/>
        <v>4</v>
      </c>
      <c r="H16" s="36">
        <f t="shared" si="2"/>
        <v>0</v>
      </c>
      <c r="I16" s="84">
        <f t="shared" si="3"/>
        <v>0</v>
      </c>
      <c r="J16" s="85">
        <f>F16-'[2]7月(全市)    '!F16</f>
        <v>0</v>
      </c>
      <c r="K16" s="38">
        <f t="shared" si="4"/>
        <v>0</v>
      </c>
      <c r="L16" s="42">
        <f t="shared" si="5"/>
        <v>0</v>
      </c>
      <c r="M16" s="59"/>
    </row>
    <row r="17" spans="1:13" s="2" customFormat="1" ht="34.5" customHeight="1">
      <c r="A17" s="68" t="s">
        <v>97</v>
      </c>
      <c r="B17" s="38"/>
      <c r="C17" s="38">
        <v>4926</v>
      </c>
      <c r="D17" s="69">
        <v>4926</v>
      </c>
      <c r="E17" s="42"/>
      <c r="F17" s="69">
        <v>0</v>
      </c>
      <c r="G17" s="38">
        <f t="shared" si="1"/>
        <v>4926</v>
      </c>
      <c r="H17" s="36">
        <f t="shared" si="2"/>
        <v>0</v>
      </c>
      <c r="I17" s="84">
        <f t="shared" si="3"/>
        <v>0</v>
      </c>
      <c r="J17" s="85">
        <f>F17-'[2]7月(全市)    '!F17</f>
        <v>0</v>
      </c>
      <c r="K17" s="38">
        <f t="shared" si="4"/>
        <v>0</v>
      </c>
      <c r="L17" s="42">
        <f t="shared" si="5"/>
        <v>0</v>
      </c>
      <c r="M17" s="59"/>
    </row>
    <row r="18" spans="1:13" s="2" customFormat="1" ht="34.5" customHeight="1">
      <c r="A18" s="71" t="s">
        <v>98</v>
      </c>
      <c r="B18" s="38">
        <v>1034907</v>
      </c>
      <c r="C18" s="38">
        <v>190774</v>
      </c>
      <c r="D18" s="69">
        <v>200983</v>
      </c>
      <c r="E18" s="42">
        <f>D18/B18*100</f>
        <v>19.42039236375829</v>
      </c>
      <c r="F18" s="69">
        <v>292161</v>
      </c>
      <c r="G18" s="38">
        <f t="shared" si="1"/>
        <v>-91178</v>
      </c>
      <c r="H18" s="36">
        <f t="shared" si="2"/>
        <v>-31.208135240500955</v>
      </c>
      <c r="I18" s="84">
        <f t="shared" si="3"/>
        <v>10209</v>
      </c>
      <c r="J18" s="85">
        <f>F18-'[2]7月(全市)    '!F18</f>
        <v>12271</v>
      </c>
      <c r="K18" s="38">
        <f t="shared" si="4"/>
        <v>-2062</v>
      </c>
      <c r="L18" s="42">
        <f t="shared" si="5"/>
        <v>-16.803846467280582</v>
      </c>
      <c r="M18" s="59"/>
    </row>
    <row r="19" spans="1:13" s="2" customFormat="1" ht="22.5" customHeight="1">
      <c r="A19" s="72"/>
      <c r="B19" s="73"/>
      <c r="C19" s="73"/>
      <c r="D19" s="74"/>
      <c r="E19" s="73"/>
      <c r="F19" s="74"/>
      <c r="G19" s="73"/>
      <c r="H19" s="73"/>
      <c r="I19" s="86"/>
      <c r="J19" s="86"/>
      <c r="K19" s="73"/>
      <c r="L19" s="73"/>
      <c r="M19" s="73"/>
    </row>
    <row r="20" spans="1:12" s="2" customFormat="1" ht="16.5" customHeight="1">
      <c r="A20" s="3"/>
      <c r="B20" s="3"/>
      <c r="C20" s="3"/>
      <c r="D20" s="4"/>
      <c r="E20" s="5"/>
      <c r="F20" s="4"/>
      <c r="G20" s="3"/>
      <c r="H20" s="5"/>
      <c r="I20" s="3"/>
      <c r="J20" s="4"/>
      <c r="K20" s="3"/>
      <c r="L20" s="5"/>
    </row>
    <row r="21" spans="1:12" s="2" customFormat="1" ht="27.75" customHeight="1">
      <c r="A21" s="3"/>
      <c r="B21" s="3"/>
      <c r="C21" s="3"/>
      <c r="D21" s="4"/>
      <c r="E21" s="5"/>
      <c r="F21" s="4"/>
      <c r="G21" s="3"/>
      <c r="H21" s="5"/>
      <c r="I21" s="3"/>
      <c r="J21" s="4"/>
      <c r="K21" s="3"/>
      <c r="L21" s="5"/>
    </row>
    <row r="22" s="2" customFormat="1" ht="25.5" customHeight="1"/>
    <row r="23" spans="1:13" s="2" customFormat="1" ht="24.75" customHeight="1">
      <c r="A23" s="7" t="s">
        <v>99</v>
      </c>
      <c r="B23" s="8"/>
      <c r="C23" s="8"/>
      <c r="D23" s="9"/>
      <c r="E23" s="10"/>
      <c r="F23" s="9"/>
      <c r="G23" s="8"/>
      <c r="H23" s="10"/>
      <c r="I23" s="8"/>
      <c r="J23" s="9"/>
      <c r="K23" s="8"/>
      <c r="L23" s="10"/>
      <c r="M23" s="47"/>
    </row>
    <row r="24" spans="1:13" s="2" customFormat="1" ht="21.75" customHeight="1">
      <c r="A24" s="8"/>
      <c r="B24" s="8"/>
      <c r="C24" s="8"/>
      <c r="D24" s="9"/>
      <c r="E24" s="10"/>
      <c r="F24" s="9"/>
      <c r="G24" s="8"/>
      <c r="H24" s="10"/>
      <c r="I24" s="8"/>
      <c r="J24" s="9"/>
      <c r="K24" s="48" t="s">
        <v>1</v>
      </c>
      <c r="L24" s="48"/>
      <c r="M24" s="48"/>
    </row>
    <row r="25" spans="1:13" s="2" customFormat="1" ht="24.75" customHeight="1">
      <c r="A25" s="2" t="s">
        <v>2</v>
      </c>
      <c r="B25" s="3"/>
      <c r="C25" s="3"/>
      <c r="D25" s="12" t="s">
        <v>3</v>
      </c>
      <c r="E25" s="12"/>
      <c r="F25" s="12"/>
      <c r="G25" s="12"/>
      <c r="H25" s="5"/>
      <c r="I25" s="3"/>
      <c r="J25" s="4"/>
      <c r="K25" s="82" t="s">
        <v>4</v>
      </c>
      <c r="L25" s="82"/>
      <c r="M25" s="50" t="s">
        <v>3</v>
      </c>
    </row>
    <row r="26" spans="1:13" s="2" customFormat="1" ht="42" customHeight="1">
      <c r="A26" s="61" t="s">
        <v>5</v>
      </c>
      <c r="B26" s="15" t="s">
        <v>6</v>
      </c>
      <c r="C26" s="15" t="s">
        <v>7</v>
      </c>
      <c r="D26" s="65" t="s">
        <v>8</v>
      </c>
      <c r="E26" s="51" t="s">
        <v>9</v>
      </c>
      <c r="F26" s="16" t="s">
        <v>10</v>
      </c>
      <c r="G26" s="15" t="s">
        <v>11</v>
      </c>
      <c r="H26" s="51" t="s">
        <v>12</v>
      </c>
      <c r="I26" s="15" t="s">
        <v>13</v>
      </c>
      <c r="J26" s="16" t="s">
        <v>14</v>
      </c>
      <c r="K26" s="15" t="s">
        <v>15</v>
      </c>
      <c r="L26" s="51" t="s">
        <v>16</v>
      </c>
      <c r="M26" s="87" t="s">
        <v>17</v>
      </c>
    </row>
    <row r="27" spans="1:13" s="2" customFormat="1" ht="42" customHeight="1">
      <c r="A27" s="66"/>
      <c r="B27" s="27"/>
      <c r="C27" s="27"/>
      <c r="D27" s="67"/>
      <c r="E27" s="55"/>
      <c r="F27" s="28"/>
      <c r="G27" s="27"/>
      <c r="H27" s="55"/>
      <c r="I27" s="27"/>
      <c r="J27" s="28"/>
      <c r="K27" s="27"/>
      <c r="L27" s="55"/>
      <c r="M27" s="87"/>
    </row>
    <row r="28" spans="1:13" s="2" customFormat="1" ht="34.5" customHeight="1">
      <c r="A28" s="75" t="s">
        <v>100</v>
      </c>
      <c r="B28" s="38">
        <v>20</v>
      </c>
      <c r="C28" s="34">
        <v>110</v>
      </c>
      <c r="D28" s="35">
        <v>110</v>
      </c>
      <c r="E28" s="42">
        <f aca="true" t="shared" si="6" ref="E28:E31">D28/B28*100</f>
        <v>550</v>
      </c>
      <c r="F28" s="76">
        <v>89</v>
      </c>
      <c r="G28" s="77">
        <f aca="true" t="shared" si="7" ref="G28:G42">D28-F28</f>
        <v>21</v>
      </c>
      <c r="H28" s="78">
        <f aca="true" t="shared" si="8" ref="H28:H42">IF(F28&lt;=0,0,G28/F28*100)</f>
        <v>23.595505617977526</v>
      </c>
      <c r="I28" s="38">
        <f aca="true" t="shared" si="9" ref="I28:I42">D28-C28</f>
        <v>0</v>
      </c>
      <c r="J28" s="57">
        <f>F28-'[2]7月(全市)    '!F28</f>
        <v>0</v>
      </c>
      <c r="K28" s="38">
        <f aca="true" t="shared" si="10" ref="K28:K42">I28-J28</f>
        <v>0</v>
      </c>
      <c r="L28" s="42">
        <f aca="true" t="shared" si="11" ref="L28:L42">IF(J28&lt;=0,0,K28/J28*100)</f>
        <v>0</v>
      </c>
      <c r="M28" s="59"/>
    </row>
    <row r="29" spans="1:13" s="2" customFormat="1" ht="34.5" customHeight="1">
      <c r="A29" s="75" t="s">
        <v>101</v>
      </c>
      <c r="B29" s="38">
        <v>5140</v>
      </c>
      <c r="C29" s="34">
        <v>4829</v>
      </c>
      <c r="D29" s="35">
        <v>6068</v>
      </c>
      <c r="E29" s="42">
        <f t="shared" si="6"/>
        <v>118.05447470817121</v>
      </c>
      <c r="F29" s="76">
        <v>3636</v>
      </c>
      <c r="G29" s="77">
        <f t="shared" si="7"/>
        <v>2432</v>
      </c>
      <c r="H29" s="78">
        <f t="shared" si="8"/>
        <v>66.8866886688669</v>
      </c>
      <c r="I29" s="38">
        <f t="shared" si="9"/>
        <v>1239</v>
      </c>
      <c r="J29" s="57">
        <f>F29-'[2]7月(全市)    '!F29</f>
        <v>912</v>
      </c>
      <c r="K29" s="38">
        <f t="shared" si="10"/>
        <v>327</v>
      </c>
      <c r="L29" s="42">
        <f t="shared" si="11"/>
        <v>35.85526315789473</v>
      </c>
      <c r="M29" s="59"/>
    </row>
    <row r="30" spans="1:13" s="2" customFormat="1" ht="34.5" customHeight="1">
      <c r="A30" s="75" t="s">
        <v>102</v>
      </c>
      <c r="B30" s="38"/>
      <c r="C30" s="34">
        <v>0</v>
      </c>
      <c r="D30" s="35">
        <v>0</v>
      </c>
      <c r="E30" s="42"/>
      <c r="F30" s="76">
        <v>0</v>
      </c>
      <c r="G30" s="77">
        <f t="shared" si="7"/>
        <v>0</v>
      </c>
      <c r="H30" s="78">
        <f t="shared" si="8"/>
        <v>0</v>
      </c>
      <c r="I30" s="38">
        <f t="shared" si="9"/>
        <v>0</v>
      </c>
      <c r="J30" s="57">
        <f>F30-'[2]7月(全市)    '!F30</f>
        <v>0</v>
      </c>
      <c r="K30" s="38">
        <f t="shared" si="10"/>
        <v>0</v>
      </c>
      <c r="L30" s="42">
        <f t="shared" si="11"/>
        <v>0</v>
      </c>
      <c r="M30" s="59"/>
    </row>
    <row r="31" spans="1:13" s="2" customFormat="1" ht="34.5" customHeight="1">
      <c r="A31" s="75" t="s">
        <v>103</v>
      </c>
      <c r="B31" s="38">
        <v>470577</v>
      </c>
      <c r="C31" s="34">
        <v>331543</v>
      </c>
      <c r="D31" s="35">
        <v>340384</v>
      </c>
      <c r="E31" s="42">
        <f t="shared" si="6"/>
        <v>72.33332695818112</v>
      </c>
      <c r="F31" s="76">
        <v>570301</v>
      </c>
      <c r="G31" s="77">
        <f t="shared" si="7"/>
        <v>-229917</v>
      </c>
      <c r="H31" s="78">
        <f t="shared" si="8"/>
        <v>-40.315026626290326</v>
      </c>
      <c r="I31" s="38">
        <f t="shared" si="9"/>
        <v>8841</v>
      </c>
      <c r="J31" s="57">
        <f>F31-'[2]7月(全市)    '!F31</f>
        <v>12083</v>
      </c>
      <c r="K31" s="38">
        <f t="shared" si="10"/>
        <v>-3242</v>
      </c>
      <c r="L31" s="42">
        <f t="shared" si="11"/>
        <v>-26.83108499544815</v>
      </c>
      <c r="M31" s="59"/>
    </row>
    <row r="32" spans="1:13" s="2" customFormat="1" ht="34.5" customHeight="1">
      <c r="A32" s="75" t="s">
        <v>104</v>
      </c>
      <c r="B32" s="38"/>
      <c r="C32" s="34">
        <v>0</v>
      </c>
      <c r="D32" s="35">
        <v>5</v>
      </c>
      <c r="E32" s="42"/>
      <c r="F32" s="76">
        <v>156</v>
      </c>
      <c r="G32" s="77">
        <f t="shared" si="7"/>
        <v>-151</v>
      </c>
      <c r="H32" s="78">
        <f t="shared" si="8"/>
        <v>-96.7948717948718</v>
      </c>
      <c r="I32" s="38">
        <f t="shared" si="9"/>
        <v>5</v>
      </c>
      <c r="J32" s="57">
        <f>F32-'[2]7月(全市)    '!F32</f>
        <v>24</v>
      </c>
      <c r="K32" s="38">
        <f t="shared" si="10"/>
        <v>-19</v>
      </c>
      <c r="L32" s="42">
        <f t="shared" si="11"/>
        <v>-79.16666666666666</v>
      </c>
      <c r="M32" s="59"/>
    </row>
    <row r="33" spans="1:13" s="2" customFormat="1" ht="34.5" customHeight="1">
      <c r="A33" s="75" t="s">
        <v>105</v>
      </c>
      <c r="B33" s="38">
        <v>120</v>
      </c>
      <c r="C33" s="34">
        <v>0</v>
      </c>
      <c r="D33" s="35">
        <v>0</v>
      </c>
      <c r="E33" s="42">
        <f aca="true" t="shared" si="12" ref="E33:E39">D33/B33*100</f>
        <v>0</v>
      </c>
      <c r="F33" s="76">
        <v>18</v>
      </c>
      <c r="G33" s="77">
        <f t="shared" si="7"/>
        <v>-18</v>
      </c>
      <c r="H33" s="78">
        <f t="shared" si="8"/>
        <v>-100</v>
      </c>
      <c r="I33" s="38">
        <f t="shared" si="9"/>
        <v>0</v>
      </c>
      <c r="J33" s="57">
        <f>F33-'[2]7月(全市)    '!F33</f>
        <v>0</v>
      </c>
      <c r="K33" s="38">
        <f t="shared" si="10"/>
        <v>0</v>
      </c>
      <c r="L33" s="42">
        <f t="shared" si="11"/>
        <v>0</v>
      </c>
      <c r="M33" s="59"/>
    </row>
    <row r="34" spans="1:13" s="2" customFormat="1" ht="34.5" customHeight="1">
      <c r="A34" s="75" t="s">
        <v>106</v>
      </c>
      <c r="B34" s="38"/>
      <c r="C34" s="34">
        <v>0</v>
      </c>
      <c r="D34" s="35">
        <v>0</v>
      </c>
      <c r="E34" s="42"/>
      <c r="F34" s="76">
        <v>0</v>
      </c>
      <c r="G34" s="77">
        <f t="shared" si="7"/>
        <v>0</v>
      </c>
      <c r="H34" s="78">
        <f t="shared" si="8"/>
        <v>0</v>
      </c>
      <c r="I34" s="38">
        <f t="shared" si="9"/>
        <v>0</v>
      </c>
      <c r="J34" s="57">
        <f>F34-'[2]7月(全市)    '!F34</f>
        <v>0</v>
      </c>
      <c r="K34" s="38">
        <f t="shared" si="10"/>
        <v>0</v>
      </c>
      <c r="L34" s="42">
        <f t="shared" si="11"/>
        <v>0</v>
      </c>
      <c r="M34" s="59"/>
    </row>
    <row r="35" spans="1:13" s="2" customFormat="1" ht="34.5" customHeight="1">
      <c r="A35" s="75" t="s">
        <v>107</v>
      </c>
      <c r="B35" s="38"/>
      <c r="C35" s="34">
        <v>0</v>
      </c>
      <c r="D35" s="35">
        <v>0</v>
      </c>
      <c r="E35" s="42"/>
      <c r="F35" s="76"/>
      <c r="G35" s="77">
        <f t="shared" si="7"/>
        <v>0</v>
      </c>
      <c r="H35" s="78">
        <f t="shared" si="8"/>
        <v>0</v>
      </c>
      <c r="I35" s="38">
        <f t="shared" si="9"/>
        <v>0</v>
      </c>
      <c r="J35" s="57">
        <f>F35-'[2]7月(全市)    '!F35</f>
        <v>0</v>
      </c>
      <c r="K35" s="38">
        <f t="shared" si="10"/>
        <v>0</v>
      </c>
      <c r="L35" s="42">
        <f t="shared" si="11"/>
        <v>0</v>
      </c>
      <c r="M35" s="59"/>
    </row>
    <row r="36" spans="1:13" s="2" customFormat="1" ht="34.5" customHeight="1">
      <c r="A36" s="75" t="s">
        <v>108</v>
      </c>
      <c r="B36" s="38">
        <v>201757</v>
      </c>
      <c r="C36" s="34">
        <v>379975</v>
      </c>
      <c r="D36" s="35">
        <v>624064</v>
      </c>
      <c r="E36" s="42">
        <f t="shared" si="12"/>
        <v>309.3146706186155</v>
      </c>
      <c r="F36" s="76">
        <v>72058</v>
      </c>
      <c r="G36" s="77">
        <f t="shared" si="7"/>
        <v>552006</v>
      </c>
      <c r="H36" s="78">
        <f t="shared" si="8"/>
        <v>766.0578978045463</v>
      </c>
      <c r="I36" s="38">
        <f t="shared" si="9"/>
        <v>244089</v>
      </c>
      <c r="J36" s="57">
        <f>F36-'[2]7月(全市)    '!F36</f>
        <v>12008</v>
      </c>
      <c r="K36" s="38">
        <f t="shared" si="10"/>
        <v>232081</v>
      </c>
      <c r="L36" s="42">
        <f t="shared" si="11"/>
        <v>1932.7198534310457</v>
      </c>
      <c r="M36" s="59"/>
    </row>
    <row r="37" spans="1:13" s="2" customFormat="1" ht="34.5" customHeight="1">
      <c r="A37" s="79" t="s">
        <v>109</v>
      </c>
      <c r="B37" s="38">
        <v>1552</v>
      </c>
      <c r="C37" s="34">
        <v>660</v>
      </c>
      <c r="D37" s="35">
        <v>660</v>
      </c>
      <c r="E37" s="42">
        <f t="shared" si="12"/>
        <v>42.52577319587629</v>
      </c>
      <c r="F37" s="76">
        <v>1020</v>
      </c>
      <c r="G37" s="77">
        <f t="shared" si="7"/>
        <v>-360</v>
      </c>
      <c r="H37" s="78">
        <f t="shared" si="8"/>
        <v>-35.294117647058826</v>
      </c>
      <c r="I37" s="38">
        <f t="shared" si="9"/>
        <v>0</v>
      </c>
      <c r="J37" s="57">
        <f>F37-'[2]7月(全市)    '!F37</f>
        <v>0</v>
      </c>
      <c r="K37" s="38">
        <f t="shared" si="10"/>
        <v>0</v>
      </c>
      <c r="L37" s="42">
        <f t="shared" si="11"/>
        <v>0</v>
      </c>
      <c r="M37" s="59"/>
    </row>
    <row r="38" spans="1:13" s="2" customFormat="1" ht="34.5" customHeight="1">
      <c r="A38" s="79" t="s">
        <v>110</v>
      </c>
      <c r="B38" s="38">
        <v>8205</v>
      </c>
      <c r="C38" s="34">
        <v>1937</v>
      </c>
      <c r="D38" s="35">
        <v>2204</v>
      </c>
      <c r="E38" s="42">
        <f t="shared" si="12"/>
        <v>26.861669713589276</v>
      </c>
      <c r="F38" s="76">
        <v>3744</v>
      </c>
      <c r="G38" s="77">
        <f t="shared" si="7"/>
        <v>-1540</v>
      </c>
      <c r="H38" s="78">
        <f t="shared" si="8"/>
        <v>-41.13247863247863</v>
      </c>
      <c r="I38" s="38">
        <f t="shared" si="9"/>
        <v>267</v>
      </c>
      <c r="J38" s="57">
        <f>F38-'[2]7月(全市)    '!F38</f>
        <v>554</v>
      </c>
      <c r="K38" s="38">
        <f t="shared" si="10"/>
        <v>-287</v>
      </c>
      <c r="L38" s="42">
        <f t="shared" si="11"/>
        <v>-51.80505415162455</v>
      </c>
      <c r="M38" s="59"/>
    </row>
    <row r="39" spans="1:13" s="2" customFormat="1" ht="34.5" customHeight="1">
      <c r="A39" s="68" t="s">
        <v>111</v>
      </c>
      <c r="B39" s="38">
        <v>37484</v>
      </c>
      <c r="C39" s="34">
        <v>26942</v>
      </c>
      <c r="D39" s="35">
        <v>47937</v>
      </c>
      <c r="E39" s="42">
        <f t="shared" si="12"/>
        <v>127.886564934372</v>
      </c>
      <c r="F39" s="76">
        <v>29485</v>
      </c>
      <c r="G39" s="77">
        <f t="shared" si="7"/>
        <v>18452</v>
      </c>
      <c r="H39" s="78">
        <f t="shared" si="8"/>
        <v>62.580973376293024</v>
      </c>
      <c r="I39" s="38">
        <f t="shared" si="9"/>
        <v>20995</v>
      </c>
      <c r="J39" s="57">
        <f>F39-'[2]7月(全市)    '!F39</f>
        <v>0</v>
      </c>
      <c r="K39" s="38">
        <f t="shared" si="10"/>
        <v>20995</v>
      </c>
      <c r="L39" s="42">
        <f t="shared" si="11"/>
        <v>0</v>
      </c>
      <c r="M39" s="59"/>
    </row>
    <row r="40" spans="1:13" s="2" customFormat="1" ht="34.5" customHeight="1">
      <c r="A40" s="68" t="s">
        <v>112</v>
      </c>
      <c r="B40" s="38"/>
      <c r="C40" s="34">
        <v>1394</v>
      </c>
      <c r="D40" s="35">
        <v>1445</v>
      </c>
      <c r="E40" s="42"/>
      <c r="F40" s="76">
        <v>859</v>
      </c>
      <c r="G40" s="77">
        <f t="shared" si="7"/>
        <v>586</v>
      </c>
      <c r="H40" s="78">
        <f t="shared" si="8"/>
        <v>68.21885913853319</v>
      </c>
      <c r="I40" s="38">
        <f t="shared" si="9"/>
        <v>51</v>
      </c>
      <c r="J40" s="57">
        <f>F40-'[2]7月(全市)    '!F40</f>
        <v>0</v>
      </c>
      <c r="K40" s="38">
        <f t="shared" si="10"/>
        <v>51</v>
      </c>
      <c r="L40" s="42">
        <f t="shared" si="11"/>
        <v>0</v>
      </c>
      <c r="M40" s="59"/>
    </row>
    <row r="41" spans="1:13" s="2" customFormat="1" ht="34.5" customHeight="1">
      <c r="A41" s="68" t="s">
        <v>113</v>
      </c>
      <c r="B41" s="38"/>
      <c r="C41" s="34">
        <v>9603</v>
      </c>
      <c r="D41" s="35">
        <v>13825</v>
      </c>
      <c r="E41" s="42"/>
      <c r="F41" s="80"/>
      <c r="G41" s="77">
        <f t="shared" si="7"/>
        <v>13825</v>
      </c>
      <c r="H41" s="78">
        <f t="shared" si="8"/>
        <v>0</v>
      </c>
      <c r="I41" s="38">
        <f t="shared" si="9"/>
        <v>4222</v>
      </c>
      <c r="J41" s="57">
        <f>F41-'[2]7月(全市)    '!F41</f>
        <v>0</v>
      </c>
      <c r="K41" s="38">
        <f t="shared" si="10"/>
        <v>4222</v>
      </c>
      <c r="L41" s="42">
        <f t="shared" si="11"/>
        <v>0</v>
      </c>
      <c r="M41" s="59"/>
    </row>
    <row r="42" spans="1:13" s="2" customFormat="1" ht="34.5" customHeight="1">
      <c r="A42" s="71" t="s">
        <v>114</v>
      </c>
      <c r="B42" s="38">
        <v>715098</v>
      </c>
      <c r="C42" s="34">
        <v>754396</v>
      </c>
      <c r="D42" s="35">
        <v>1033838</v>
      </c>
      <c r="E42" s="42">
        <f>D42/B42*100</f>
        <v>144.572911684832</v>
      </c>
      <c r="F42" s="81">
        <v>676602</v>
      </c>
      <c r="G42" s="77">
        <f t="shared" si="7"/>
        <v>357236</v>
      </c>
      <c r="H42" s="78">
        <f t="shared" si="8"/>
        <v>52.798543309065</v>
      </c>
      <c r="I42" s="38">
        <f t="shared" si="9"/>
        <v>279442</v>
      </c>
      <c r="J42" s="57">
        <f>F42-'[2]7月(全市)    '!F42</f>
        <v>25027</v>
      </c>
      <c r="K42" s="38">
        <f t="shared" si="10"/>
        <v>254415</v>
      </c>
      <c r="L42" s="42">
        <f t="shared" si="11"/>
        <v>1016.5621129180485</v>
      </c>
      <c r="M42" s="59"/>
    </row>
  </sheetData>
  <sheetProtection/>
  <mergeCells count="30">
    <mergeCell ref="K2:M2"/>
    <mergeCell ref="D3:G3"/>
    <mergeCell ref="K3:L3"/>
    <mergeCell ref="K24:M24"/>
    <mergeCell ref="D25:G25"/>
    <mergeCell ref="K25:L25"/>
    <mergeCell ref="A4:A5"/>
    <mergeCell ref="A26:A27"/>
    <mergeCell ref="B4:B5"/>
    <mergeCell ref="B26:B27"/>
    <mergeCell ref="C4:C5"/>
    <mergeCell ref="C26:C27"/>
    <mergeCell ref="D4:D5"/>
    <mergeCell ref="D26:D27"/>
    <mergeCell ref="E4:E5"/>
    <mergeCell ref="E26:E27"/>
    <mergeCell ref="F4:F5"/>
    <mergeCell ref="F26:F27"/>
    <mergeCell ref="G4:G5"/>
    <mergeCell ref="G26:G27"/>
    <mergeCell ref="H4:H5"/>
    <mergeCell ref="H26:H27"/>
    <mergeCell ref="I4:I5"/>
    <mergeCell ref="I26:I27"/>
    <mergeCell ref="J4:J5"/>
    <mergeCell ref="J26:J27"/>
    <mergeCell ref="K4:K5"/>
    <mergeCell ref="K26:K27"/>
    <mergeCell ref="L4:L5"/>
    <mergeCell ref="L26:L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4">
      <selection activeCell="A1" sqref="A1:IV65536"/>
    </sheetView>
  </sheetViews>
  <sheetFormatPr defaultColWidth="9.421875" defaultRowHeight="15"/>
  <cols>
    <col min="1" max="1" width="36.00390625" style="3" customWidth="1"/>
    <col min="2" max="2" width="11.8515625" style="3" customWidth="1"/>
    <col min="3" max="3" width="11.57421875" style="3" customWidth="1"/>
    <col min="4" max="4" width="11.57421875" style="4" customWidth="1"/>
    <col min="5" max="5" width="11.00390625" style="5" customWidth="1"/>
    <col min="6" max="6" width="10.7109375" style="6" customWidth="1"/>
    <col min="7" max="7" width="10.57421875" style="3" customWidth="1"/>
    <col min="8" max="9" width="10.421875" style="3" customWidth="1"/>
    <col min="10" max="10" width="10.7109375" style="4" customWidth="1"/>
    <col min="11" max="11" width="9.8515625" style="3" bestFit="1" customWidth="1"/>
    <col min="12" max="12" width="11.8515625" style="5" customWidth="1"/>
    <col min="13" max="13" width="10.7109375" style="2" hidden="1" customWidth="1"/>
    <col min="14" max="32" width="9.8515625" style="2" bestFit="1" customWidth="1"/>
    <col min="33" max="16384" width="9.421875" style="2" customWidth="1"/>
  </cols>
  <sheetData>
    <row r="1" spans="1:13" s="1" customFormat="1" ht="38.25" customHeight="1">
      <c r="A1" s="7" t="s">
        <v>115</v>
      </c>
      <c r="B1" s="8"/>
      <c r="C1" s="8"/>
      <c r="D1" s="9"/>
      <c r="E1" s="10"/>
      <c r="F1" s="11"/>
      <c r="G1" s="8"/>
      <c r="H1" s="8"/>
      <c r="I1" s="8"/>
      <c r="J1" s="9"/>
      <c r="K1" s="8"/>
      <c r="L1" s="10"/>
      <c r="M1" s="47"/>
    </row>
    <row r="2" spans="1:13" s="1" customFormat="1" ht="21.75" customHeight="1">
      <c r="A2" s="8"/>
      <c r="B2" s="8"/>
      <c r="C2" s="8"/>
      <c r="D2" s="9"/>
      <c r="E2" s="10"/>
      <c r="F2" s="11"/>
      <c r="G2" s="8"/>
      <c r="H2" s="8"/>
      <c r="I2" s="8"/>
      <c r="J2" s="9"/>
      <c r="K2" s="8"/>
      <c r="L2" s="48" t="s">
        <v>1</v>
      </c>
      <c r="M2" s="48"/>
    </row>
    <row r="3" spans="1:13" s="2" customFormat="1" ht="19.5" customHeight="1">
      <c r="A3" s="2" t="s">
        <v>2</v>
      </c>
      <c r="B3" s="3"/>
      <c r="C3" s="3"/>
      <c r="D3" s="12" t="s">
        <v>3</v>
      </c>
      <c r="E3" s="12"/>
      <c r="F3" s="12"/>
      <c r="G3" s="12"/>
      <c r="H3" s="13"/>
      <c r="I3" s="3"/>
      <c r="J3" s="4"/>
      <c r="K3" s="3"/>
      <c r="L3" s="49" t="s">
        <v>4</v>
      </c>
      <c r="M3" s="50" t="s">
        <v>3</v>
      </c>
    </row>
    <row r="4" spans="1:13" s="2" customFormat="1" ht="19.5" customHeight="1">
      <c r="A4" s="14" t="s">
        <v>5</v>
      </c>
      <c r="B4" s="15" t="s">
        <v>6</v>
      </c>
      <c r="C4" s="15" t="s">
        <v>7</v>
      </c>
      <c r="D4" s="16" t="s">
        <v>8</v>
      </c>
      <c r="E4" s="17" t="s">
        <v>9</v>
      </c>
      <c r="F4" s="16" t="s">
        <v>10</v>
      </c>
      <c r="G4" s="18" t="s">
        <v>116</v>
      </c>
      <c r="H4" s="19" t="s">
        <v>12</v>
      </c>
      <c r="I4" s="15" t="s">
        <v>13</v>
      </c>
      <c r="J4" s="16" t="s">
        <v>14</v>
      </c>
      <c r="K4" s="15" t="s">
        <v>15</v>
      </c>
      <c r="L4" s="51" t="s">
        <v>16</v>
      </c>
      <c r="M4" s="52" t="s">
        <v>17</v>
      </c>
    </row>
    <row r="5" spans="1:13" s="2" customFormat="1" ht="14.25" customHeight="1">
      <c r="A5" s="20"/>
      <c r="B5" s="21"/>
      <c r="C5" s="21"/>
      <c r="D5" s="22"/>
      <c r="E5" s="23"/>
      <c r="F5" s="22"/>
      <c r="G5" s="24"/>
      <c r="H5" s="25"/>
      <c r="I5" s="21"/>
      <c r="J5" s="22"/>
      <c r="K5" s="21"/>
      <c r="L5" s="53"/>
      <c r="M5" s="54"/>
    </row>
    <row r="6" spans="1:13" s="2" customFormat="1" ht="20.25" customHeight="1">
      <c r="A6" s="26"/>
      <c r="B6" s="27"/>
      <c r="C6" s="27"/>
      <c r="D6" s="28"/>
      <c r="E6" s="29"/>
      <c r="F6" s="28"/>
      <c r="G6" s="30"/>
      <c r="H6" s="31"/>
      <c r="I6" s="27"/>
      <c r="J6" s="28"/>
      <c r="K6" s="27"/>
      <c r="L6" s="55"/>
      <c r="M6" s="56"/>
    </row>
    <row r="7" spans="1:13" s="2" customFormat="1" ht="21" customHeight="1">
      <c r="A7" s="32" t="s">
        <v>117</v>
      </c>
      <c r="B7" s="33"/>
      <c r="C7" s="34">
        <v>190774</v>
      </c>
      <c r="D7" s="35">
        <v>200983</v>
      </c>
      <c r="E7" s="36" t="s">
        <v>3</v>
      </c>
      <c r="F7" s="37">
        <v>292161</v>
      </c>
      <c r="G7" s="33">
        <f aca="true" t="shared" si="0" ref="G7:G22">D7-F7</f>
        <v>-91178</v>
      </c>
      <c r="H7" s="36">
        <f aca="true" t="shared" si="1" ref="H7:H22">IF(F7&lt;=0,0,G7/F7*100)</f>
        <v>-31.208135240500955</v>
      </c>
      <c r="I7" s="33">
        <f aca="true" t="shared" si="2" ref="I7:I22">D7-C7</f>
        <v>10209</v>
      </c>
      <c r="J7" s="57">
        <f>F7-'[2]7月(各县区)   '!F7</f>
        <v>12271</v>
      </c>
      <c r="K7" s="33">
        <f aca="true" t="shared" si="3" ref="K7:K22">I7-J7</f>
        <v>-2062</v>
      </c>
      <c r="L7" s="36">
        <f aca="true" t="shared" si="4" ref="L7:L22">IF(J7&lt;=0,0,K7/J7*100)</f>
        <v>-16.803846467280582</v>
      </c>
      <c r="M7" s="58"/>
    </row>
    <row r="8" spans="1:13" s="2" customFormat="1" ht="21" customHeight="1">
      <c r="A8" s="38" t="s">
        <v>73</v>
      </c>
      <c r="B8" s="38"/>
      <c r="C8" s="34">
        <v>55629</v>
      </c>
      <c r="D8" s="35">
        <v>65194</v>
      </c>
      <c r="E8" s="36"/>
      <c r="F8" s="37">
        <v>143772</v>
      </c>
      <c r="G8" s="33">
        <f t="shared" si="0"/>
        <v>-78578</v>
      </c>
      <c r="H8" s="36">
        <f t="shared" si="1"/>
        <v>-54.65459199287761</v>
      </c>
      <c r="I8" s="33">
        <f t="shared" si="2"/>
        <v>9565</v>
      </c>
      <c r="J8" s="57">
        <f>F8-'[2]7月(各县区)   '!F8</f>
        <v>589</v>
      </c>
      <c r="K8" s="33">
        <f t="shared" si="3"/>
        <v>8976</v>
      </c>
      <c r="L8" s="36">
        <f t="shared" si="4"/>
        <v>1523.9388794567062</v>
      </c>
      <c r="M8" s="59"/>
    </row>
    <row r="9" spans="1:13" s="2" customFormat="1" ht="21" customHeight="1">
      <c r="A9" s="38" t="s">
        <v>74</v>
      </c>
      <c r="B9" s="38"/>
      <c r="C9" s="34">
        <v>6</v>
      </c>
      <c r="D9" s="35">
        <v>8</v>
      </c>
      <c r="E9" s="36"/>
      <c r="F9" s="37">
        <v>0</v>
      </c>
      <c r="G9" s="33">
        <f t="shared" si="0"/>
        <v>8</v>
      </c>
      <c r="H9" s="36">
        <f t="shared" si="1"/>
        <v>0</v>
      </c>
      <c r="I9" s="33">
        <f t="shared" si="2"/>
        <v>2</v>
      </c>
      <c r="J9" s="57">
        <f>F9-'[2]7月(各县区)   '!F9</f>
        <v>0</v>
      </c>
      <c r="K9" s="33">
        <f t="shared" si="3"/>
        <v>2</v>
      </c>
      <c r="L9" s="36">
        <f t="shared" si="4"/>
        <v>0</v>
      </c>
      <c r="M9" s="59"/>
    </row>
    <row r="10" spans="1:13" s="2" customFormat="1" ht="21" customHeight="1">
      <c r="A10" s="39" t="s">
        <v>75</v>
      </c>
      <c r="B10" s="38"/>
      <c r="C10" s="34">
        <v>73</v>
      </c>
      <c r="D10" s="35">
        <v>73</v>
      </c>
      <c r="E10" s="36"/>
      <c r="F10" s="37">
        <v>81</v>
      </c>
      <c r="G10" s="33">
        <f t="shared" si="0"/>
        <v>-8</v>
      </c>
      <c r="H10" s="36">
        <f t="shared" si="1"/>
        <v>-9.876543209876543</v>
      </c>
      <c r="I10" s="33">
        <f t="shared" si="2"/>
        <v>0</v>
      </c>
      <c r="J10" s="57">
        <f>F10-'[2]7月(各县区)   '!F10</f>
        <v>0</v>
      </c>
      <c r="K10" s="33">
        <f t="shared" si="3"/>
        <v>0</v>
      </c>
      <c r="L10" s="36">
        <f t="shared" si="4"/>
        <v>0</v>
      </c>
      <c r="M10" s="59"/>
    </row>
    <row r="11" spans="1:13" s="2" customFormat="1" ht="21" customHeight="1">
      <c r="A11" s="39" t="s">
        <v>76</v>
      </c>
      <c r="B11" s="38"/>
      <c r="C11" s="34">
        <v>0</v>
      </c>
      <c r="D11" s="35">
        <v>0</v>
      </c>
      <c r="E11" s="36"/>
      <c r="F11" s="37">
        <v>0</v>
      </c>
      <c r="G11" s="33">
        <f t="shared" si="0"/>
        <v>0</v>
      </c>
      <c r="H11" s="36">
        <f t="shared" si="1"/>
        <v>0</v>
      </c>
      <c r="I11" s="33">
        <f t="shared" si="2"/>
        <v>0</v>
      </c>
      <c r="J11" s="57">
        <f>F11-'[2]7月(各县区)   '!F11</f>
        <v>0</v>
      </c>
      <c r="K11" s="33">
        <f t="shared" si="3"/>
        <v>0</v>
      </c>
      <c r="L11" s="36">
        <f t="shared" si="4"/>
        <v>0</v>
      </c>
      <c r="M11" s="59"/>
    </row>
    <row r="12" spans="1:13" s="2" customFormat="1" ht="21" customHeight="1">
      <c r="A12" s="39" t="s">
        <v>77</v>
      </c>
      <c r="B12" s="38"/>
      <c r="C12" s="34">
        <v>43067</v>
      </c>
      <c r="D12" s="35">
        <v>43237</v>
      </c>
      <c r="E12" s="36"/>
      <c r="F12" s="37">
        <v>80569</v>
      </c>
      <c r="G12" s="33">
        <f t="shared" si="0"/>
        <v>-37332</v>
      </c>
      <c r="H12" s="36">
        <f t="shared" si="1"/>
        <v>-46.335439188769875</v>
      </c>
      <c r="I12" s="33">
        <f t="shared" si="2"/>
        <v>170</v>
      </c>
      <c r="J12" s="57">
        <f>F12-'[2]7月(各县区)   '!F12</f>
        <v>10150</v>
      </c>
      <c r="K12" s="33">
        <f t="shared" si="3"/>
        <v>-9980</v>
      </c>
      <c r="L12" s="36">
        <f t="shared" si="4"/>
        <v>-98.32512315270935</v>
      </c>
      <c r="M12" s="59"/>
    </row>
    <row r="13" spans="1:13" s="2" customFormat="1" ht="21" customHeight="1">
      <c r="A13" s="39" t="s">
        <v>78</v>
      </c>
      <c r="B13" s="38"/>
      <c r="C13" s="34">
        <v>25684</v>
      </c>
      <c r="D13" s="35">
        <v>25878</v>
      </c>
      <c r="E13" s="36"/>
      <c r="F13" s="37">
        <v>51682</v>
      </c>
      <c r="G13" s="33">
        <f t="shared" si="0"/>
        <v>-25804</v>
      </c>
      <c r="H13" s="36">
        <f t="shared" si="1"/>
        <v>-49.92840834333037</v>
      </c>
      <c r="I13" s="33">
        <f t="shared" si="2"/>
        <v>194</v>
      </c>
      <c r="J13" s="57">
        <f>F13-'[2]7月(各县区)   '!F13</f>
        <v>208</v>
      </c>
      <c r="K13" s="33">
        <f t="shared" si="3"/>
        <v>-14</v>
      </c>
      <c r="L13" s="36">
        <f t="shared" si="4"/>
        <v>-6.730769230769231</v>
      </c>
      <c r="M13" s="59"/>
    </row>
    <row r="14" spans="1:13" s="2" customFormat="1" ht="21" customHeight="1">
      <c r="A14" s="39" t="s">
        <v>79</v>
      </c>
      <c r="B14" s="38"/>
      <c r="C14" s="34">
        <v>66315</v>
      </c>
      <c r="D14" s="35">
        <v>66593</v>
      </c>
      <c r="E14" s="36"/>
      <c r="F14" s="37">
        <v>16057</v>
      </c>
      <c r="G14" s="33">
        <f t="shared" si="0"/>
        <v>50536</v>
      </c>
      <c r="H14" s="36">
        <f t="shared" si="1"/>
        <v>314.72877872578937</v>
      </c>
      <c r="I14" s="33">
        <f t="shared" si="2"/>
        <v>278</v>
      </c>
      <c r="J14" s="57">
        <f>F14-'[2]7月(各县区)   '!F14</f>
        <v>1324</v>
      </c>
      <c r="K14" s="33">
        <f t="shared" si="3"/>
        <v>-1046</v>
      </c>
      <c r="L14" s="36">
        <f t="shared" si="4"/>
        <v>-79.00302114803625</v>
      </c>
      <c r="M14" s="59"/>
    </row>
    <row r="15" spans="1:13" s="2" customFormat="1" ht="21" customHeight="1">
      <c r="A15" s="40" t="s">
        <v>118</v>
      </c>
      <c r="B15" s="38"/>
      <c r="C15" s="34">
        <v>754396</v>
      </c>
      <c r="D15" s="35">
        <v>1033838</v>
      </c>
      <c r="E15" s="36" t="s">
        <v>3</v>
      </c>
      <c r="F15" s="37">
        <v>676602</v>
      </c>
      <c r="G15" s="33">
        <f t="shared" si="0"/>
        <v>357236</v>
      </c>
      <c r="H15" s="36">
        <f t="shared" si="1"/>
        <v>52.798543309065</v>
      </c>
      <c r="I15" s="33">
        <f t="shared" si="2"/>
        <v>279442</v>
      </c>
      <c r="J15" s="57">
        <f>F15-'[2]7月(各县区)   '!F15</f>
        <v>25027</v>
      </c>
      <c r="K15" s="33">
        <f t="shared" si="3"/>
        <v>254415</v>
      </c>
      <c r="L15" s="36">
        <f t="shared" si="4"/>
        <v>1016.5621129180485</v>
      </c>
      <c r="M15" s="59"/>
    </row>
    <row r="16" spans="1:13" s="2" customFormat="1" ht="21" customHeight="1">
      <c r="A16" s="38" t="s">
        <v>73</v>
      </c>
      <c r="B16" s="38"/>
      <c r="C16" s="34">
        <v>242994</v>
      </c>
      <c r="D16" s="35">
        <v>443268</v>
      </c>
      <c r="E16" s="36"/>
      <c r="F16" s="37">
        <v>327120</v>
      </c>
      <c r="G16" s="33">
        <f t="shared" si="0"/>
        <v>116148</v>
      </c>
      <c r="H16" s="36">
        <f t="shared" si="1"/>
        <v>35.50623624358033</v>
      </c>
      <c r="I16" s="33">
        <f t="shared" si="2"/>
        <v>200274</v>
      </c>
      <c r="J16" s="57">
        <f>F16-'[2]7月(各县区)   '!F16</f>
        <v>8743</v>
      </c>
      <c r="K16" s="33">
        <f t="shared" si="3"/>
        <v>191531</v>
      </c>
      <c r="L16" s="36">
        <f t="shared" si="4"/>
        <v>2190.678256891227</v>
      </c>
      <c r="M16" s="59"/>
    </row>
    <row r="17" spans="1:13" s="2" customFormat="1" ht="21" customHeight="1">
      <c r="A17" s="38" t="s">
        <v>74</v>
      </c>
      <c r="B17" s="38"/>
      <c r="C17" s="34">
        <v>10406</v>
      </c>
      <c r="D17" s="35">
        <v>10412</v>
      </c>
      <c r="E17" s="36"/>
      <c r="F17" s="37">
        <v>451</v>
      </c>
      <c r="G17" s="33">
        <f t="shared" si="0"/>
        <v>9961</v>
      </c>
      <c r="H17" s="36">
        <f t="shared" si="1"/>
        <v>2208.6474501108646</v>
      </c>
      <c r="I17" s="33">
        <f t="shared" si="2"/>
        <v>6</v>
      </c>
      <c r="J17" s="57">
        <f>F17-'[2]7月(各县区)   '!F17</f>
        <v>62</v>
      </c>
      <c r="K17" s="33">
        <f t="shared" si="3"/>
        <v>-56</v>
      </c>
      <c r="L17" s="36">
        <f t="shared" si="4"/>
        <v>-90.32258064516128</v>
      </c>
      <c r="M17" s="59"/>
    </row>
    <row r="18" spans="1:13" s="2" customFormat="1" ht="21" customHeight="1">
      <c r="A18" s="39" t="s">
        <v>75</v>
      </c>
      <c r="B18" s="38"/>
      <c r="C18" s="34">
        <v>14105</v>
      </c>
      <c r="D18" s="35">
        <v>19138</v>
      </c>
      <c r="E18" s="36"/>
      <c r="F18" s="37">
        <v>298</v>
      </c>
      <c r="G18" s="33">
        <f t="shared" si="0"/>
        <v>18840</v>
      </c>
      <c r="H18" s="36">
        <f t="shared" si="1"/>
        <v>6322.147651006711</v>
      </c>
      <c r="I18" s="33">
        <f t="shared" si="2"/>
        <v>5033</v>
      </c>
      <c r="J18" s="57">
        <f>F18-'[2]7月(各县区)   '!F18</f>
        <v>3</v>
      </c>
      <c r="K18" s="33">
        <f t="shared" si="3"/>
        <v>5030</v>
      </c>
      <c r="L18" s="36">
        <f t="shared" si="4"/>
        <v>167666.6666666667</v>
      </c>
      <c r="M18" s="59"/>
    </row>
    <row r="19" spans="1:13" s="2" customFormat="1" ht="21" customHeight="1">
      <c r="A19" s="39" t="s">
        <v>76</v>
      </c>
      <c r="B19" s="38"/>
      <c r="C19" s="34">
        <v>2058</v>
      </c>
      <c r="D19" s="35">
        <v>2064</v>
      </c>
      <c r="E19" s="36"/>
      <c r="F19" s="37">
        <v>184</v>
      </c>
      <c r="G19" s="33">
        <f t="shared" si="0"/>
        <v>1880</v>
      </c>
      <c r="H19" s="36">
        <f t="shared" si="1"/>
        <v>1021.7391304347826</v>
      </c>
      <c r="I19" s="33">
        <f t="shared" si="2"/>
        <v>6</v>
      </c>
      <c r="J19" s="57">
        <f>F19-'[2]7月(各县区)   '!F19</f>
        <v>0</v>
      </c>
      <c r="K19" s="33">
        <f t="shared" si="3"/>
        <v>6</v>
      </c>
      <c r="L19" s="36">
        <f t="shared" si="4"/>
        <v>0</v>
      </c>
      <c r="M19" s="59"/>
    </row>
    <row r="20" spans="1:13" s="2" customFormat="1" ht="21" customHeight="1">
      <c r="A20" s="39" t="s">
        <v>77</v>
      </c>
      <c r="B20" s="38"/>
      <c r="C20" s="34">
        <v>211343</v>
      </c>
      <c r="D20" s="35">
        <v>235034</v>
      </c>
      <c r="E20" s="36"/>
      <c r="F20" s="37">
        <v>170326</v>
      </c>
      <c r="G20" s="33">
        <f t="shared" si="0"/>
        <v>64708</v>
      </c>
      <c r="H20" s="36">
        <f t="shared" si="1"/>
        <v>37.990676702323775</v>
      </c>
      <c r="I20" s="33">
        <f t="shared" si="2"/>
        <v>23691</v>
      </c>
      <c r="J20" s="57">
        <f>F20-'[2]7月(各县区)   '!F20</f>
        <v>12590</v>
      </c>
      <c r="K20" s="33">
        <f t="shared" si="3"/>
        <v>11101</v>
      </c>
      <c r="L20" s="36">
        <f t="shared" si="4"/>
        <v>88.17315329626688</v>
      </c>
      <c r="M20" s="59"/>
    </row>
    <row r="21" spans="1:13" s="2" customFormat="1" ht="21" customHeight="1">
      <c r="A21" s="39" t="s">
        <v>78</v>
      </c>
      <c r="B21" s="38"/>
      <c r="C21" s="34">
        <v>68637</v>
      </c>
      <c r="D21" s="35">
        <v>103065</v>
      </c>
      <c r="E21" s="36"/>
      <c r="F21" s="37">
        <v>52717</v>
      </c>
      <c r="G21" s="33">
        <f t="shared" si="0"/>
        <v>50348</v>
      </c>
      <c r="H21" s="36">
        <f t="shared" si="1"/>
        <v>95.50619344803384</v>
      </c>
      <c r="I21" s="33">
        <f t="shared" si="2"/>
        <v>34428</v>
      </c>
      <c r="J21" s="57">
        <f>F21-'[2]7月(各县区)   '!F21</f>
        <v>1437</v>
      </c>
      <c r="K21" s="33">
        <f t="shared" si="3"/>
        <v>32991</v>
      </c>
      <c r="L21" s="36">
        <f t="shared" si="4"/>
        <v>2295.8246346555325</v>
      </c>
      <c r="M21" s="59"/>
    </row>
    <row r="22" spans="1:13" s="2" customFormat="1" ht="21" customHeight="1">
      <c r="A22" s="39" t="s">
        <v>79</v>
      </c>
      <c r="B22" s="38"/>
      <c r="C22" s="41">
        <v>204853</v>
      </c>
      <c r="D22" s="35">
        <v>220857</v>
      </c>
      <c r="E22" s="42"/>
      <c r="F22" s="37">
        <v>125506</v>
      </c>
      <c r="G22" s="33">
        <f t="shared" si="0"/>
        <v>95351</v>
      </c>
      <c r="H22" s="36">
        <f t="shared" si="1"/>
        <v>75.9732602425382</v>
      </c>
      <c r="I22" s="33">
        <f t="shared" si="2"/>
        <v>16004</v>
      </c>
      <c r="J22" s="57">
        <f>F22-'[2]7月(各县区)   '!F22</f>
        <v>2192</v>
      </c>
      <c r="K22" s="33">
        <f t="shared" si="3"/>
        <v>13812</v>
      </c>
      <c r="L22" s="36">
        <f t="shared" si="4"/>
        <v>630.1094890510949</v>
      </c>
      <c r="M22" s="60"/>
    </row>
    <row r="23" spans="1:12" s="2" customFormat="1" ht="18" customHeight="1">
      <c r="A23" s="43" t="s">
        <v>83</v>
      </c>
      <c r="B23" s="3"/>
      <c r="C23" s="3"/>
      <c r="D23" s="4"/>
      <c r="E23" s="5"/>
      <c r="F23" s="6"/>
      <c r="G23" s="3"/>
      <c r="H23" s="44"/>
      <c r="I23" s="3"/>
      <c r="J23" s="4"/>
      <c r="K23" s="3"/>
      <c r="L23" s="5"/>
    </row>
    <row r="24" spans="1:13" s="2" customFormat="1" ht="9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2" s="2" customFormat="1" ht="15">
      <c r="A25" s="46" t="s">
        <v>84</v>
      </c>
      <c r="B25" s="3"/>
      <c r="C25" s="3"/>
      <c r="D25" s="4"/>
      <c r="E25" s="5"/>
      <c r="F25" s="6"/>
      <c r="G25" s="3"/>
      <c r="H25" s="3"/>
      <c r="I25" s="3"/>
      <c r="J25" s="4"/>
      <c r="K25" s="3"/>
      <c r="L25" s="5"/>
    </row>
  </sheetData>
  <sheetProtection/>
  <mergeCells count="16">
    <mergeCell ref="L2:M2"/>
    <mergeCell ref="D3:G3"/>
    <mergeCell ref="A24:M2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wen</cp:lastModifiedBy>
  <dcterms:created xsi:type="dcterms:W3CDTF">2020-07-02T02:44:23Z</dcterms:created>
  <dcterms:modified xsi:type="dcterms:W3CDTF">2020-09-04T06:49:41Z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