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1925" activeTab="0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<sst xmlns="http://schemas.openxmlformats.org/spreadsheetml/2006/main" count="249" uniqueCount="126">
  <si>
    <t>汕尾市2024年1-3月一般公共预算收支完成情况表</t>
  </si>
  <si>
    <t xml:space="preserve"> 制表单位：汕尾市财政局</t>
  </si>
  <si>
    <t xml:space="preserve"> </t>
  </si>
  <si>
    <t>单位：万元</t>
  </si>
  <si>
    <t>科     目</t>
  </si>
  <si>
    <t>本月完成数</t>
  </si>
  <si>
    <t>累计完成数</t>
  </si>
  <si>
    <t>上年同月完成数</t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</si>
  <si>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</si>
  <si>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</si>
  <si>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年初预算数</t>
  </si>
  <si>
    <t>上月累计数</t>
  </si>
  <si>
    <t>占年度预算 %</t>
  </si>
  <si>
    <t>上年同期 完成数</t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</si>
  <si>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</si>
  <si>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</si>
  <si>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一、一般公共预算收入(全市)</t>
  </si>
  <si>
    <t xml:space="preserve">              市直</t>
  </si>
  <si>
    <t xml:space="preserve">             市城区            </t>
  </si>
  <si>
    <r>
      <t xml:space="preserve">                          </t>
    </r>
    <r>
      <rPr>
        <sz val="12"/>
        <rFont val="宋体"/>
        <family val="0"/>
      </rPr>
      <t>红海湾</t>
    </r>
  </si>
  <si>
    <r>
      <t xml:space="preserve">                          </t>
    </r>
    <r>
      <rPr>
        <sz val="12"/>
        <rFont val="宋体"/>
        <family val="0"/>
      </rPr>
      <t>华侨区</t>
    </r>
  </si>
  <si>
    <r>
      <t xml:space="preserve">                          </t>
    </r>
    <r>
      <rPr>
        <sz val="12"/>
        <rFont val="宋体"/>
        <family val="0"/>
      </rPr>
      <t>海丰县</t>
    </r>
  </si>
  <si>
    <r>
      <t xml:space="preserve">                          </t>
    </r>
    <r>
      <rPr>
        <sz val="12"/>
        <rFont val="宋体"/>
        <family val="0"/>
      </rPr>
      <t>陆河县</t>
    </r>
  </si>
  <si>
    <r>
      <t xml:space="preserve">                          </t>
    </r>
    <r>
      <rPr>
        <sz val="12"/>
        <rFont val="宋体"/>
        <family val="0"/>
      </rPr>
      <t>陆丰市</t>
    </r>
  </si>
  <si>
    <t>其中:(1).各项税收收入合计</t>
  </si>
  <si>
    <t xml:space="preserve">             市直</t>
  </si>
  <si>
    <t xml:space="preserve">            市城区            </t>
  </si>
  <si>
    <r>
      <t xml:space="preserve">                        </t>
    </r>
    <r>
      <rPr>
        <sz val="12"/>
        <rFont val="宋体"/>
        <family val="0"/>
      </rPr>
      <t>红海湾</t>
    </r>
  </si>
  <si>
    <r>
      <t xml:space="preserve">                        </t>
    </r>
    <r>
      <rPr>
        <sz val="12"/>
        <rFont val="宋体"/>
        <family val="0"/>
      </rPr>
      <t>华侨区</t>
    </r>
  </si>
  <si>
    <r>
      <t xml:space="preserve">                        </t>
    </r>
    <r>
      <rPr>
        <sz val="12"/>
        <rFont val="宋体"/>
        <family val="0"/>
      </rPr>
      <t>海丰县</t>
    </r>
  </si>
  <si>
    <r>
      <t xml:space="preserve">                        </t>
    </r>
    <r>
      <rPr>
        <sz val="12"/>
        <rFont val="宋体"/>
        <family val="0"/>
      </rPr>
      <t>陆河县</t>
    </r>
  </si>
  <si>
    <r>
      <t xml:space="preserve">                        </t>
    </r>
    <r>
      <rPr>
        <sz val="12"/>
        <rFont val="宋体"/>
        <family val="0"/>
      </rPr>
      <t>陆丰市</t>
    </r>
  </si>
  <si>
    <t xml:space="preserve">     (2).非税收入合计</t>
  </si>
  <si>
    <t>二、一般公共预算支出(全市)</t>
  </si>
  <si>
    <t>备注：第一页年初预算数为各县(市、区)人大通过的预算数，第二、三页为市代编预算数。</t>
  </si>
  <si>
    <t xml:space="preserve">           </t>
  </si>
  <si>
    <t>汕尾市2024年1-3月一般公共预算收入完成情况表</t>
  </si>
  <si>
    <t>年初代编预算数</t>
  </si>
  <si>
    <t>完成年初代编预算 %</t>
  </si>
  <si>
    <t>备注</t>
  </si>
  <si>
    <t>一、税收收入</t>
  </si>
  <si>
    <t>1、国内增值税</t>
  </si>
  <si>
    <t xml:space="preserve">2、企业所得税                 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</si>
  <si>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</si>
  <si>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</si>
  <si>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</si>
  <si>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</si>
  <si>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</si>
  <si>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</si>
  <si>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t>9、土地增值税</t>
  </si>
  <si>
    <t>10、车船税</t>
  </si>
  <si>
    <t xml:space="preserve">11、耕地占用税                   </t>
  </si>
  <si>
    <t xml:space="preserve">12、契  税                     </t>
  </si>
  <si>
    <t>13、环境保护税</t>
  </si>
  <si>
    <t>14、其他税收收入</t>
  </si>
  <si>
    <t>二、非税收入</t>
  </si>
  <si>
    <t>1、专项收入</t>
  </si>
  <si>
    <t>2、行政事业性收费收入</t>
  </si>
  <si>
    <t xml:space="preserve">3、罚没收入   </t>
  </si>
  <si>
    <t>4、国有资本经营收入</t>
  </si>
  <si>
    <t>5、国有资源(资产)有偿使用收入</t>
  </si>
  <si>
    <t xml:space="preserve">6、捐赠收入  </t>
  </si>
  <si>
    <t>7、政府住房基金收入</t>
  </si>
  <si>
    <t>8、其他收入</t>
  </si>
  <si>
    <t>一般公共预算收入合计</t>
  </si>
  <si>
    <t>汕尾市2024年1-3月份一般公共预算支出完成情况表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</si>
  <si>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</si>
  <si>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</si>
  <si>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</si>
  <si>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</si>
  <si>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</si>
  <si>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</si>
  <si>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</si>
  <si>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</si>
  <si>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</si>
  <si>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</si>
  <si>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 xml:space="preserve">十一.城乡社区支出         </t>
  </si>
  <si>
    <t>十二.农林水支出</t>
  </si>
  <si>
    <t>十三.交通运输支出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</si>
  <si>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</si>
  <si>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</si>
  <si>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</si>
  <si>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</si>
  <si>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</si>
  <si>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</si>
  <si>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</si>
  <si>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</si>
  <si>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</si>
  <si>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二十三、债务付息支出</t>
  </si>
  <si>
    <t>二十四、债务发行费用支出</t>
  </si>
  <si>
    <t>二十五、预备费</t>
  </si>
  <si>
    <t>一般公共预算支出小计</t>
  </si>
  <si>
    <t>汕尾市2024年1-3月政府性基金预算收支完成情况表</t>
  </si>
  <si>
    <t>完成年初预算 %</t>
  </si>
  <si>
    <t>比上年同期±额</t>
  </si>
  <si>
    <t>一、政府性基金收入(全市)</t>
  </si>
  <si>
    <t>二、政府性基金支出(全市)</t>
  </si>
  <si>
    <t>汕尾市2024年1-3月政府性基金预算收入完成情况表</t>
  </si>
  <si>
    <t>一、 国有土地收益基金收入</t>
  </si>
  <si>
    <t>二、 农业土地开发资金收入</t>
  </si>
  <si>
    <t>三、 国有土地使用权出让收入</t>
  </si>
  <si>
    <t xml:space="preserve">   其中：土地出让价款收入</t>
  </si>
  <si>
    <t xml:space="preserve">         划拨土地收入</t>
  </si>
  <si>
    <t>四、彩票公益金收入</t>
  </si>
  <si>
    <r>
      <t xml:space="preserve"> </t>
    </r>
    <r>
      <rPr>
        <sz val="12"/>
        <rFont val="宋体"/>
        <family val="0"/>
      </rPr>
      <t xml:space="preserve">  其中：福利彩票公益金收入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</si>
  <si>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体育彩票公益金收入</t>
    </r>
  </si>
  <si>
    <t>五、城市基础设施配套费收入</t>
  </si>
  <si>
    <t>六、污水处理费收入</t>
  </si>
  <si>
    <t>七、 其他政府性基金收入</t>
  </si>
  <si>
    <t>八、专项债务对应项目专项收入</t>
  </si>
  <si>
    <t>政府性基金收入合计</t>
  </si>
  <si>
    <t>汕尾市2024年1-3月政府性基金预算支出完成情况表</t>
  </si>
  <si>
    <t xml:space="preserve">  一、科学技术支出</t>
  </si>
  <si>
    <t xml:space="preserve">  二、文化旅游体育与传媒支出</t>
  </si>
  <si>
    <t xml:space="preserve">  三、社会保障和就业支出</t>
  </si>
  <si>
    <t xml:space="preserve">  四、节能环保支出</t>
  </si>
  <si>
    <t xml:space="preserve">  五、城乡社区支出</t>
  </si>
  <si>
    <t xml:space="preserve">  六、农林水支出</t>
  </si>
  <si>
    <t xml:space="preserve">  七、 交通运输支出</t>
  </si>
  <si>
    <t xml:space="preserve">  八、资源勘探工业信息等支出</t>
  </si>
  <si>
    <t xml:space="preserve">  九、金融支出</t>
  </si>
  <si>
    <t xml:space="preserve">  十、 其他支出</t>
  </si>
  <si>
    <t xml:space="preserve">  十一、债务付息支出</t>
  </si>
  <si>
    <t xml:space="preserve">  十二、债务发行费用支出</t>
  </si>
  <si>
    <t xml:space="preserve">  十三、抗疫特别国债安排的支出</t>
  </si>
  <si>
    <t>政府性基金支出合计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</si>
</sst>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20"/>
      <color indexed="10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b/>
      <sz val="20"/>
      <name val="黑体"/>
      <family val="3"/>
    </font>
    <font>
      <b/>
      <sz val="12"/>
      <name val="黑体"/>
      <family val="3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72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Continuous" vertical="center"/>
      <protection locked="0"/>
    </xf>
    <xf numFmtId="1" fontId="6" fillId="0" borderId="0" xfId="0" applyNumberFormat="1" applyFont="1" applyFill="1" applyBorder="1" applyAlignment="1" applyProtection="1">
      <alignment horizontal="centerContinuous" vertical="center"/>
      <protection locked="0"/>
    </xf>
    <xf numFmtId="2" fontId="3" fillId="0" borderId="0" xfId="0" applyNumberFormat="1" applyFont="1" applyFill="1" applyBorder="1" applyAlignment="1" applyProtection="1">
      <alignment horizontal="centerContinuous" vertic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left" vertical="center" wrapText="1"/>
      <protection locked="0"/>
    </xf>
    <xf numFmtId="1" fontId="2" fillId="0" borderId="9" xfId="0" applyNumberFormat="1" applyFont="1" applyFill="1" applyBorder="1" applyAlignment="1" applyProtection="1">
      <alignment horizontal="right" wrapText="1"/>
      <protection locked="0"/>
    </xf>
    <xf numFmtId="1" fontId="49" fillId="0" borderId="9" xfId="0" applyNumberFormat="1" applyFont="1" applyFill="1" applyBorder="1" applyAlignment="1" applyProtection="1">
      <alignment horizontal="right" wrapText="1"/>
      <protection locked="0"/>
    </xf>
    <xf numFmtId="1" fontId="2" fillId="0" borderId="9" xfId="0" applyNumberFormat="1" applyFont="1" applyFill="1" applyBorder="1" applyAlignment="1" applyProtection="1">
      <alignment horizontal="right"/>
      <protection locked="0"/>
    </xf>
    <xf numFmtId="2" fontId="2" fillId="0" borderId="9" xfId="0" applyNumberFormat="1" applyFont="1" applyFill="1" applyBorder="1" applyAlignment="1" applyProtection="1">
      <alignment horizontal="right"/>
      <protection locked="0"/>
    </xf>
    <xf numFmtId="1" fontId="2" fillId="0" borderId="9" xfId="0" applyNumberFormat="1" applyFont="1" applyFill="1" applyBorder="1" applyAlignment="1" applyProtection="1">
      <alignment horizontal="right" wrapText="1"/>
      <protection locked="0"/>
    </xf>
    <xf numFmtId="1" fontId="4" fillId="0" borderId="9" xfId="0" applyNumberFormat="1" applyFont="1" applyFill="1" applyBorder="1" applyAlignment="1" applyProtection="1">
      <alignment horizontal="right" wrapText="1"/>
      <protection locked="0"/>
    </xf>
    <xf numFmtId="1" fontId="7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right"/>
      <protection locked="0"/>
    </xf>
    <xf numFmtId="1" fontId="2" fillId="0" borderId="9" xfId="0" applyNumberFormat="1" applyFont="1" applyFill="1" applyBorder="1" applyAlignment="1" applyProtection="1">
      <alignment vertical="center"/>
      <protection locked="0"/>
    </xf>
    <xf numFmtId="1" fontId="7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 horizontal="centerContinuous"/>
      <protection locked="0"/>
    </xf>
    <xf numFmtId="1" fontId="6" fillId="0" borderId="0" xfId="0" applyNumberFormat="1" applyFont="1" applyFill="1" applyBorder="1" applyAlignment="1" applyProtection="1">
      <alignment horizontal="centerContinuous"/>
      <protection locked="0"/>
    </xf>
    <xf numFmtId="2" fontId="3" fillId="0" borderId="0" xfId="0" applyNumberFormat="1" applyFont="1" applyFill="1" applyBorder="1" applyAlignment="1" applyProtection="1">
      <alignment horizontal="centerContinuous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2" fillId="0" borderId="9" xfId="0" applyNumberFormat="1" applyFont="1" applyFill="1" applyBorder="1" applyAlignment="1" applyProtection="1">
      <alignment wrapText="1"/>
      <protection locked="0"/>
    </xf>
    <xf numFmtId="1" fontId="49" fillId="0" borderId="9" xfId="0" applyNumberFormat="1" applyFont="1" applyFill="1" applyBorder="1" applyAlignment="1" applyProtection="1">
      <alignment wrapText="1"/>
      <protection locked="0"/>
    </xf>
    <xf numFmtId="2" fontId="2" fillId="0" borderId="9" xfId="0" applyNumberFormat="1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Alignment="1" applyProtection="1">
      <alignment wrapText="1"/>
      <protection locked="0"/>
    </xf>
    <xf numFmtId="1" fontId="4" fillId="0" borderId="13" xfId="0" applyNumberFormat="1" applyFont="1" applyFill="1" applyBorder="1" applyAlignment="1" applyProtection="1">
      <alignment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" fontId="2" fillId="0" borderId="9" xfId="0" applyNumberFormat="1" applyFont="1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/>
      <protection/>
    </xf>
    <xf numFmtId="1" fontId="4" fillId="0" borderId="13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Continuous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2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176" fontId="2" fillId="0" borderId="9" xfId="0" applyNumberFormat="1" applyFont="1" applyFill="1" applyBorder="1" applyAlignment="1" applyProtection="1">
      <alignment horizontal="right"/>
      <protection locked="0"/>
    </xf>
    <xf numFmtId="177" fontId="49" fillId="0" borderId="9" xfId="0" applyNumberFormat="1" applyFont="1" applyFill="1" applyBorder="1" applyAlignment="1" applyProtection="1">
      <alignment horizontal="right"/>
      <protection locked="0"/>
    </xf>
    <xf numFmtId="176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Continuous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176" fontId="2" fillId="0" borderId="9" xfId="0" applyNumberFormat="1" applyFont="1" applyFill="1" applyBorder="1" applyAlignment="1" applyProtection="1">
      <alignment wrapText="1"/>
      <protection locked="0"/>
    </xf>
    <xf numFmtId="1" fontId="49" fillId="0" borderId="10" xfId="0" applyNumberFormat="1" applyFont="1" applyFill="1" applyBorder="1" applyAlignment="1" applyProtection="1">
      <alignment wrapText="1"/>
      <protection locked="0"/>
    </xf>
    <xf numFmtId="1" fontId="2" fillId="0" borderId="10" xfId="0" applyNumberFormat="1" applyFont="1" applyFill="1" applyBorder="1" applyAlignment="1" applyProtection="1">
      <alignment wrapText="1"/>
      <protection locked="0"/>
    </xf>
    <xf numFmtId="0" fontId="2" fillId="0" borderId="9" xfId="0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/>
      <protection/>
    </xf>
    <xf numFmtId="1" fontId="4" fillId="0" borderId="19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>
      <alignment horizontal="centerContinuous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0" borderId="21" xfId="0" applyNumberFormat="1" applyFont="1" applyFill="1" applyBorder="1" applyAlignment="1" applyProtection="1">
      <alignment horizontal="center" vertical="center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3" xfId="0" applyNumberFormat="1" applyFont="1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/>
      <protection locked="0"/>
    </xf>
    <xf numFmtId="1" fontId="49" fillId="0" borderId="9" xfId="0" applyNumberFormat="1" applyFont="1" applyFill="1" applyBorder="1" applyAlignment="1" applyProtection="1">
      <alignment/>
      <protection locked="0"/>
    </xf>
    <xf numFmtId="2" fontId="2" fillId="0" borderId="13" xfId="0" applyNumberFormat="1" applyFont="1" applyFill="1" applyBorder="1" applyAlignment="1" applyProtection="1">
      <alignment/>
      <protection locked="0"/>
    </xf>
    <xf numFmtId="1" fontId="11" fillId="0" borderId="9" xfId="0" applyNumberFormat="1" applyFont="1" applyFill="1" applyBorder="1" applyAlignment="1" applyProtection="1">
      <alignment/>
      <protection locked="0"/>
    </xf>
    <xf numFmtId="1" fontId="7" fillId="0" borderId="9" xfId="0" applyNumberFormat="1" applyFont="1" applyFill="1" applyBorder="1" applyAlignment="1" applyProtection="1">
      <alignment/>
      <protection locked="0"/>
    </xf>
    <xf numFmtId="1" fontId="2" fillId="0" borderId="9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1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/>
    </xf>
    <xf numFmtId="0" fontId="2" fillId="0" borderId="24" xfId="0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0" xfId="0" applyNumberFormat="1" applyFont="1" applyFill="1" applyBorder="1" applyAlignment="1" applyProtection="1">
      <alignment horizontal="center"/>
      <protection locked="0"/>
    </xf>
    <xf numFmtId="1" fontId="7" fillId="0" borderId="21" xfId="0" applyNumberFormat="1" applyFont="1" applyFill="1" applyBorder="1" applyAlignment="1" applyProtection="1">
      <alignment horizont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/>
      <protection locked="0"/>
    </xf>
    <xf numFmtId="1" fontId="7" fillId="0" borderId="9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 locked="0"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6" xfId="0" applyNumberFormat="1" applyFont="1" applyFill="1" applyBorder="1" applyAlignment="1" applyProtection="1">
      <alignment horizontal="center" vertical="center"/>
      <protection locked="0"/>
    </xf>
    <xf numFmtId="1" fontId="7" fillId="0" borderId="27" xfId="0" applyNumberFormat="1" applyFont="1" applyFill="1" applyBorder="1" applyAlignment="1" applyProtection="1">
      <alignment horizontal="center" vertical="center"/>
      <protection locked="0"/>
    </xf>
    <xf numFmtId="1" fontId="7" fillId="0" borderId="28" xfId="0" applyNumberFormat="1" applyFont="1" applyFill="1" applyBorder="1" applyAlignment="1" applyProtection="1">
      <alignment horizontal="center" vertical="center"/>
      <protection locked="0"/>
    </xf>
    <xf numFmtId="1" fontId="7" fillId="0" borderId="29" xfId="0" applyNumberFormat="1" applyFont="1" applyFill="1" applyBorder="1" applyAlignment="1" applyProtection="1">
      <alignment horizontal="center" vertical="center"/>
      <protection locked="0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/>
      <protection locked="0"/>
    </xf>
    <xf numFmtId="1" fontId="2" fillId="0" borderId="33" xfId="0" applyNumberFormat="1" applyFont="1" applyFill="1" applyBorder="1" applyAlignment="1" applyProtection="1">
      <alignment/>
      <protection/>
    </xf>
    <xf numFmtId="1" fontId="49" fillId="0" borderId="9" xfId="0" applyNumberFormat="1" applyFont="1" applyFill="1" applyBorder="1" applyAlignment="1" applyProtection="1">
      <alignment/>
      <protection/>
    </xf>
    <xf numFmtId="49" fontId="2" fillId="0" borderId="9" xfId="0" applyNumberFormat="1" applyFont="1" applyFill="1" applyBorder="1" applyAlignment="1" applyProtection="1">
      <alignment horizontal="left"/>
      <protection locked="0"/>
    </xf>
    <xf numFmtId="1" fontId="49" fillId="0" borderId="13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 applyFill="1" applyBorder="1" applyAlignment="1" applyProtection="1">
      <alignment horizontal="right" vertical="center"/>
      <protection locked="0"/>
    </xf>
    <xf numFmtId="2" fontId="3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" fontId="7" fillId="0" borderId="21" xfId="0" applyNumberFormat="1" applyFont="1" applyFill="1" applyBorder="1" applyAlignment="1" applyProtection="1">
      <alignment horizontal="right" vertical="center"/>
      <protection locked="0"/>
    </xf>
    <xf numFmtId="1" fontId="7" fillId="0" borderId="23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1" fontId="4" fillId="0" borderId="9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" fontId="7" fillId="0" borderId="34" xfId="0" applyNumberFormat="1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horizontal="right"/>
      <protection/>
    </xf>
    <xf numFmtId="1" fontId="49" fillId="0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176" fontId="2" fillId="0" borderId="9" xfId="0" applyNumberFormat="1" applyFont="1" applyFill="1" applyBorder="1" applyAlignment="1" applyProtection="1">
      <alignment/>
      <protection locked="0"/>
    </xf>
    <xf numFmtId="49" fontId="7" fillId="0" borderId="9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>
      <alignment horizontal="center"/>
      <protection locked="0"/>
    </xf>
    <xf numFmtId="1" fontId="7" fillId="0" borderId="11" xfId="0" applyNumberFormat="1" applyFont="1" applyFill="1" applyBorder="1" applyAlignment="1" applyProtection="1">
      <alignment horizontal="center"/>
      <protection locked="0"/>
    </xf>
    <xf numFmtId="1" fontId="7" fillId="0" borderId="9" xfId="0" applyNumberFormat="1" applyFont="1" applyFill="1" applyBorder="1" applyAlignment="1" applyProtection="1">
      <alignment horizontal="left"/>
      <protection locked="0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1" fontId="7" fillId="0" borderId="9" xfId="0" applyNumberFormat="1" applyFont="1" applyFill="1" applyBorder="1" applyAlignment="1" applyProtection="1" quotePrefix="1">
      <alignment horizontal="left"/>
      <protection locked="0"/>
    </xf>
    <xf numFmtId="49" fontId="2" fillId="0" borderId="9" xfId="0" applyNumberFormat="1" applyFont="1" applyFill="1" applyBorder="1" applyAlignment="1" applyProtection="1" quotePrefix="1">
      <alignment horizontal="left"/>
      <protection locked="0"/>
    </xf>
    <xf numFmtId="49" fontId="2" fillId="0" borderId="9" xfId="0" applyNumberFormat="1" applyFont="1" applyFill="1" applyBorder="1" applyAlignment="1" applyProtection="1" quotePrefix="1">
      <alignment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5968;&#23383;&#36130;&#25919;\Documents\2024&#24180;\&#25910;&#25903;&#25253;&#34920;\2024&#24180;&#20840;&#24066;&#39044;&#31639;&#25191;&#34892;&#25253;&#34920;(&#20844;&#20849;&#39044;&#3163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5968;&#23383;&#36130;&#25919;\Documents\2024&#24180;\&#25910;&#25903;&#25253;&#34920;\2024&#24180;&#20840;&#24066;&#39044;&#31639;&#25191;&#34892;&#25253;&#34920;(&#22522;&#37329;&#39044;&#3163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各县区收支"/>
      <sheetName val="全市收支"/>
      <sheetName val="县区 (1)"/>
      <sheetName val="全市 (1)"/>
      <sheetName val="县区 (2)"/>
      <sheetName val="全市 (2)"/>
      <sheetName val="县区 (3)"/>
      <sheetName val="全市 (3)"/>
    </sheetNames>
    <sheetDataSet>
      <sheetData sheetId="4">
        <row r="8">
          <cell r="J8">
            <v>128882</v>
          </cell>
        </row>
        <row r="9">
          <cell r="J9">
            <v>63857</v>
          </cell>
        </row>
        <row r="10">
          <cell r="J10">
            <v>11455</v>
          </cell>
        </row>
        <row r="11">
          <cell r="J11">
            <v>842</v>
          </cell>
        </row>
        <row r="12">
          <cell r="J12">
            <v>592</v>
          </cell>
        </row>
        <row r="13">
          <cell r="J13">
            <v>21852</v>
          </cell>
        </row>
        <row r="14">
          <cell r="J14">
            <v>8762</v>
          </cell>
        </row>
        <row r="15">
          <cell r="J15">
            <v>21522</v>
          </cell>
        </row>
        <row r="16">
          <cell r="J16">
            <v>61586</v>
          </cell>
        </row>
        <row r="17">
          <cell r="J17">
            <v>18946</v>
          </cell>
        </row>
        <row r="18">
          <cell r="J18">
            <v>11064</v>
          </cell>
        </row>
        <row r="19">
          <cell r="J19">
            <v>567</v>
          </cell>
        </row>
        <row r="20">
          <cell r="J20">
            <v>91</v>
          </cell>
        </row>
        <row r="21">
          <cell r="J21">
            <v>16236</v>
          </cell>
        </row>
        <row r="22">
          <cell r="J22">
            <v>4211</v>
          </cell>
        </row>
        <row r="23">
          <cell r="J23">
            <v>10471</v>
          </cell>
        </row>
        <row r="24">
          <cell r="J24">
            <v>67296</v>
          </cell>
        </row>
        <row r="25">
          <cell r="J25">
            <v>44911</v>
          </cell>
        </row>
        <row r="26">
          <cell r="J26">
            <v>391</v>
          </cell>
        </row>
        <row r="27">
          <cell r="J27">
            <v>275</v>
          </cell>
        </row>
        <row r="28">
          <cell r="J28">
            <v>501</v>
          </cell>
        </row>
        <row r="29">
          <cell r="J29">
            <v>5616</v>
          </cell>
        </row>
        <row r="30">
          <cell r="J30">
            <v>4551</v>
          </cell>
        </row>
        <row r="31">
          <cell r="J31">
            <v>11051</v>
          </cell>
        </row>
        <row r="32">
          <cell r="J32">
            <v>539801</v>
          </cell>
        </row>
        <row r="33">
          <cell r="J33">
            <v>56425</v>
          </cell>
        </row>
        <row r="34">
          <cell r="J34">
            <v>44770</v>
          </cell>
        </row>
        <row r="35">
          <cell r="J35">
            <v>17198</v>
          </cell>
        </row>
        <row r="36">
          <cell r="J36">
            <v>4720</v>
          </cell>
        </row>
        <row r="37">
          <cell r="J37">
            <v>117095</v>
          </cell>
        </row>
        <row r="38">
          <cell r="J38">
            <v>82037</v>
          </cell>
        </row>
        <row r="39">
          <cell r="J39">
            <v>217556</v>
          </cell>
        </row>
      </sheetData>
      <sheetData sheetId="5">
        <row r="7">
          <cell r="J7">
            <v>61586</v>
          </cell>
        </row>
        <row r="8">
          <cell r="J8">
            <v>23124</v>
          </cell>
        </row>
        <row r="9">
          <cell r="J9">
            <v>3961</v>
          </cell>
        </row>
        <row r="10">
          <cell r="J10">
            <v>2094</v>
          </cell>
        </row>
        <row r="11">
          <cell r="J11">
            <v>189</v>
          </cell>
        </row>
        <row r="12">
          <cell r="J12">
            <v>4429</v>
          </cell>
        </row>
        <row r="13">
          <cell r="J13">
            <v>6024</v>
          </cell>
        </row>
        <row r="14">
          <cell r="J14">
            <v>1904</v>
          </cell>
        </row>
        <row r="15">
          <cell r="J15">
            <v>2996</v>
          </cell>
        </row>
        <row r="16">
          <cell r="J16">
            <v>2975</v>
          </cell>
        </row>
        <row r="17">
          <cell r="J17">
            <v>1948</v>
          </cell>
        </row>
        <row r="18">
          <cell r="J18">
            <v>4951</v>
          </cell>
        </row>
        <row r="19">
          <cell r="J19">
            <v>6792</v>
          </cell>
        </row>
        <row r="20">
          <cell r="J20">
            <v>201</v>
          </cell>
        </row>
        <row r="21">
          <cell r="J21">
            <v>-2</v>
          </cell>
        </row>
        <row r="22">
          <cell r="J22">
            <v>67296</v>
          </cell>
        </row>
        <row r="23">
          <cell r="J23">
            <v>3072</v>
          </cell>
        </row>
        <row r="24">
          <cell r="J24">
            <v>8847</v>
          </cell>
        </row>
        <row r="25">
          <cell r="J25">
            <v>5832</v>
          </cell>
        </row>
        <row r="26">
          <cell r="J26">
            <v>35</v>
          </cell>
        </row>
        <row r="27">
          <cell r="J27">
            <v>39889</v>
          </cell>
        </row>
        <row r="28">
          <cell r="J28">
            <v>4171</v>
          </cell>
        </row>
        <row r="29">
          <cell r="J29">
            <v>171</v>
          </cell>
        </row>
        <row r="30">
          <cell r="J30">
            <v>5279</v>
          </cell>
        </row>
        <row r="31">
          <cell r="J31">
            <v>128882</v>
          </cell>
        </row>
        <row r="40">
          <cell r="J40">
            <v>38081</v>
          </cell>
        </row>
        <row r="41">
          <cell r="J41">
            <v>0</v>
          </cell>
        </row>
        <row r="42">
          <cell r="J42">
            <v>194</v>
          </cell>
        </row>
        <row r="43">
          <cell r="J43">
            <v>18176</v>
          </cell>
        </row>
        <row r="44">
          <cell r="J44">
            <v>70895</v>
          </cell>
        </row>
        <row r="45">
          <cell r="J45">
            <v>2193</v>
          </cell>
        </row>
        <row r="46">
          <cell r="J46">
            <v>3335</v>
          </cell>
        </row>
        <row r="47">
          <cell r="J47">
            <v>112528</v>
          </cell>
        </row>
        <row r="48">
          <cell r="J48">
            <v>170099</v>
          </cell>
        </row>
        <row r="49">
          <cell r="J49">
            <v>2558</v>
          </cell>
        </row>
        <row r="50">
          <cell r="J50">
            <v>35047</v>
          </cell>
        </row>
        <row r="51">
          <cell r="J51">
            <v>47345</v>
          </cell>
        </row>
        <row r="52">
          <cell r="J52">
            <v>18720</v>
          </cell>
        </row>
        <row r="53">
          <cell r="J53">
            <v>1172</v>
          </cell>
        </row>
        <row r="54">
          <cell r="J54">
            <v>1393</v>
          </cell>
        </row>
        <row r="55">
          <cell r="J55">
            <v>0</v>
          </cell>
        </row>
        <row r="56">
          <cell r="J56">
            <v>0</v>
          </cell>
        </row>
        <row r="57">
          <cell r="J57">
            <v>2447</v>
          </cell>
        </row>
        <row r="58">
          <cell r="J58">
            <v>8903</v>
          </cell>
        </row>
        <row r="59">
          <cell r="J59">
            <v>12</v>
          </cell>
        </row>
        <row r="60">
          <cell r="J60">
            <v>2791</v>
          </cell>
        </row>
        <row r="61">
          <cell r="J61">
            <v>3079</v>
          </cell>
        </row>
        <row r="62">
          <cell r="J62">
            <v>832</v>
          </cell>
        </row>
        <row r="63">
          <cell r="J63">
            <v>1</v>
          </cell>
        </row>
        <row r="65">
          <cell r="J65">
            <v>539801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各县区收支"/>
      <sheetName val="全市收支"/>
      <sheetName val="县区 (1)"/>
      <sheetName val="全市 (1)"/>
      <sheetName val="县区 (2)"/>
      <sheetName val="全市 (2)"/>
      <sheetName val="县区 (3)"/>
      <sheetName val="全市 (3)"/>
    </sheetNames>
    <sheetDataSet>
      <sheetData sheetId="4">
        <row r="8">
          <cell r="J8">
            <v>15598</v>
          </cell>
        </row>
        <row r="9">
          <cell r="J9">
            <v>9489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50</v>
          </cell>
        </row>
        <row r="13">
          <cell r="J13">
            <v>-854</v>
          </cell>
        </row>
        <row r="14">
          <cell r="J14">
            <v>-2652</v>
          </cell>
        </row>
        <row r="15">
          <cell r="J15">
            <v>9565</v>
          </cell>
        </row>
        <row r="16">
          <cell r="J16">
            <v>300318</v>
          </cell>
        </row>
        <row r="17">
          <cell r="J17">
            <v>11174</v>
          </cell>
        </row>
        <row r="18">
          <cell r="J18">
            <v>54</v>
          </cell>
        </row>
        <row r="19">
          <cell r="J19">
            <v>3101</v>
          </cell>
        </row>
        <row r="20">
          <cell r="J20">
            <v>6810</v>
          </cell>
        </row>
        <row r="21">
          <cell r="J21">
            <v>174169</v>
          </cell>
        </row>
        <row r="22">
          <cell r="J22">
            <v>32320</v>
          </cell>
        </row>
        <row r="23">
          <cell r="J23">
            <v>72690</v>
          </cell>
        </row>
      </sheetData>
      <sheetData sheetId="5">
        <row r="9">
          <cell r="J9">
            <v>295</v>
          </cell>
        </row>
        <row r="10">
          <cell r="J10">
            <v>104</v>
          </cell>
        </row>
        <row r="11">
          <cell r="J11">
            <v>8353</v>
          </cell>
        </row>
        <row r="12">
          <cell r="J12">
            <v>5120</v>
          </cell>
        </row>
        <row r="13">
          <cell r="J13">
            <v>5085</v>
          </cell>
        </row>
        <row r="14">
          <cell r="J14">
            <v>1077</v>
          </cell>
        </row>
        <row r="15">
          <cell r="J15">
            <v>591</v>
          </cell>
        </row>
        <row r="16">
          <cell r="J16">
            <v>486</v>
          </cell>
        </row>
        <row r="17">
          <cell r="J17">
            <v>4895</v>
          </cell>
        </row>
        <row r="18">
          <cell r="J18">
            <v>874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15598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589</v>
          </cell>
        </row>
        <row r="34">
          <cell r="J34">
            <v>0</v>
          </cell>
        </row>
        <row r="35">
          <cell r="J35">
            <v>14525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283185</v>
          </cell>
        </row>
        <row r="41">
          <cell r="J41">
            <v>2018</v>
          </cell>
        </row>
        <row r="42">
          <cell r="J42">
            <v>1</v>
          </cell>
        </row>
        <row r="43">
          <cell r="J43">
            <v>0</v>
          </cell>
        </row>
        <row r="44">
          <cell r="J44">
            <v>300318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1">
      <selection activeCell="A1" sqref="A1:IV65536"/>
    </sheetView>
  </sheetViews>
  <sheetFormatPr defaultColWidth="8.7109375" defaultRowHeight="15"/>
  <cols>
    <col min="1" max="1" width="37.140625" style="6" customWidth="1"/>
    <col min="2" max="3" width="10.7109375" style="6" customWidth="1"/>
    <col min="4" max="4" width="10.7109375" style="7" customWidth="1"/>
    <col min="5" max="5" width="10.7109375" style="8" customWidth="1"/>
    <col min="6" max="6" width="10.7109375" style="79" customWidth="1"/>
    <col min="7" max="7" width="10.7109375" style="6" hidden="1" customWidth="1"/>
    <col min="8" max="9" width="10.7109375" style="6" customWidth="1"/>
    <col min="10" max="10" width="10.7109375" style="7" customWidth="1"/>
    <col min="11" max="11" width="10.7109375" style="6" customWidth="1"/>
    <col min="12" max="12" width="10.7109375" style="8" customWidth="1"/>
    <col min="13" max="31" width="9.00390625" style="4" bestFit="1" customWidth="1"/>
    <col min="32" max="16384" width="8.7109375" style="4" customWidth="1"/>
  </cols>
  <sheetData>
    <row r="1" spans="1:12" s="4" customFormat="1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78" customFormat="1" ht="18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78" customFormat="1" ht="18" customHeight="1">
      <c r="A3" s="35"/>
      <c r="B3" s="35"/>
      <c r="C3" s="35"/>
      <c r="D3" s="36"/>
      <c r="E3" s="37"/>
      <c r="F3" s="80"/>
      <c r="G3" s="35"/>
      <c r="H3" s="35"/>
      <c r="I3" s="35"/>
      <c r="J3" s="36"/>
      <c r="K3" s="68"/>
      <c r="L3" s="68"/>
    </row>
    <row r="4" spans="1:12" s="4" customFormat="1" ht="18" customHeight="1">
      <c r="A4" s="4" t="s">
        <v>1</v>
      </c>
      <c r="B4" s="6"/>
      <c r="C4" s="6"/>
      <c r="D4" s="38" t="s">
        <v>2</v>
      </c>
      <c r="E4" s="38"/>
      <c r="F4" s="38"/>
      <c r="G4" s="38"/>
      <c r="H4" s="81"/>
      <c r="I4" s="6"/>
      <c r="J4" s="7"/>
      <c r="K4" s="95" t="s">
        <v>3</v>
      </c>
      <c r="L4" s="95"/>
    </row>
    <row r="5" spans="1:12" s="4" customFormat="1" ht="18" customHeight="1">
      <c r="A5" s="16" t="s">
        <v>4</v>
      </c>
      <c r="B5" s="17" t="s">
        <v>5</v>
      </c>
      <c r="C5" s="17"/>
      <c r="D5" s="17"/>
      <c r="E5" s="17"/>
      <c r="F5" s="165" t="s">
        <v>6</v>
      </c>
      <c r="G5" s="166"/>
      <c r="H5" s="166"/>
      <c r="I5" s="166"/>
      <c r="J5" s="166"/>
      <c r="K5" s="166"/>
      <c r="L5" s="168"/>
    </row>
    <row r="6" spans="1:12" s="4" customFormat="1" ht="18" customHeight="1">
      <c r="A6" s="16"/>
      <c r="B6" s="18" t="s">
        <v>5</v>
      </c>
      <c r="C6" s="19" t="s">
        <v>7</v>
      </c>
      <c r="D6" s="18" t="s">
        <v>8</v>
      </c>
      <c r="E6" s="20" t="s">
        <v>9</v>
      </c>
      <c r="F6" s="41" t="s">
        <v>10</v>
      </c>
      <c r="G6" s="18" t="s">
        <v>11</v>
      </c>
      <c r="H6" s="19" t="s">
        <v>6</v>
      </c>
      <c r="I6" s="20" t="s">
        <v>12</v>
      </c>
      <c r="J6" s="19" t="s">
        <v>13</v>
      </c>
      <c r="K6" s="18" t="s">
        <v>14</v>
      </c>
      <c r="L6" s="20" t="s">
        <v>15</v>
      </c>
    </row>
    <row r="7" spans="1:12" s="4" customFormat="1" ht="18" customHeight="1">
      <c r="A7" s="16"/>
      <c r="B7" s="18"/>
      <c r="C7" s="19"/>
      <c r="D7" s="18"/>
      <c r="E7" s="20"/>
      <c r="F7" s="42"/>
      <c r="G7" s="18"/>
      <c r="H7" s="19"/>
      <c r="I7" s="20"/>
      <c r="J7" s="19"/>
      <c r="K7" s="18"/>
      <c r="L7" s="20"/>
    </row>
    <row r="8" spans="1:12" s="4" customFormat="1" ht="18" customHeight="1">
      <c r="A8" s="90" t="s">
        <v>16</v>
      </c>
      <c r="B8" s="51">
        <f aca="true" t="shared" si="0" ref="B8:B39">H8-G8</f>
        <v>80416</v>
      </c>
      <c r="C8" s="87">
        <f>J8-'[1]县区 (2)'!J8</f>
        <v>71526</v>
      </c>
      <c r="D8" s="51">
        <f aca="true" t="shared" si="1" ref="D8:D39">B8-C8</f>
        <v>8890</v>
      </c>
      <c r="E8" s="113">
        <f aca="true" t="shared" si="2" ref="E8:E39">IF(C8&lt;=0,0,D8/C8*100)</f>
        <v>12.429046780191818</v>
      </c>
      <c r="F8" s="51"/>
      <c r="G8" s="91">
        <v>84420</v>
      </c>
      <c r="H8" s="101">
        <v>164836</v>
      </c>
      <c r="I8" s="113">
        <f aca="true" t="shared" si="3" ref="I8:I39">IF(F8&lt;=0,0,H8/F8*100)</f>
        <v>0</v>
      </c>
      <c r="J8" s="101">
        <v>200408</v>
      </c>
      <c r="K8" s="51">
        <f aca="true" t="shared" si="4" ref="K8:K39">H8-J8</f>
        <v>-35572</v>
      </c>
      <c r="L8" s="113">
        <f aca="true" t="shared" si="5" ref="L8:L39">IF(J8&lt;=0,0,K8/J8*100)</f>
        <v>-17.74979042752784</v>
      </c>
    </row>
    <row r="9" spans="1:12" s="4" customFormat="1" ht="18" customHeight="1">
      <c r="A9" s="51" t="s">
        <v>17</v>
      </c>
      <c r="B9" s="51">
        <f t="shared" si="0"/>
        <v>15290</v>
      </c>
      <c r="C9" s="87">
        <f>J9-'[1]县区 (2)'!J9</f>
        <v>19080</v>
      </c>
      <c r="D9" s="51">
        <f t="shared" si="1"/>
        <v>-3790</v>
      </c>
      <c r="E9" s="113">
        <f t="shared" si="2"/>
        <v>-19.863731656184484</v>
      </c>
      <c r="F9" s="51"/>
      <c r="G9" s="91">
        <v>25637</v>
      </c>
      <c r="H9" s="101">
        <v>40927</v>
      </c>
      <c r="I9" s="113">
        <f t="shared" si="3"/>
        <v>0</v>
      </c>
      <c r="J9" s="101">
        <v>82937</v>
      </c>
      <c r="K9" s="51">
        <f t="shared" si="4"/>
        <v>-42010</v>
      </c>
      <c r="L9" s="113">
        <f t="shared" si="5"/>
        <v>-50.65290521721306</v>
      </c>
    </row>
    <row r="10" spans="1:12" s="4" customFormat="1" ht="18" customHeight="1">
      <c r="A10" s="51" t="s">
        <v>18</v>
      </c>
      <c r="B10" s="51">
        <f t="shared" si="0"/>
        <v>8758</v>
      </c>
      <c r="C10" s="87">
        <f>J10-'[1]县区 (2)'!J10</f>
        <v>6504</v>
      </c>
      <c r="D10" s="51">
        <f t="shared" si="1"/>
        <v>2254</v>
      </c>
      <c r="E10" s="113">
        <f t="shared" si="2"/>
        <v>34.65559655596556</v>
      </c>
      <c r="F10" s="51"/>
      <c r="G10" s="91">
        <v>9279</v>
      </c>
      <c r="H10" s="101">
        <v>18037</v>
      </c>
      <c r="I10" s="113">
        <f t="shared" si="3"/>
        <v>0</v>
      </c>
      <c r="J10" s="101">
        <v>17959</v>
      </c>
      <c r="K10" s="51">
        <f t="shared" si="4"/>
        <v>78</v>
      </c>
      <c r="L10" s="113">
        <f t="shared" si="5"/>
        <v>0.43432262375410663</v>
      </c>
    </row>
    <row r="11" spans="1:12" s="4" customFormat="1" ht="18" customHeight="1">
      <c r="A11" s="89" t="s">
        <v>19</v>
      </c>
      <c r="B11" s="51">
        <f t="shared" si="0"/>
        <v>342</v>
      </c>
      <c r="C11" s="87">
        <f>J11-'[1]县区 (2)'!J11</f>
        <v>464</v>
      </c>
      <c r="D11" s="51">
        <f t="shared" si="1"/>
        <v>-122</v>
      </c>
      <c r="E11" s="113">
        <f t="shared" si="2"/>
        <v>-26.29310344827586</v>
      </c>
      <c r="F11" s="51"/>
      <c r="G11" s="91">
        <v>1631</v>
      </c>
      <c r="H11" s="101">
        <v>1973</v>
      </c>
      <c r="I11" s="113">
        <f t="shared" si="3"/>
        <v>0</v>
      </c>
      <c r="J11" s="101">
        <v>1306</v>
      </c>
      <c r="K11" s="51">
        <f t="shared" si="4"/>
        <v>667</v>
      </c>
      <c r="L11" s="113">
        <f t="shared" si="5"/>
        <v>51.071975497702915</v>
      </c>
    </row>
    <row r="12" spans="1:12" s="4" customFormat="1" ht="18" customHeight="1">
      <c r="A12" s="89" t="s">
        <v>20</v>
      </c>
      <c r="B12" s="51">
        <f t="shared" si="0"/>
        <v>1914</v>
      </c>
      <c r="C12" s="87">
        <f>J12-'[1]县区 (2)'!J12</f>
        <v>1345</v>
      </c>
      <c r="D12" s="51">
        <f t="shared" si="1"/>
        <v>569</v>
      </c>
      <c r="E12" s="113">
        <f t="shared" si="2"/>
        <v>42.30483271375465</v>
      </c>
      <c r="F12" s="51"/>
      <c r="G12" s="91">
        <v>247</v>
      </c>
      <c r="H12" s="101">
        <v>2161</v>
      </c>
      <c r="I12" s="113">
        <f t="shared" si="3"/>
        <v>0</v>
      </c>
      <c r="J12" s="101">
        <v>1937</v>
      </c>
      <c r="K12" s="51">
        <f t="shared" si="4"/>
        <v>224</v>
      </c>
      <c r="L12" s="113">
        <f t="shared" si="5"/>
        <v>11.564274651522974</v>
      </c>
    </row>
    <row r="13" spans="1:12" s="4" customFormat="1" ht="18" customHeight="1">
      <c r="A13" s="89" t="s">
        <v>21</v>
      </c>
      <c r="B13" s="51">
        <f t="shared" si="0"/>
        <v>20805</v>
      </c>
      <c r="C13" s="87">
        <f>J13-'[1]县区 (2)'!J13</f>
        <v>19440</v>
      </c>
      <c r="D13" s="51">
        <f t="shared" si="1"/>
        <v>1365</v>
      </c>
      <c r="E13" s="113">
        <f t="shared" si="2"/>
        <v>7.021604938271605</v>
      </c>
      <c r="F13" s="51"/>
      <c r="G13" s="91">
        <v>22712</v>
      </c>
      <c r="H13" s="101">
        <v>43517</v>
      </c>
      <c r="I13" s="113">
        <f t="shared" si="3"/>
        <v>0</v>
      </c>
      <c r="J13" s="101">
        <v>41292</v>
      </c>
      <c r="K13" s="51">
        <f t="shared" si="4"/>
        <v>2225</v>
      </c>
      <c r="L13" s="113">
        <f t="shared" si="5"/>
        <v>5.388452969098131</v>
      </c>
    </row>
    <row r="14" spans="1:12" s="4" customFormat="1" ht="18" customHeight="1">
      <c r="A14" s="89" t="s">
        <v>22</v>
      </c>
      <c r="B14" s="51">
        <f t="shared" si="0"/>
        <v>10109</v>
      </c>
      <c r="C14" s="87">
        <f>J14-'[1]县区 (2)'!J14</f>
        <v>8797</v>
      </c>
      <c r="D14" s="51">
        <f t="shared" si="1"/>
        <v>1312</v>
      </c>
      <c r="E14" s="113">
        <f t="shared" si="2"/>
        <v>14.914175287029668</v>
      </c>
      <c r="F14" s="51"/>
      <c r="G14" s="91">
        <v>9430</v>
      </c>
      <c r="H14" s="101">
        <v>19539</v>
      </c>
      <c r="I14" s="113">
        <f t="shared" si="3"/>
        <v>0</v>
      </c>
      <c r="J14" s="101">
        <v>17559</v>
      </c>
      <c r="K14" s="51">
        <f t="shared" si="4"/>
        <v>1980</v>
      </c>
      <c r="L14" s="113">
        <f t="shared" si="5"/>
        <v>11.276268580215275</v>
      </c>
    </row>
    <row r="15" spans="1:12" s="4" customFormat="1" ht="18" customHeight="1">
      <c r="A15" s="89" t="s">
        <v>23</v>
      </c>
      <c r="B15" s="51">
        <f t="shared" si="0"/>
        <v>23198</v>
      </c>
      <c r="C15" s="87">
        <f>J15-'[1]县区 (2)'!J15</f>
        <v>15896</v>
      </c>
      <c r="D15" s="51">
        <f t="shared" si="1"/>
        <v>7302</v>
      </c>
      <c r="E15" s="113">
        <f t="shared" si="2"/>
        <v>45.93608454957222</v>
      </c>
      <c r="F15" s="51"/>
      <c r="G15" s="91">
        <v>15484</v>
      </c>
      <c r="H15" s="101">
        <v>38682</v>
      </c>
      <c r="I15" s="113">
        <f t="shared" si="3"/>
        <v>0</v>
      </c>
      <c r="J15" s="101">
        <v>37418</v>
      </c>
      <c r="K15" s="51">
        <f t="shared" si="4"/>
        <v>1264</v>
      </c>
      <c r="L15" s="113">
        <f t="shared" si="5"/>
        <v>3.378053343310706</v>
      </c>
    </row>
    <row r="16" spans="1:12" s="4" customFormat="1" ht="18" customHeight="1">
      <c r="A16" s="169" t="s">
        <v>24</v>
      </c>
      <c r="B16" s="51">
        <f t="shared" si="0"/>
        <v>39968</v>
      </c>
      <c r="C16" s="87">
        <f>J16-'[1]县区 (2)'!J16</f>
        <v>36513</v>
      </c>
      <c r="D16" s="51">
        <f t="shared" si="1"/>
        <v>3455</v>
      </c>
      <c r="E16" s="113">
        <f t="shared" si="2"/>
        <v>9.462383260756443</v>
      </c>
      <c r="F16" s="51"/>
      <c r="G16" s="91">
        <v>53313</v>
      </c>
      <c r="H16" s="101">
        <v>93281</v>
      </c>
      <c r="I16" s="113">
        <f t="shared" si="3"/>
        <v>0</v>
      </c>
      <c r="J16" s="101">
        <v>98099</v>
      </c>
      <c r="K16" s="51">
        <f t="shared" si="4"/>
        <v>-4818</v>
      </c>
      <c r="L16" s="113">
        <f t="shared" si="5"/>
        <v>-4.911365049592758</v>
      </c>
    </row>
    <row r="17" spans="1:12" s="4" customFormat="1" ht="18" customHeight="1">
      <c r="A17" s="51" t="s">
        <v>25</v>
      </c>
      <c r="B17" s="51">
        <f t="shared" si="0"/>
        <v>9540</v>
      </c>
      <c r="C17" s="87">
        <f>J17-'[1]县区 (2)'!J17</f>
        <v>10192</v>
      </c>
      <c r="D17" s="51">
        <f t="shared" si="1"/>
        <v>-652</v>
      </c>
      <c r="E17" s="113">
        <f t="shared" si="2"/>
        <v>-6.397174254317112</v>
      </c>
      <c r="F17" s="51"/>
      <c r="G17" s="91">
        <v>15184</v>
      </c>
      <c r="H17" s="101">
        <v>24724</v>
      </c>
      <c r="I17" s="113">
        <f t="shared" si="3"/>
        <v>0</v>
      </c>
      <c r="J17" s="101">
        <v>29138</v>
      </c>
      <c r="K17" s="51">
        <f t="shared" si="4"/>
        <v>-4414</v>
      </c>
      <c r="L17" s="113">
        <f t="shared" si="5"/>
        <v>-15.14860319857231</v>
      </c>
    </row>
    <row r="18" spans="1:12" s="4" customFormat="1" ht="18" customHeight="1">
      <c r="A18" s="51" t="s">
        <v>26</v>
      </c>
      <c r="B18" s="51">
        <f t="shared" si="0"/>
        <v>6326</v>
      </c>
      <c r="C18" s="87">
        <f>J18-'[1]县区 (2)'!J18</f>
        <v>6134</v>
      </c>
      <c r="D18" s="51">
        <f t="shared" si="1"/>
        <v>192</v>
      </c>
      <c r="E18" s="113">
        <f t="shared" si="2"/>
        <v>3.13009455493968</v>
      </c>
      <c r="F18" s="51"/>
      <c r="G18" s="91">
        <v>7818</v>
      </c>
      <c r="H18" s="101">
        <v>14144</v>
      </c>
      <c r="I18" s="113">
        <f t="shared" si="3"/>
        <v>0</v>
      </c>
      <c r="J18" s="101">
        <v>17198</v>
      </c>
      <c r="K18" s="51">
        <f t="shared" si="4"/>
        <v>-3054</v>
      </c>
      <c r="L18" s="113">
        <f t="shared" si="5"/>
        <v>-17.757878823118965</v>
      </c>
    </row>
    <row r="19" spans="1:12" s="4" customFormat="1" ht="18" customHeight="1">
      <c r="A19" s="89" t="s">
        <v>27</v>
      </c>
      <c r="B19" s="51">
        <f t="shared" si="0"/>
        <v>323</v>
      </c>
      <c r="C19" s="87">
        <f>J19-'[1]县区 (2)'!J19</f>
        <v>353</v>
      </c>
      <c r="D19" s="51">
        <f t="shared" si="1"/>
        <v>-30</v>
      </c>
      <c r="E19" s="113">
        <f t="shared" si="2"/>
        <v>-8.498583569405099</v>
      </c>
      <c r="F19" s="51"/>
      <c r="G19" s="91">
        <v>1461</v>
      </c>
      <c r="H19" s="101">
        <v>1784</v>
      </c>
      <c r="I19" s="113">
        <f t="shared" si="3"/>
        <v>0</v>
      </c>
      <c r="J19" s="101">
        <v>920</v>
      </c>
      <c r="K19" s="51">
        <f t="shared" si="4"/>
        <v>864</v>
      </c>
      <c r="L19" s="113">
        <f t="shared" si="5"/>
        <v>93.91304347826087</v>
      </c>
    </row>
    <row r="20" spans="1:12" s="4" customFormat="1" ht="18" customHeight="1">
      <c r="A20" s="89" t="s">
        <v>28</v>
      </c>
      <c r="B20" s="51">
        <f t="shared" si="0"/>
        <v>185</v>
      </c>
      <c r="C20" s="87">
        <f>J20-'[1]县区 (2)'!J20</f>
        <v>41</v>
      </c>
      <c r="D20" s="51">
        <f t="shared" si="1"/>
        <v>144</v>
      </c>
      <c r="E20" s="113">
        <f t="shared" si="2"/>
        <v>351.219512195122</v>
      </c>
      <c r="F20" s="51"/>
      <c r="G20" s="91">
        <v>165</v>
      </c>
      <c r="H20" s="101">
        <v>350</v>
      </c>
      <c r="I20" s="113">
        <f t="shared" si="3"/>
        <v>0</v>
      </c>
      <c r="J20" s="101">
        <v>132</v>
      </c>
      <c r="K20" s="51">
        <f t="shared" si="4"/>
        <v>218</v>
      </c>
      <c r="L20" s="113">
        <f t="shared" si="5"/>
        <v>165.15151515151516</v>
      </c>
    </row>
    <row r="21" spans="1:12" s="4" customFormat="1" ht="18" customHeight="1">
      <c r="A21" s="89" t="s">
        <v>29</v>
      </c>
      <c r="B21" s="51">
        <f t="shared" si="0"/>
        <v>11417</v>
      </c>
      <c r="C21" s="87">
        <f>J21-'[1]县区 (2)'!J21</f>
        <v>9200</v>
      </c>
      <c r="D21" s="51">
        <f t="shared" si="1"/>
        <v>2217</v>
      </c>
      <c r="E21" s="113">
        <f t="shared" si="2"/>
        <v>24.097826086956523</v>
      </c>
      <c r="F21" s="51"/>
      <c r="G21" s="91">
        <v>15295</v>
      </c>
      <c r="H21" s="101">
        <v>26712</v>
      </c>
      <c r="I21" s="113">
        <f t="shared" si="3"/>
        <v>0</v>
      </c>
      <c r="J21" s="101">
        <v>25436</v>
      </c>
      <c r="K21" s="51">
        <f t="shared" si="4"/>
        <v>1276</v>
      </c>
      <c r="L21" s="113">
        <f t="shared" si="5"/>
        <v>5.016512030193427</v>
      </c>
    </row>
    <row r="22" spans="1:12" s="4" customFormat="1" ht="18" customHeight="1">
      <c r="A22" s="89" t="s">
        <v>30</v>
      </c>
      <c r="B22" s="51">
        <f t="shared" si="0"/>
        <v>7197</v>
      </c>
      <c r="C22" s="87">
        <f>J22-'[1]县区 (2)'!J22</f>
        <v>5497</v>
      </c>
      <c r="D22" s="51">
        <f t="shared" si="1"/>
        <v>1700</v>
      </c>
      <c r="E22" s="113">
        <f t="shared" si="2"/>
        <v>30.925959614335092</v>
      </c>
      <c r="F22" s="51"/>
      <c r="G22" s="91">
        <v>4894</v>
      </c>
      <c r="H22" s="101">
        <v>12091</v>
      </c>
      <c r="I22" s="113">
        <f t="shared" si="3"/>
        <v>0</v>
      </c>
      <c r="J22" s="101">
        <v>9708</v>
      </c>
      <c r="K22" s="51">
        <f t="shared" si="4"/>
        <v>2383</v>
      </c>
      <c r="L22" s="113">
        <f t="shared" si="5"/>
        <v>24.54676555418212</v>
      </c>
    </row>
    <row r="23" spans="1:12" s="4" customFormat="1" ht="18" customHeight="1">
      <c r="A23" s="89" t="s">
        <v>31</v>
      </c>
      <c r="B23" s="51">
        <f t="shared" si="0"/>
        <v>4980</v>
      </c>
      <c r="C23" s="87">
        <f>J23-'[1]县区 (2)'!J23</f>
        <v>5096</v>
      </c>
      <c r="D23" s="51">
        <f t="shared" si="1"/>
        <v>-116</v>
      </c>
      <c r="E23" s="113">
        <f t="shared" si="2"/>
        <v>-2.2762951334379906</v>
      </c>
      <c r="F23" s="51"/>
      <c r="G23" s="91">
        <v>8496</v>
      </c>
      <c r="H23" s="101">
        <v>13476</v>
      </c>
      <c r="I23" s="113">
        <f t="shared" si="3"/>
        <v>0</v>
      </c>
      <c r="J23" s="101">
        <v>15567</v>
      </c>
      <c r="K23" s="51">
        <f t="shared" si="4"/>
        <v>-2091</v>
      </c>
      <c r="L23" s="113">
        <f t="shared" si="5"/>
        <v>-13.432260551165928</v>
      </c>
    </row>
    <row r="24" spans="1:12" s="4" customFormat="1" ht="18" customHeight="1">
      <c r="A24" s="169" t="s">
        <v>32</v>
      </c>
      <c r="B24" s="51">
        <f t="shared" si="0"/>
        <v>40448</v>
      </c>
      <c r="C24" s="87">
        <f>J24-'[1]县区 (2)'!J24</f>
        <v>35013</v>
      </c>
      <c r="D24" s="51">
        <f t="shared" si="1"/>
        <v>5435</v>
      </c>
      <c r="E24" s="113">
        <f t="shared" si="2"/>
        <v>15.522805814983007</v>
      </c>
      <c r="F24" s="51"/>
      <c r="G24" s="91">
        <v>31107</v>
      </c>
      <c r="H24" s="101">
        <v>71555</v>
      </c>
      <c r="I24" s="113">
        <f t="shared" si="3"/>
        <v>0</v>
      </c>
      <c r="J24" s="101">
        <v>102309</v>
      </c>
      <c r="K24" s="51">
        <f t="shared" si="4"/>
        <v>-30754</v>
      </c>
      <c r="L24" s="113">
        <f t="shared" si="5"/>
        <v>-30.059916527382736</v>
      </c>
    </row>
    <row r="25" spans="1:12" s="4" customFormat="1" ht="18" customHeight="1">
      <c r="A25" s="51" t="s">
        <v>25</v>
      </c>
      <c r="B25" s="51">
        <f t="shared" si="0"/>
        <v>5750</v>
      </c>
      <c r="C25" s="87">
        <f>J25-'[1]县区 (2)'!J25</f>
        <v>8888</v>
      </c>
      <c r="D25" s="51">
        <f t="shared" si="1"/>
        <v>-3138</v>
      </c>
      <c r="E25" s="113">
        <f t="shared" si="2"/>
        <v>-35.30603060306031</v>
      </c>
      <c r="G25" s="91">
        <v>10453</v>
      </c>
      <c r="H25" s="101">
        <v>16203</v>
      </c>
      <c r="I25" s="113">
        <f t="shared" si="3"/>
        <v>0</v>
      </c>
      <c r="J25" s="101">
        <v>53799</v>
      </c>
      <c r="K25" s="51">
        <f t="shared" si="4"/>
        <v>-37596</v>
      </c>
      <c r="L25" s="113">
        <f t="shared" si="5"/>
        <v>-69.88233982044277</v>
      </c>
    </row>
    <row r="26" spans="1:12" s="4" customFormat="1" ht="18" customHeight="1">
      <c r="A26" s="51" t="s">
        <v>26</v>
      </c>
      <c r="B26" s="51">
        <f t="shared" si="0"/>
        <v>2432</v>
      </c>
      <c r="C26" s="87">
        <f>J26-'[1]县区 (2)'!J26</f>
        <v>370</v>
      </c>
      <c r="D26" s="51">
        <f t="shared" si="1"/>
        <v>2062</v>
      </c>
      <c r="E26" s="113">
        <f t="shared" si="2"/>
        <v>557.2972972972973</v>
      </c>
      <c r="F26" s="51"/>
      <c r="G26" s="91">
        <v>1461</v>
      </c>
      <c r="H26" s="101">
        <v>3893</v>
      </c>
      <c r="I26" s="113">
        <f t="shared" si="3"/>
        <v>0</v>
      </c>
      <c r="J26" s="101">
        <v>761</v>
      </c>
      <c r="K26" s="51">
        <f t="shared" si="4"/>
        <v>3132</v>
      </c>
      <c r="L26" s="113">
        <f t="shared" si="5"/>
        <v>411.5637319316688</v>
      </c>
    </row>
    <row r="27" spans="1:12" s="4" customFormat="1" ht="18" customHeight="1">
      <c r="A27" s="89" t="s">
        <v>27</v>
      </c>
      <c r="B27" s="51">
        <f t="shared" si="0"/>
        <v>19</v>
      </c>
      <c r="C27" s="87">
        <f>J27-'[1]县区 (2)'!J27</f>
        <v>111</v>
      </c>
      <c r="D27" s="51">
        <f t="shared" si="1"/>
        <v>-92</v>
      </c>
      <c r="E27" s="113">
        <f t="shared" si="2"/>
        <v>-82.88288288288288</v>
      </c>
      <c r="F27" s="51"/>
      <c r="G27" s="91">
        <v>170</v>
      </c>
      <c r="H27" s="101">
        <v>189</v>
      </c>
      <c r="I27" s="113">
        <f t="shared" si="3"/>
        <v>0</v>
      </c>
      <c r="J27" s="101">
        <v>386</v>
      </c>
      <c r="K27" s="51">
        <f t="shared" si="4"/>
        <v>-197</v>
      </c>
      <c r="L27" s="113">
        <f t="shared" si="5"/>
        <v>-51.03626943005182</v>
      </c>
    </row>
    <row r="28" spans="1:12" s="4" customFormat="1" ht="18" customHeight="1">
      <c r="A28" s="89" t="s">
        <v>28</v>
      </c>
      <c r="B28" s="51">
        <f t="shared" si="0"/>
        <v>1729</v>
      </c>
      <c r="C28" s="87">
        <f>J28-'[1]县区 (2)'!J28</f>
        <v>1304</v>
      </c>
      <c r="D28" s="51">
        <f t="shared" si="1"/>
        <v>425</v>
      </c>
      <c r="E28" s="113">
        <f t="shared" si="2"/>
        <v>32.5920245398773</v>
      </c>
      <c r="F28" s="51"/>
      <c r="G28" s="91">
        <v>82</v>
      </c>
      <c r="H28" s="101">
        <v>1811</v>
      </c>
      <c r="I28" s="113">
        <f t="shared" si="3"/>
        <v>0</v>
      </c>
      <c r="J28" s="101">
        <v>1805</v>
      </c>
      <c r="K28" s="51">
        <f t="shared" si="4"/>
        <v>6</v>
      </c>
      <c r="L28" s="113">
        <f t="shared" si="5"/>
        <v>0.33240997229916897</v>
      </c>
    </row>
    <row r="29" spans="1:12" s="4" customFormat="1" ht="18" customHeight="1">
      <c r="A29" s="89" t="s">
        <v>29</v>
      </c>
      <c r="B29" s="51">
        <f t="shared" si="0"/>
        <v>9388</v>
      </c>
      <c r="C29" s="87">
        <f>J29-'[1]县区 (2)'!J29</f>
        <v>10240</v>
      </c>
      <c r="D29" s="51">
        <f t="shared" si="1"/>
        <v>-852</v>
      </c>
      <c r="E29" s="113">
        <f t="shared" si="2"/>
        <v>-8.3203125</v>
      </c>
      <c r="F29" s="51"/>
      <c r="G29" s="91">
        <v>7417</v>
      </c>
      <c r="H29" s="101">
        <v>16805</v>
      </c>
      <c r="I29" s="113">
        <f t="shared" si="3"/>
        <v>0</v>
      </c>
      <c r="J29" s="101">
        <v>15856</v>
      </c>
      <c r="K29" s="51">
        <f t="shared" si="4"/>
        <v>949</v>
      </c>
      <c r="L29" s="113">
        <f t="shared" si="5"/>
        <v>5.9851160443995965</v>
      </c>
    </row>
    <row r="30" spans="1:12" s="4" customFormat="1" ht="18" customHeight="1">
      <c r="A30" s="89" t="s">
        <v>30</v>
      </c>
      <c r="B30" s="51">
        <f t="shared" si="0"/>
        <v>2912</v>
      </c>
      <c r="C30" s="87">
        <f>J30-'[1]县区 (2)'!J30</f>
        <v>3300</v>
      </c>
      <c r="D30" s="51">
        <f t="shared" si="1"/>
        <v>-388</v>
      </c>
      <c r="E30" s="113">
        <f t="shared" si="2"/>
        <v>-11.757575757575758</v>
      </c>
      <c r="F30" s="51"/>
      <c r="G30" s="91">
        <v>4536</v>
      </c>
      <c r="H30" s="101">
        <v>7448</v>
      </c>
      <c r="I30" s="113">
        <f t="shared" si="3"/>
        <v>0</v>
      </c>
      <c r="J30" s="101">
        <v>7851</v>
      </c>
      <c r="K30" s="51">
        <f t="shared" si="4"/>
        <v>-403</v>
      </c>
      <c r="L30" s="113">
        <f t="shared" si="5"/>
        <v>-5.133104063176665</v>
      </c>
    </row>
    <row r="31" spans="1:12" s="4" customFormat="1" ht="18" customHeight="1">
      <c r="A31" s="89" t="s">
        <v>31</v>
      </c>
      <c r="B31" s="51">
        <f t="shared" si="0"/>
        <v>18218</v>
      </c>
      <c r="C31" s="87">
        <f>J31-'[1]县区 (2)'!J31</f>
        <v>10800</v>
      </c>
      <c r="D31" s="51">
        <f t="shared" si="1"/>
        <v>7418</v>
      </c>
      <c r="E31" s="113">
        <f t="shared" si="2"/>
        <v>68.68518518518518</v>
      </c>
      <c r="F31" s="51"/>
      <c r="G31" s="91">
        <v>6988</v>
      </c>
      <c r="H31" s="101">
        <v>25206</v>
      </c>
      <c r="I31" s="113">
        <f t="shared" si="3"/>
        <v>0</v>
      </c>
      <c r="J31" s="101">
        <v>21851</v>
      </c>
      <c r="K31" s="51">
        <f t="shared" si="4"/>
        <v>3355</v>
      </c>
      <c r="L31" s="113">
        <f t="shared" si="5"/>
        <v>15.353988375818039</v>
      </c>
    </row>
    <row r="32" spans="1:12" s="4" customFormat="1" ht="18" customHeight="1">
      <c r="A32" s="90" t="s">
        <v>33</v>
      </c>
      <c r="B32" s="51">
        <f t="shared" si="0"/>
        <v>181439</v>
      </c>
      <c r="C32" s="87">
        <f>J32-'[1]县区 (2)'!J32</f>
        <v>234461</v>
      </c>
      <c r="D32" s="51">
        <f t="shared" si="1"/>
        <v>-53022</v>
      </c>
      <c r="E32" s="113">
        <f t="shared" si="2"/>
        <v>-22.614422014748722</v>
      </c>
      <c r="F32" s="51"/>
      <c r="G32" s="91">
        <v>562845</v>
      </c>
      <c r="H32" s="101">
        <v>744284</v>
      </c>
      <c r="I32" s="113">
        <f t="shared" si="3"/>
        <v>0</v>
      </c>
      <c r="J32" s="101">
        <v>774262</v>
      </c>
      <c r="K32" s="51">
        <f t="shared" si="4"/>
        <v>-29978</v>
      </c>
      <c r="L32" s="113">
        <f t="shared" si="5"/>
        <v>-3.871816000268643</v>
      </c>
    </row>
    <row r="33" spans="1:12" s="4" customFormat="1" ht="18" customHeight="1">
      <c r="A33" s="51" t="s">
        <v>25</v>
      </c>
      <c r="B33" s="51">
        <f t="shared" si="0"/>
        <v>40091</v>
      </c>
      <c r="C33" s="87">
        <f>J33-'[1]县区 (2)'!J33</f>
        <v>61216</v>
      </c>
      <c r="D33" s="51">
        <f t="shared" si="1"/>
        <v>-21125</v>
      </c>
      <c r="E33" s="113">
        <f t="shared" si="2"/>
        <v>-34.50895190799791</v>
      </c>
      <c r="F33" s="51"/>
      <c r="G33" s="91">
        <v>75296</v>
      </c>
      <c r="H33" s="101">
        <v>115387</v>
      </c>
      <c r="I33" s="113">
        <f t="shared" si="3"/>
        <v>0</v>
      </c>
      <c r="J33" s="101">
        <v>117641</v>
      </c>
      <c r="K33" s="51">
        <f t="shared" si="4"/>
        <v>-2254</v>
      </c>
      <c r="L33" s="113">
        <f t="shared" si="5"/>
        <v>-1.9159986739317074</v>
      </c>
    </row>
    <row r="34" spans="1:12" s="4" customFormat="1" ht="18" customHeight="1">
      <c r="A34" s="51" t="s">
        <v>26</v>
      </c>
      <c r="B34" s="51">
        <f t="shared" si="0"/>
        <v>21237</v>
      </c>
      <c r="C34" s="87">
        <f>J34-'[1]县区 (2)'!J34</f>
        <v>10514</v>
      </c>
      <c r="D34" s="51">
        <f t="shared" si="1"/>
        <v>10723</v>
      </c>
      <c r="E34" s="113">
        <f t="shared" si="2"/>
        <v>101.98782575613467</v>
      </c>
      <c r="F34" s="51"/>
      <c r="G34" s="91">
        <v>43671</v>
      </c>
      <c r="H34" s="101">
        <v>64908</v>
      </c>
      <c r="I34" s="113">
        <f t="shared" si="3"/>
        <v>0</v>
      </c>
      <c r="J34" s="101">
        <v>55284</v>
      </c>
      <c r="K34" s="51">
        <f t="shared" si="4"/>
        <v>9624</v>
      </c>
      <c r="L34" s="113">
        <f t="shared" si="5"/>
        <v>17.40829172997612</v>
      </c>
    </row>
    <row r="35" spans="1:12" s="4" customFormat="1" ht="18" customHeight="1">
      <c r="A35" s="89" t="s">
        <v>27</v>
      </c>
      <c r="B35" s="51">
        <f t="shared" si="0"/>
        <v>3210</v>
      </c>
      <c r="C35" s="87">
        <f>J35-'[1]县区 (2)'!J35</f>
        <v>3038</v>
      </c>
      <c r="D35" s="51">
        <f t="shared" si="1"/>
        <v>172</v>
      </c>
      <c r="E35" s="113">
        <f t="shared" si="2"/>
        <v>5.661619486504279</v>
      </c>
      <c r="F35" s="51"/>
      <c r="G35" s="91">
        <v>15471</v>
      </c>
      <c r="H35" s="101">
        <v>18681</v>
      </c>
      <c r="I35" s="113">
        <f t="shared" si="3"/>
        <v>0</v>
      </c>
      <c r="J35" s="101">
        <v>20236</v>
      </c>
      <c r="K35" s="51">
        <f t="shared" si="4"/>
        <v>-1555</v>
      </c>
      <c r="L35" s="113">
        <f t="shared" si="5"/>
        <v>-7.684324965408183</v>
      </c>
    </row>
    <row r="36" spans="1:12" s="4" customFormat="1" ht="18" customHeight="1">
      <c r="A36" s="89" t="s">
        <v>28</v>
      </c>
      <c r="B36" s="51">
        <f t="shared" si="0"/>
        <v>2933</v>
      </c>
      <c r="C36" s="87">
        <f>J36-'[1]县区 (2)'!J36</f>
        <v>2350</v>
      </c>
      <c r="D36" s="51">
        <f t="shared" si="1"/>
        <v>583</v>
      </c>
      <c r="E36" s="113">
        <f t="shared" si="2"/>
        <v>24.80851063829787</v>
      </c>
      <c r="F36" s="51"/>
      <c r="G36" s="91">
        <v>5879</v>
      </c>
      <c r="H36" s="101">
        <v>8812</v>
      </c>
      <c r="I36" s="113">
        <f t="shared" si="3"/>
        <v>0</v>
      </c>
      <c r="J36" s="101">
        <v>7070</v>
      </c>
      <c r="K36" s="51">
        <f t="shared" si="4"/>
        <v>1742</v>
      </c>
      <c r="L36" s="113">
        <f t="shared" si="5"/>
        <v>24.63932107496464</v>
      </c>
    </row>
    <row r="37" spans="1:12" s="4" customFormat="1" ht="18" customHeight="1">
      <c r="A37" s="89" t="s">
        <v>29</v>
      </c>
      <c r="B37" s="51">
        <f t="shared" si="0"/>
        <v>46777</v>
      </c>
      <c r="C37" s="87">
        <f>J37-'[1]县区 (2)'!J37</f>
        <v>48665</v>
      </c>
      <c r="D37" s="51">
        <f t="shared" si="1"/>
        <v>-1888</v>
      </c>
      <c r="E37" s="113">
        <f t="shared" si="2"/>
        <v>-3.8795849172916883</v>
      </c>
      <c r="F37" s="51"/>
      <c r="G37" s="91">
        <v>144826</v>
      </c>
      <c r="H37" s="101">
        <v>191603</v>
      </c>
      <c r="I37" s="113">
        <f t="shared" si="3"/>
        <v>0</v>
      </c>
      <c r="J37" s="101">
        <v>165760</v>
      </c>
      <c r="K37" s="51">
        <f t="shared" si="4"/>
        <v>25843</v>
      </c>
      <c r="L37" s="113">
        <f t="shared" si="5"/>
        <v>15.590612934362936</v>
      </c>
    </row>
    <row r="38" spans="1:12" s="4" customFormat="1" ht="18" customHeight="1">
      <c r="A38" s="89" t="s">
        <v>30</v>
      </c>
      <c r="B38" s="51">
        <f t="shared" si="0"/>
        <v>18485</v>
      </c>
      <c r="C38" s="87">
        <f>J38-'[1]县区 (2)'!J38</f>
        <v>32225</v>
      </c>
      <c r="D38" s="51">
        <f t="shared" si="1"/>
        <v>-13740</v>
      </c>
      <c r="E38" s="113">
        <f t="shared" si="2"/>
        <v>-42.6377036462374</v>
      </c>
      <c r="F38" s="51"/>
      <c r="G38" s="91">
        <v>79610</v>
      </c>
      <c r="H38" s="101">
        <v>98095</v>
      </c>
      <c r="I38" s="113">
        <f t="shared" si="3"/>
        <v>0</v>
      </c>
      <c r="J38" s="101">
        <v>114262</v>
      </c>
      <c r="K38" s="51">
        <f t="shared" si="4"/>
        <v>-16167</v>
      </c>
      <c r="L38" s="113">
        <f t="shared" si="5"/>
        <v>-14.149060930143003</v>
      </c>
    </row>
    <row r="39" spans="1:12" s="4" customFormat="1" ht="18" customHeight="1">
      <c r="A39" s="89" t="s">
        <v>31</v>
      </c>
      <c r="B39" s="51">
        <f t="shared" si="0"/>
        <v>48706</v>
      </c>
      <c r="C39" s="87">
        <f>J39-'[1]县区 (2)'!J39</f>
        <v>76453</v>
      </c>
      <c r="D39" s="51">
        <f t="shared" si="1"/>
        <v>-27747</v>
      </c>
      <c r="E39" s="113">
        <f t="shared" si="2"/>
        <v>-36.292885825278276</v>
      </c>
      <c r="F39" s="51"/>
      <c r="G39" s="91">
        <v>198092</v>
      </c>
      <c r="H39" s="101">
        <v>246798</v>
      </c>
      <c r="I39" s="113">
        <f t="shared" si="3"/>
        <v>0</v>
      </c>
      <c r="J39" s="101">
        <v>294009</v>
      </c>
      <c r="K39" s="51">
        <f t="shared" si="4"/>
        <v>-47211</v>
      </c>
      <c r="L39" s="113">
        <f t="shared" si="5"/>
        <v>-16.057671703927433</v>
      </c>
    </row>
    <row r="40" spans="1:12" s="4" customFormat="1" ht="21.75" customHeight="1">
      <c r="A40" s="34" t="s">
        <v>34</v>
      </c>
      <c r="B40" s="6"/>
      <c r="C40" s="6"/>
      <c r="D40" s="7"/>
      <c r="E40" s="8"/>
      <c r="F40" s="79"/>
      <c r="G40" s="6"/>
      <c r="H40" s="92"/>
      <c r="I40" s="6"/>
      <c r="J40" s="7"/>
      <c r="K40" s="6"/>
      <c r="L40" s="8"/>
    </row>
    <row r="41" spans="1:12" s="4" customFormat="1" ht="9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1:12" s="4" customFormat="1" ht="15.75">
      <c r="A42" s="94" t="s">
        <v>35</v>
      </c>
      <c r="B42" s="6"/>
      <c r="C42" s="6"/>
      <c r="D42" s="7"/>
      <c r="E42" s="8"/>
      <c r="F42" s="79"/>
      <c r="G42" s="6"/>
      <c r="H42" s="6"/>
      <c r="I42" s="6"/>
      <c r="J42" s="7"/>
      <c r="K42" s="6"/>
      <c r="L42" s="8"/>
    </row>
  </sheetData>
  <sheetProtection/>
  <mergeCells count="19">
    <mergeCell ref="K3:L3"/>
    <mergeCell ref="D4:G4"/>
    <mergeCell ref="K4:L4"/>
    <mergeCell ref="B5:E5"/>
    <mergeCell ref="F5:L5"/>
    <mergeCell ref="A41:L41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1:L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SheetLayoutView="100" workbookViewId="0" topLeftCell="A1">
      <selection activeCell="O13" sqref="O13"/>
    </sheetView>
  </sheetViews>
  <sheetFormatPr defaultColWidth="8.7109375" defaultRowHeight="15"/>
  <cols>
    <col min="1" max="1" width="35.421875" style="6" customWidth="1"/>
    <col min="2" max="3" width="10.7109375" style="6" customWidth="1"/>
    <col min="4" max="4" width="10.7109375" style="7" customWidth="1"/>
    <col min="5" max="5" width="10.7109375" style="8" customWidth="1"/>
    <col min="6" max="6" width="10.7109375" style="7" customWidth="1"/>
    <col min="7" max="7" width="10.7109375" style="6" hidden="1" customWidth="1"/>
    <col min="8" max="8" width="10.7109375" style="8" customWidth="1"/>
    <col min="9" max="9" width="10.7109375" style="104" customWidth="1"/>
    <col min="10" max="10" width="10.7109375" style="105" customWidth="1"/>
    <col min="11" max="11" width="10.7109375" style="6" customWidth="1"/>
    <col min="12" max="12" width="10.7109375" style="8" customWidth="1"/>
    <col min="13" max="13" width="5.7109375" style="4" hidden="1" customWidth="1"/>
    <col min="14" max="14" width="9.140625" style="4" customWidth="1"/>
    <col min="15" max="32" width="9.00390625" style="4" bestFit="1" customWidth="1"/>
    <col min="33" max="16384" width="8.7109375" style="4" customWidth="1"/>
  </cols>
  <sheetData>
    <row r="1" spans="1:13" s="4" customFormat="1" ht="19.5" customHeight="1">
      <c r="A1" s="9" t="s">
        <v>36</v>
      </c>
      <c r="B1" s="9"/>
      <c r="C1" s="9"/>
      <c r="D1" s="9"/>
      <c r="E1" s="9"/>
      <c r="F1" s="9"/>
      <c r="G1" s="9"/>
      <c r="H1" s="9"/>
      <c r="I1" s="144"/>
      <c r="J1" s="144"/>
      <c r="K1" s="9"/>
      <c r="L1" s="9"/>
      <c r="M1" s="9"/>
    </row>
    <row r="2" spans="1:13" s="78" customFormat="1" ht="19.5" customHeight="1">
      <c r="A2" s="35"/>
      <c r="B2" s="35"/>
      <c r="C2" s="36"/>
      <c r="D2" s="68"/>
      <c r="E2" s="68"/>
      <c r="F2" s="68"/>
      <c r="G2" s="35"/>
      <c r="H2" s="35"/>
      <c r="I2" s="145"/>
      <c r="J2" s="146"/>
      <c r="K2" s="68"/>
      <c r="L2" s="68"/>
      <c r="M2" s="68"/>
    </row>
    <row r="3" spans="1:13" s="4" customFormat="1" ht="19.5" customHeight="1">
      <c r="A3" s="4" t="s">
        <v>1</v>
      </c>
      <c r="B3" s="6"/>
      <c r="C3" s="7"/>
      <c r="D3" s="106"/>
      <c r="E3" s="106"/>
      <c r="F3" s="96" t="s">
        <v>2</v>
      </c>
      <c r="G3" s="6"/>
      <c r="H3" s="6"/>
      <c r="I3" s="147" t="s">
        <v>2</v>
      </c>
      <c r="J3" s="147"/>
      <c r="K3" s="148" t="s">
        <v>3</v>
      </c>
      <c r="L3" s="148"/>
      <c r="M3" s="148"/>
    </row>
    <row r="4" spans="1:13" s="4" customFormat="1" ht="19.5" customHeight="1">
      <c r="A4" s="107" t="s">
        <v>4</v>
      </c>
      <c r="B4" s="39" t="s">
        <v>5</v>
      </c>
      <c r="C4" s="40"/>
      <c r="D4" s="40"/>
      <c r="E4" s="70"/>
      <c r="F4" s="108" t="s">
        <v>6</v>
      </c>
      <c r="G4" s="109"/>
      <c r="H4" s="109"/>
      <c r="I4" s="149"/>
      <c r="J4" s="149"/>
      <c r="K4" s="109"/>
      <c r="L4" s="150"/>
      <c r="M4" s="96"/>
    </row>
    <row r="5" spans="1:13" s="4" customFormat="1" ht="19.5" customHeight="1">
      <c r="A5" s="110"/>
      <c r="B5" s="18" t="s">
        <v>5</v>
      </c>
      <c r="C5" s="19" t="s">
        <v>7</v>
      </c>
      <c r="D5" s="18" t="s">
        <v>8</v>
      </c>
      <c r="E5" s="20" t="s">
        <v>9</v>
      </c>
      <c r="F5" s="41" t="s">
        <v>37</v>
      </c>
      <c r="G5" s="18" t="s">
        <v>11</v>
      </c>
      <c r="H5" s="22" t="s">
        <v>6</v>
      </c>
      <c r="I5" s="20" t="s">
        <v>38</v>
      </c>
      <c r="J5" s="22" t="s">
        <v>13</v>
      </c>
      <c r="K5" s="18" t="s">
        <v>14</v>
      </c>
      <c r="L5" s="20" t="s">
        <v>15</v>
      </c>
      <c r="M5" s="151" t="s">
        <v>39</v>
      </c>
    </row>
    <row r="6" spans="1:13" s="4" customFormat="1" ht="19.5" customHeight="1">
      <c r="A6" s="111"/>
      <c r="B6" s="18"/>
      <c r="C6" s="19"/>
      <c r="D6" s="18"/>
      <c r="E6" s="20"/>
      <c r="F6" s="42"/>
      <c r="G6" s="18"/>
      <c r="H6" s="22"/>
      <c r="I6" s="20"/>
      <c r="J6" s="22"/>
      <c r="K6" s="18"/>
      <c r="L6" s="20"/>
      <c r="M6" s="152"/>
    </row>
    <row r="7" spans="1:13" s="4" customFormat="1" ht="19.5" customHeight="1">
      <c r="A7" s="90" t="s">
        <v>40</v>
      </c>
      <c r="B7" s="51">
        <f aca="true" t="shared" si="0" ref="B7:B31">H7-G7</f>
        <v>39968</v>
      </c>
      <c r="C7" s="112">
        <f>J7-'[1]全市 (2)'!J7</f>
        <v>36513</v>
      </c>
      <c r="D7" s="51">
        <f aca="true" t="shared" si="1" ref="D7:D31">B7-C7</f>
        <v>3455</v>
      </c>
      <c r="E7" s="113">
        <f aca="true" t="shared" si="2" ref="E7:E31">IF(C7&lt;=0,0,D7/C7*100)</f>
        <v>9.462383260756443</v>
      </c>
      <c r="F7" s="51">
        <f>SUM(F8:F21)</f>
        <v>358544</v>
      </c>
      <c r="G7" s="51">
        <v>53313</v>
      </c>
      <c r="H7" s="112">
        <v>93281</v>
      </c>
      <c r="I7" s="153">
        <f aca="true" t="shared" si="3" ref="I7:I31">IF(F7&lt;=0,0,H7/F7*100)</f>
        <v>26.016611629256104</v>
      </c>
      <c r="J7" s="154">
        <v>98099</v>
      </c>
      <c r="K7" s="51">
        <f aca="true" t="shared" si="4" ref="K7:K31">H7-J7</f>
        <v>-4818</v>
      </c>
      <c r="L7" s="88">
        <f aca="true" t="shared" si="5" ref="L7:L31">IF(J7&lt;=0,0,K7/J7*100)</f>
        <v>-4.911365049592758</v>
      </c>
      <c r="M7" s="75"/>
    </row>
    <row r="8" spans="1:13" s="4" customFormat="1" ht="19.5" customHeight="1">
      <c r="A8" s="51" t="s">
        <v>41</v>
      </c>
      <c r="B8" s="51">
        <f t="shared" si="0"/>
        <v>14437</v>
      </c>
      <c r="C8" s="112">
        <f>J8-'[1]全市 (2)'!J8</f>
        <v>13199</v>
      </c>
      <c r="D8" s="51">
        <f t="shared" si="1"/>
        <v>1238</v>
      </c>
      <c r="E8" s="113">
        <f t="shared" si="2"/>
        <v>9.379498446852034</v>
      </c>
      <c r="F8" s="51">
        <v>115000</v>
      </c>
      <c r="G8" s="51">
        <v>21370</v>
      </c>
      <c r="H8" s="112">
        <v>35807</v>
      </c>
      <c r="I8" s="153">
        <f t="shared" si="3"/>
        <v>31.136521739130433</v>
      </c>
      <c r="J8" s="154">
        <v>36323</v>
      </c>
      <c r="K8" s="51">
        <f t="shared" si="4"/>
        <v>-516</v>
      </c>
      <c r="L8" s="88">
        <f t="shared" si="5"/>
        <v>-1.420587506538557</v>
      </c>
      <c r="M8" s="75"/>
    </row>
    <row r="9" spans="1:13" s="4" customFormat="1" ht="19.5" customHeight="1">
      <c r="A9" s="51" t="s">
        <v>42</v>
      </c>
      <c r="B9" s="51">
        <f t="shared" si="0"/>
        <v>1155</v>
      </c>
      <c r="C9" s="112">
        <f>J9-'[1]全市 (2)'!J9</f>
        <v>1038</v>
      </c>
      <c r="D9" s="51">
        <f t="shared" si="1"/>
        <v>117</v>
      </c>
      <c r="E9" s="113">
        <f t="shared" si="2"/>
        <v>11.271676300578035</v>
      </c>
      <c r="F9" s="51">
        <v>28000</v>
      </c>
      <c r="G9" s="51">
        <v>5546</v>
      </c>
      <c r="H9" s="112">
        <v>6701</v>
      </c>
      <c r="I9" s="153">
        <f t="shared" si="3"/>
        <v>23.932142857142857</v>
      </c>
      <c r="J9" s="154">
        <v>4999</v>
      </c>
      <c r="K9" s="51">
        <f t="shared" si="4"/>
        <v>1702</v>
      </c>
      <c r="L9" s="88">
        <f t="shared" si="5"/>
        <v>34.04680936187238</v>
      </c>
      <c r="M9" s="75"/>
    </row>
    <row r="10" spans="1:13" s="4" customFormat="1" ht="19.5" customHeight="1">
      <c r="A10" s="51" t="s">
        <v>43</v>
      </c>
      <c r="B10" s="51">
        <f t="shared" si="0"/>
        <v>10</v>
      </c>
      <c r="C10" s="112">
        <f>J10-'[1]全市 (2)'!J10</f>
        <v>2</v>
      </c>
      <c r="D10" s="51">
        <f t="shared" si="1"/>
        <v>8</v>
      </c>
      <c r="E10" s="113">
        <f t="shared" si="2"/>
        <v>400</v>
      </c>
      <c r="F10" s="51">
        <v>8000</v>
      </c>
      <c r="G10" s="51">
        <v>2029</v>
      </c>
      <c r="H10" s="112">
        <v>2039</v>
      </c>
      <c r="I10" s="153">
        <f t="shared" si="3"/>
        <v>25.4875</v>
      </c>
      <c r="J10" s="154">
        <v>2096</v>
      </c>
      <c r="K10" s="51">
        <f t="shared" si="4"/>
        <v>-57</v>
      </c>
      <c r="L10" s="88">
        <f t="shared" si="5"/>
        <v>-2.719465648854962</v>
      </c>
      <c r="M10" s="75"/>
    </row>
    <row r="11" spans="1:13" s="4" customFormat="1" ht="19.5" customHeight="1">
      <c r="A11" s="51" t="s">
        <v>44</v>
      </c>
      <c r="B11" s="51">
        <f t="shared" si="0"/>
        <v>171</v>
      </c>
      <c r="C11" s="112">
        <f>J11-'[1]全市 (2)'!J11</f>
        <v>146</v>
      </c>
      <c r="D11" s="51">
        <f t="shared" si="1"/>
        <v>25</v>
      </c>
      <c r="E11" s="113">
        <f t="shared" si="2"/>
        <v>17.123287671232877</v>
      </c>
      <c r="F11" s="51">
        <v>4000</v>
      </c>
      <c r="G11" s="51">
        <v>1100</v>
      </c>
      <c r="H11" s="112">
        <v>1271</v>
      </c>
      <c r="I11" s="153">
        <f t="shared" si="3"/>
        <v>31.775</v>
      </c>
      <c r="J11" s="154">
        <v>335</v>
      </c>
      <c r="K11" s="51">
        <f t="shared" si="4"/>
        <v>936</v>
      </c>
      <c r="L11" s="88">
        <f t="shared" si="5"/>
        <v>279.4029850746269</v>
      </c>
      <c r="M11" s="75"/>
    </row>
    <row r="12" spans="1:13" s="4" customFormat="1" ht="19.5" customHeight="1">
      <c r="A12" s="51" t="s">
        <v>45</v>
      </c>
      <c r="B12" s="51">
        <f t="shared" si="0"/>
        <v>1593</v>
      </c>
      <c r="C12" s="112">
        <f>J12-'[1]全市 (2)'!J12</f>
        <v>1482</v>
      </c>
      <c r="D12" s="51">
        <f t="shared" si="1"/>
        <v>111</v>
      </c>
      <c r="E12" s="113">
        <f t="shared" si="2"/>
        <v>7.489878542510121</v>
      </c>
      <c r="F12" s="51">
        <v>25000</v>
      </c>
      <c r="G12" s="51">
        <v>4334</v>
      </c>
      <c r="H12" s="112">
        <v>5927</v>
      </c>
      <c r="I12" s="153">
        <f t="shared" si="3"/>
        <v>23.708000000000002</v>
      </c>
      <c r="J12" s="154">
        <v>5911</v>
      </c>
      <c r="K12" s="51">
        <f t="shared" si="4"/>
        <v>16</v>
      </c>
      <c r="L12" s="88">
        <f t="shared" si="5"/>
        <v>0.27068177973270174</v>
      </c>
      <c r="M12" s="75"/>
    </row>
    <row r="13" spans="1:13" s="4" customFormat="1" ht="19.5" customHeight="1">
      <c r="A13" s="51" t="s">
        <v>46</v>
      </c>
      <c r="B13" s="51">
        <f t="shared" si="0"/>
        <v>1488</v>
      </c>
      <c r="C13" s="112">
        <f>J13-'[1]全市 (2)'!J13</f>
        <v>633</v>
      </c>
      <c r="D13" s="51">
        <f t="shared" si="1"/>
        <v>855</v>
      </c>
      <c r="E13" s="113">
        <f t="shared" si="2"/>
        <v>135.07109004739337</v>
      </c>
      <c r="F13" s="51">
        <v>28000</v>
      </c>
      <c r="G13" s="51">
        <v>3135</v>
      </c>
      <c r="H13" s="112">
        <v>4623</v>
      </c>
      <c r="I13" s="153">
        <f t="shared" si="3"/>
        <v>16.510714285714286</v>
      </c>
      <c r="J13" s="154">
        <v>6657</v>
      </c>
      <c r="K13" s="51">
        <f t="shared" si="4"/>
        <v>-2034</v>
      </c>
      <c r="L13" s="88">
        <f t="shared" si="5"/>
        <v>-30.554303740423617</v>
      </c>
      <c r="M13" s="75"/>
    </row>
    <row r="14" spans="1:13" s="4" customFormat="1" ht="19.5" customHeight="1">
      <c r="A14" s="51" t="s">
        <v>47</v>
      </c>
      <c r="B14" s="51">
        <f t="shared" si="0"/>
        <v>371</v>
      </c>
      <c r="C14" s="112">
        <f>J14-'[1]全市 (2)'!J14</f>
        <v>780</v>
      </c>
      <c r="D14" s="51">
        <f t="shared" si="1"/>
        <v>-409</v>
      </c>
      <c r="E14" s="113">
        <f t="shared" si="2"/>
        <v>-52.43589743589744</v>
      </c>
      <c r="F14" s="51">
        <v>10000</v>
      </c>
      <c r="G14" s="51">
        <v>1933</v>
      </c>
      <c r="H14" s="112">
        <v>2304</v>
      </c>
      <c r="I14" s="153">
        <f t="shared" si="3"/>
        <v>23.04</v>
      </c>
      <c r="J14" s="154">
        <v>2684</v>
      </c>
      <c r="K14" s="51">
        <f t="shared" si="4"/>
        <v>-380</v>
      </c>
      <c r="L14" s="88">
        <f t="shared" si="5"/>
        <v>-14.157973174366617</v>
      </c>
      <c r="M14" s="75"/>
    </row>
    <row r="15" spans="1:13" s="4" customFormat="1" ht="19.5" customHeight="1">
      <c r="A15" s="51" t="s">
        <v>48</v>
      </c>
      <c r="B15" s="51">
        <f t="shared" si="0"/>
        <v>721</v>
      </c>
      <c r="C15" s="112">
        <f>J15-'[1]全市 (2)'!J15</f>
        <v>714</v>
      </c>
      <c r="D15" s="51">
        <f t="shared" si="1"/>
        <v>7</v>
      </c>
      <c r="E15" s="113">
        <f t="shared" si="2"/>
        <v>0.9803921568627451</v>
      </c>
      <c r="F15" s="51">
        <v>12000</v>
      </c>
      <c r="G15" s="51">
        <v>1708</v>
      </c>
      <c r="H15" s="112">
        <v>2429</v>
      </c>
      <c r="I15" s="153">
        <f t="shared" si="3"/>
        <v>20.241666666666667</v>
      </c>
      <c r="J15" s="154">
        <v>3710</v>
      </c>
      <c r="K15" s="51">
        <f t="shared" si="4"/>
        <v>-1281</v>
      </c>
      <c r="L15" s="88">
        <f t="shared" si="5"/>
        <v>-34.52830188679245</v>
      </c>
      <c r="M15" s="75"/>
    </row>
    <row r="16" spans="1:13" s="4" customFormat="1" ht="19.5" customHeight="1">
      <c r="A16" s="51" t="s">
        <v>49</v>
      </c>
      <c r="B16" s="51">
        <f t="shared" si="0"/>
        <v>5771</v>
      </c>
      <c r="C16" s="112">
        <f>J16-'[1]全市 (2)'!J16</f>
        <v>5110</v>
      </c>
      <c r="D16" s="51">
        <f t="shared" si="1"/>
        <v>661</v>
      </c>
      <c r="E16" s="113">
        <f t="shared" si="2"/>
        <v>12.935420743639922</v>
      </c>
      <c r="F16" s="51">
        <v>36000</v>
      </c>
      <c r="G16" s="51">
        <v>3446</v>
      </c>
      <c r="H16" s="112">
        <v>9217</v>
      </c>
      <c r="I16" s="153">
        <f t="shared" si="3"/>
        <v>25.60277777777778</v>
      </c>
      <c r="J16" s="154">
        <v>8085</v>
      </c>
      <c r="K16" s="51">
        <f t="shared" si="4"/>
        <v>1132</v>
      </c>
      <c r="L16" s="88">
        <f t="shared" si="5"/>
        <v>14.001236858379714</v>
      </c>
      <c r="M16" s="75"/>
    </row>
    <row r="17" spans="1:13" s="4" customFormat="1" ht="19.5" customHeight="1">
      <c r="A17" s="51" t="s">
        <v>50</v>
      </c>
      <c r="B17" s="51">
        <f t="shared" si="0"/>
        <v>541</v>
      </c>
      <c r="C17" s="112">
        <f>J17-'[1]全市 (2)'!J17</f>
        <v>594</v>
      </c>
      <c r="D17" s="51">
        <f t="shared" si="1"/>
        <v>-53</v>
      </c>
      <c r="E17" s="113">
        <f t="shared" si="2"/>
        <v>-8.922558922558922</v>
      </c>
      <c r="F17" s="51">
        <v>10000</v>
      </c>
      <c r="G17" s="51">
        <v>2190</v>
      </c>
      <c r="H17" s="112">
        <v>2731</v>
      </c>
      <c r="I17" s="153">
        <f t="shared" si="3"/>
        <v>27.310000000000002</v>
      </c>
      <c r="J17" s="154">
        <v>2542</v>
      </c>
      <c r="K17" s="51">
        <f t="shared" si="4"/>
        <v>189</v>
      </c>
      <c r="L17" s="88">
        <f t="shared" si="5"/>
        <v>7.435090479937058</v>
      </c>
      <c r="M17" s="75"/>
    </row>
    <row r="18" spans="1:13" s="4" customFormat="1" ht="19.5" customHeight="1">
      <c r="A18" s="51" t="s">
        <v>51</v>
      </c>
      <c r="B18" s="51">
        <f t="shared" si="0"/>
        <v>8050</v>
      </c>
      <c r="C18" s="112">
        <f>J18-'[1]全市 (2)'!J18</f>
        <v>6367</v>
      </c>
      <c r="D18" s="51">
        <f t="shared" si="1"/>
        <v>1683</v>
      </c>
      <c r="E18" s="113">
        <f t="shared" si="2"/>
        <v>26.433171038165543</v>
      </c>
      <c r="F18" s="51">
        <v>29400</v>
      </c>
      <c r="G18" s="51">
        <v>841</v>
      </c>
      <c r="H18" s="112">
        <v>8891</v>
      </c>
      <c r="I18" s="153">
        <f t="shared" si="3"/>
        <v>30.241496598639454</v>
      </c>
      <c r="J18" s="154">
        <v>11318</v>
      </c>
      <c r="K18" s="51">
        <f t="shared" si="4"/>
        <v>-2427</v>
      </c>
      <c r="L18" s="88">
        <f t="shared" si="5"/>
        <v>-21.443717971373033</v>
      </c>
      <c r="M18" s="75"/>
    </row>
    <row r="19" spans="1:13" s="4" customFormat="1" ht="19.5" customHeight="1">
      <c r="A19" s="51" t="s">
        <v>52</v>
      </c>
      <c r="B19" s="51">
        <f t="shared" si="0"/>
        <v>5613</v>
      </c>
      <c r="C19" s="112">
        <f>J19-'[1]全市 (2)'!J19</f>
        <v>6446</v>
      </c>
      <c r="D19" s="51">
        <f t="shared" si="1"/>
        <v>-833</v>
      </c>
      <c r="E19" s="113">
        <f t="shared" si="2"/>
        <v>-12.922742786224015</v>
      </c>
      <c r="F19" s="51">
        <v>52000</v>
      </c>
      <c r="G19" s="51">
        <v>5461</v>
      </c>
      <c r="H19" s="112">
        <v>11074</v>
      </c>
      <c r="I19" s="153">
        <f t="shared" si="3"/>
        <v>21.296153846153846</v>
      </c>
      <c r="J19" s="154">
        <v>13238</v>
      </c>
      <c r="K19" s="51">
        <f t="shared" si="4"/>
        <v>-2164</v>
      </c>
      <c r="L19" s="88">
        <f t="shared" si="5"/>
        <v>-16.346880193382688</v>
      </c>
      <c r="M19" s="75"/>
    </row>
    <row r="20" spans="1:13" s="4" customFormat="1" ht="19.5" customHeight="1">
      <c r="A20" s="51" t="s">
        <v>53</v>
      </c>
      <c r="B20" s="51">
        <f t="shared" si="0"/>
        <v>47</v>
      </c>
      <c r="C20" s="112">
        <f>J20-'[1]全市 (2)'!J20</f>
        <v>2</v>
      </c>
      <c r="D20" s="51">
        <f t="shared" si="1"/>
        <v>45</v>
      </c>
      <c r="E20" s="113">
        <f t="shared" si="2"/>
        <v>2250</v>
      </c>
      <c r="F20" s="51">
        <v>1100</v>
      </c>
      <c r="G20" s="51">
        <v>219</v>
      </c>
      <c r="H20" s="112">
        <v>266</v>
      </c>
      <c r="I20" s="153">
        <f t="shared" si="3"/>
        <v>24.181818181818183</v>
      </c>
      <c r="J20" s="154">
        <v>203</v>
      </c>
      <c r="K20" s="51">
        <f t="shared" si="4"/>
        <v>63</v>
      </c>
      <c r="L20" s="88">
        <f t="shared" si="5"/>
        <v>31.03448275862069</v>
      </c>
      <c r="M20" s="75"/>
    </row>
    <row r="21" spans="1:13" s="4" customFormat="1" ht="19.5" customHeight="1">
      <c r="A21" s="51" t="s">
        <v>54</v>
      </c>
      <c r="B21" s="51">
        <f t="shared" si="0"/>
        <v>0</v>
      </c>
      <c r="C21" s="112">
        <f>J21-'[1]全市 (2)'!J21</f>
        <v>0</v>
      </c>
      <c r="D21" s="51">
        <f t="shared" si="1"/>
        <v>0</v>
      </c>
      <c r="E21" s="113">
        <f t="shared" si="2"/>
        <v>0</v>
      </c>
      <c r="F21" s="51">
        <v>44</v>
      </c>
      <c r="G21" s="51">
        <v>1</v>
      </c>
      <c r="H21" s="112">
        <v>1</v>
      </c>
      <c r="I21" s="153">
        <f t="shared" si="3"/>
        <v>2.272727272727273</v>
      </c>
      <c r="J21" s="154">
        <v>-2</v>
      </c>
      <c r="K21" s="51">
        <f t="shared" si="4"/>
        <v>3</v>
      </c>
      <c r="L21" s="88">
        <f t="shared" si="5"/>
        <v>0</v>
      </c>
      <c r="M21" s="75"/>
    </row>
    <row r="22" spans="1:13" s="4" customFormat="1" ht="19.5" customHeight="1">
      <c r="A22" s="90" t="s">
        <v>55</v>
      </c>
      <c r="B22" s="51">
        <f t="shared" si="0"/>
        <v>40448</v>
      </c>
      <c r="C22" s="112">
        <f>J22-'[1]全市 (2)'!J22</f>
        <v>35013</v>
      </c>
      <c r="D22" s="51">
        <f t="shared" si="1"/>
        <v>5435</v>
      </c>
      <c r="E22" s="113">
        <f t="shared" si="2"/>
        <v>15.522805814983007</v>
      </c>
      <c r="F22" s="51">
        <f>SUM(F23:F30)</f>
        <v>359774</v>
      </c>
      <c r="G22" s="51">
        <v>31107</v>
      </c>
      <c r="H22" s="112">
        <v>71555</v>
      </c>
      <c r="I22" s="153">
        <f t="shared" si="3"/>
        <v>19.888874682439532</v>
      </c>
      <c r="J22" s="154">
        <v>102309</v>
      </c>
      <c r="K22" s="51">
        <f t="shared" si="4"/>
        <v>-30754</v>
      </c>
      <c r="L22" s="88">
        <f t="shared" si="5"/>
        <v>-30.059916527382736</v>
      </c>
      <c r="M22" s="75"/>
    </row>
    <row r="23" spans="1:13" s="4" customFormat="1" ht="19.5" customHeight="1">
      <c r="A23" s="51" t="s">
        <v>56</v>
      </c>
      <c r="B23" s="51">
        <f t="shared" si="0"/>
        <v>1064</v>
      </c>
      <c r="C23" s="112">
        <f>J23-'[1]全市 (2)'!J23</f>
        <v>1668</v>
      </c>
      <c r="D23" s="51">
        <f t="shared" si="1"/>
        <v>-604</v>
      </c>
      <c r="E23" s="113">
        <f t="shared" si="2"/>
        <v>-36.21103117505996</v>
      </c>
      <c r="F23" s="51">
        <v>20000</v>
      </c>
      <c r="G23" s="51">
        <v>2598</v>
      </c>
      <c r="H23" s="112">
        <v>3662</v>
      </c>
      <c r="I23" s="153">
        <f t="shared" si="3"/>
        <v>18.310000000000002</v>
      </c>
      <c r="J23" s="154">
        <v>4740</v>
      </c>
      <c r="K23" s="51">
        <f t="shared" si="4"/>
        <v>-1078</v>
      </c>
      <c r="L23" s="88">
        <f t="shared" si="5"/>
        <v>-22.742616033755276</v>
      </c>
      <c r="M23" s="75"/>
    </row>
    <row r="24" spans="1:13" s="4" customFormat="1" ht="19.5" customHeight="1">
      <c r="A24" s="51" t="s">
        <v>57</v>
      </c>
      <c r="B24" s="51">
        <f t="shared" si="0"/>
        <v>13772</v>
      </c>
      <c r="C24" s="112">
        <f>J24-'[1]全市 (2)'!J24</f>
        <v>1227</v>
      </c>
      <c r="D24" s="51">
        <f t="shared" si="1"/>
        <v>12545</v>
      </c>
      <c r="E24" s="113">
        <f t="shared" si="2"/>
        <v>1022.4123879380603</v>
      </c>
      <c r="F24" s="51">
        <v>33000</v>
      </c>
      <c r="G24" s="51">
        <v>4603</v>
      </c>
      <c r="H24" s="112">
        <v>18375</v>
      </c>
      <c r="I24" s="153">
        <f t="shared" si="3"/>
        <v>55.68181818181818</v>
      </c>
      <c r="J24" s="154">
        <v>10074</v>
      </c>
      <c r="K24" s="51">
        <f t="shared" si="4"/>
        <v>8301</v>
      </c>
      <c r="L24" s="88">
        <f t="shared" si="5"/>
        <v>82.40023823704587</v>
      </c>
      <c r="M24" s="75"/>
    </row>
    <row r="25" spans="1:13" s="4" customFormat="1" ht="19.5" customHeight="1">
      <c r="A25" s="51" t="s">
        <v>58</v>
      </c>
      <c r="B25" s="51">
        <f t="shared" si="0"/>
        <v>10473</v>
      </c>
      <c r="C25" s="112">
        <f>J25-'[1]全市 (2)'!J25</f>
        <v>2511</v>
      </c>
      <c r="D25" s="51">
        <f t="shared" si="1"/>
        <v>7962</v>
      </c>
      <c r="E25" s="113">
        <f t="shared" si="2"/>
        <v>317.0848267622461</v>
      </c>
      <c r="F25" s="51">
        <v>50000</v>
      </c>
      <c r="G25" s="51">
        <v>11498</v>
      </c>
      <c r="H25" s="112">
        <v>21971</v>
      </c>
      <c r="I25" s="153">
        <f t="shared" si="3"/>
        <v>43.942</v>
      </c>
      <c r="J25" s="154">
        <v>8343</v>
      </c>
      <c r="K25" s="51">
        <f t="shared" si="4"/>
        <v>13628</v>
      </c>
      <c r="L25" s="88">
        <f t="shared" si="5"/>
        <v>163.34651803907468</v>
      </c>
      <c r="M25" s="75"/>
    </row>
    <row r="26" spans="1:13" s="4" customFormat="1" ht="19.5" customHeight="1">
      <c r="A26" s="51" t="s">
        <v>59</v>
      </c>
      <c r="B26" s="51">
        <f t="shared" si="0"/>
        <v>0</v>
      </c>
      <c r="C26" s="112">
        <f>J26-'[1]全市 (2)'!J26</f>
        <v>0</v>
      </c>
      <c r="D26" s="51">
        <f t="shared" si="1"/>
        <v>0</v>
      </c>
      <c r="E26" s="113">
        <f t="shared" si="2"/>
        <v>0</v>
      </c>
      <c r="F26" s="51">
        <v>9000</v>
      </c>
      <c r="G26" s="51">
        <v>0</v>
      </c>
      <c r="H26" s="112">
        <v>0</v>
      </c>
      <c r="I26" s="153">
        <f t="shared" si="3"/>
        <v>0</v>
      </c>
      <c r="J26" s="154">
        <v>35</v>
      </c>
      <c r="K26" s="51">
        <f t="shared" si="4"/>
        <v>-35</v>
      </c>
      <c r="L26" s="88">
        <f t="shared" si="5"/>
        <v>-100</v>
      </c>
      <c r="M26" s="75"/>
    </row>
    <row r="27" spans="1:13" s="4" customFormat="1" ht="19.5" customHeight="1">
      <c r="A27" s="89" t="s">
        <v>60</v>
      </c>
      <c r="B27" s="51">
        <f t="shared" si="0"/>
        <v>9784</v>
      </c>
      <c r="C27" s="112">
        <f>J27-'[1]全市 (2)'!J27</f>
        <v>22810</v>
      </c>
      <c r="D27" s="51">
        <f t="shared" si="1"/>
        <v>-13026</v>
      </c>
      <c r="E27" s="113">
        <f t="shared" si="2"/>
        <v>-57.10653222270934</v>
      </c>
      <c r="F27" s="51">
        <v>182000</v>
      </c>
      <c r="G27" s="51">
        <v>9487</v>
      </c>
      <c r="H27" s="112">
        <v>19271</v>
      </c>
      <c r="I27" s="153">
        <f t="shared" si="3"/>
        <v>10.588461538461539</v>
      </c>
      <c r="J27" s="154">
        <v>62699</v>
      </c>
      <c r="K27" s="51">
        <f t="shared" si="4"/>
        <v>-43428</v>
      </c>
      <c r="L27" s="88">
        <f t="shared" si="5"/>
        <v>-69.26426258792007</v>
      </c>
      <c r="M27" s="75"/>
    </row>
    <row r="28" spans="1:13" s="4" customFormat="1" ht="19.5" customHeight="1">
      <c r="A28" s="51" t="s">
        <v>61</v>
      </c>
      <c r="B28" s="51">
        <f t="shared" si="0"/>
        <v>207</v>
      </c>
      <c r="C28" s="112">
        <f>J28-'[1]全市 (2)'!J28</f>
        <v>0</v>
      </c>
      <c r="D28" s="51">
        <f t="shared" si="1"/>
        <v>207</v>
      </c>
      <c r="E28" s="113">
        <f t="shared" si="2"/>
        <v>0</v>
      </c>
      <c r="F28" s="51">
        <v>20000</v>
      </c>
      <c r="G28" s="51">
        <v>138</v>
      </c>
      <c r="H28" s="112">
        <v>345</v>
      </c>
      <c r="I28" s="153">
        <f t="shared" si="3"/>
        <v>1.725</v>
      </c>
      <c r="J28" s="154">
        <v>4171</v>
      </c>
      <c r="K28" s="51">
        <f t="shared" si="4"/>
        <v>-3826</v>
      </c>
      <c r="L28" s="88">
        <f t="shared" si="5"/>
        <v>-91.7286022536562</v>
      </c>
      <c r="M28" s="75"/>
    </row>
    <row r="29" spans="1:13" s="4" customFormat="1" ht="19.5" customHeight="1">
      <c r="A29" s="51" t="s">
        <v>62</v>
      </c>
      <c r="B29" s="51">
        <f t="shared" si="0"/>
        <v>84</v>
      </c>
      <c r="C29" s="112">
        <f>J29-'[1]全市 (2)'!J29</f>
        <v>2025</v>
      </c>
      <c r="D29" s="51">
        <f t="shared" si="1"/>
        <v>-1941</v>
      </c>
      <c r="E29" s="113">
        <f t="shared" si="2"/>
        <v>-95.85185185185185</v>
      </c>
      <c r="F29" s="51">
        <v>8000</v>
      </c>
      <c r="G29" s="51">
        <v>1388</v>
      </c>
      <c r="H29" s="112">
        <v>1472</v>
      </c>
      <c r="I29" s="153">
        <f t="shared" si="3"/>
        <v>18.4</v>
      </c>
      <c r="J29" s="154">
        <v>2196</v>
      </c>
      <c r="K29" s="51">
        <f t="shared" si="4"/>
        <v>-724</v>
      </c>
      <c r="L29" s="88">
        <f t="shared" si="5"/>
        <v>-32.96903460837887</v>
      </c>
      <c r="M29" s="75"/>
    </row>
    <row r="30" spans="1:13" s="4" customFormat="1" ht="19.5" customHeight="1">
      <c r="A30" s="51" t="s">
        <v>63</v>
      </c>
      <c r="B30" s="51">
        <f t="shared" si="0"/>
        <v>5064</v>
      </c>
      <c r="C30" s="112">
        <f>J30-'[1]全市 (2)'!J30</f>
        <v>4772</v>
      </c>
      <c r="D30" s="51">
        <f t="shared" si="1"/>
        <v>292</v>
      </c>
      <c r="E30" s="113">
        <f t="shared" si="2"/>
        <v>6.119027661357921</v>
      </c>
      <c r="F30" s="51">
        <v>37774</v>
      </c>
      <c r="G30" s="51">
        <v>1395</v>
      </c>
      <c r="H30" s="112">
        <v>6459</v>
      </c>
      <c r="I30" s="153">
        <f t="shared" si="3"/>
        <v>17.099062847461216</v>
      </c>
      <c r="J30" s="154">
        <v>10051</v>
      </c>
      <c r="K30" s="51">
        <f t="shared" si="4"/>
        <v>-3592</v>
      </c>
      <c r="L30" s="88">
        <f t="shared" si="5"/>
        <v>-35.737737538553375</v>
      </c>
      <c r="M30" s="75"/>
    </row>
    <row r="31" spans="1:13" s="4" customFormat="1" ht="19.5" customHeight="1">
      <c r="A31" s="114" t="s">
        <v>64</v>
      </c>
      <c r="B31" s="51">
        <f t="shared" si="0"/>
        <v>80416</v>
      </c>
      <c r="C31" s="112">
        <f>J31-'[1]全市 (2)'!J31</f>
        <v>71526</v>
      </c>
      <c r="D31" s="51">
        <f t="shared" si="1"/>
        <v>8890</v>
      </c>
      <c r="E31" s="113">
        <f t="shared" si="2"/>
        <v>12.429046780191818</v>
      </c>
      <c r="F31" s="51">
        <f>F7+F22</f>
        <v>718318</v>
      </c>
      <c r="G31" s="51">
        <v>84420</v>
      </c>
      <c r="H31" s="112">
        <v>164836</v>
      </c>
      <c r="I31" s="153">
        <f t="shared" si="3"/>
        <v>22.947496791114798</v>
      </c>
      <c r="J31" s="154">
        <v>200408</v>
      </c>
      <c r="K31" s="51">
        <f t="shared" si="4"/>
        <v>-35572</v>
      </c>
      <c r="L31" s="88">
        <f t="shared" si="5"/>
        <v>-17.74979042752784</v>
      </c>
      <c r="M31" s="75"/>
    </row>
    <row r="32" spans="1:13" s="4" customFormat="1" ht="24.75" customHeight="1" hidden="1">
      <c r="A32" s="34" t="s">
        <v>34</v>
      </c>
      <c r="B32" s="115"/>
      <c r="C32" s="115"/>
      <c r="D32" s="115"/>
      <c r="E32" s="116"/>
      <c r="F32" s="117"/>
      <c r="G32" s="115"/>
      <c r="H32" s="118"/>
      <c r="I32" s="155"/>
      <c r="J32" s="156"/>
      <c r="K32" s="115"/>
      <c r="L32" s="157"/>
      <c r="M32" s="158"/>
    </row>
    <row r="33" spans="1:13" s="4" customFormat="1" ht="19.5" customHeight="1">
      <c r="A33" s="9" t="s">
        <v>65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s="4" customFormat="1" ht="19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s="4" customFormat="1" ht="19.5" customHeight="1">
      <c r="A35" s="35"/>
      <c r="B35" s="35"/>
      <c r="C35" s="36"/>
      <c r="D35" s="68"/>
      <c r="E35" s="68"/>
      <c r="F35" s="68"/>
      <c r="G35" s="35"/>
      <c r="H35" s="35"/>
      <c r="I35" s="36"/>
      <c r="J35" s="37"/>
      <c r="K35" s="68"/>
      <c r="L35" s="68"/>
      <c r="M35" s="68"/>
    </row>
    <row r="36" spans="1:13" s="4" customFormat="1" ht="19.5" customHeight="1">
      <c r="A36" s="4" t="s">
        <v>1</v>
      </c>
      <c r="B36" s="6"/>
      <c r="C36" s="7"/>
      <c r="D36" s="106"/>
      <c r="E36" s="106"/>
      <c r="F36" s="96" t="s">
        <v>2</v>
      </c>
      <c r="G36" s="6"/>
      <c r="H36" s="6"/>
      <c r="I36" s="38" t="s">
        <v>2</v>
      </c>
      <c r="J36" s="38"/>
      <c r="K36" s="148" t="s">
        <v>3</v>
      </c>
      <c r="L36" s="148"/>
      <c r="M36" s="148"/>
    </row>
    <row r="37" spans="1:12" s="4" customFormat="1" ht="24" customHeight="1">
      <c r="A37" s="119" t="s">
        <v>4</v>
      </c>
      <c r="B37" s="120" t="s">
        <v>5</v>
      </c>
      <c r="C37" s="121"/>
      <c r="D37" s="121"/>
      <c r="E37" s="121"/>
      <c r="F37" s="122" t="s">
        <v>6</v>
      </c>
      <c r="G37" s="123"/>
      <c r="H37" s="123"/>
      <c r="I37" s="123"/>
      <c r="J37" s="123"/>
      <c r="K37" s="123"/>
      <c r="L37" s="159"/>
    </row>
    <row r="38" spans="1:12" s="4" customFormat="1" ht="24" customHeight="1">
      <c r="A38" s="124"/>
      <c r="B38" s="125" t="s">
        <v>5</v>
      </c>
      <c r="C38" s="126" t="s">
        <v>7</v>
      </c>
      <c r="D38" s="127" t="s">
        <v>8</v>
      </c>
      <c r="E38" s="128" t="s">
        <v>9</v>
      </c>
      <c r="F38" s="129" t="s">
        <v>37</v>
      </c>
      <c r="G38" s="125" t="s">
        <v>11</v>
      </c>
      <c r="H38" s="130" t="s">
        <v>6</v>
      </c>
      <c r="I38" s="128" t="s">
        <v>12</v>
      </c>
      <c r="J38" s="126" t="s">
        <v>13</v>
      </c>
      <c r="K38" s="127" t="s">
        <v>14</v>
      </c>
      <c r="L38" s="128" t="s">
        <v>15</v>
      </c>
    </row>
    <row r="39" spans="1:12" s="4" customFormat="1" ht="24" customHeight="1">
      <c r="A39" s="131"/>
      <c r="B39" s="132"/>
      <c r="C39" s="133"/>
      <c r="D39" s="134"/>
      <c r="E39" s="135"/>
      <c r="F39" s="136"/>
      <c r="G39" s="132"/>
      <c r="H39" s="137"/>
      <c r="I39" s="135"/>
      <c r="J39" s="133"/>
      <c r="K39" s="134"/>
      <c r="L39" s="135"/>
    </row>
    <row r="40" spans="1:12" s="4" customFormat="1" ht="19.5" customHeight="1">
      <c r="A40" s="138" t="s">
        <v>66</v>
      </c>
      <c r="B40" s="51">
        <f aca="true" t="shared" si="6" ref="B40:B65">H40-G40</f>
        <v>25018</v>
      </c>
      <c r="C40" s="87">
        <f>J40-'[1]全市 (2)'!J40</f>
        <v>25371</v>
      </c>
      <c r="D40" s="51">
        <f aca="true" t="shared" si="7" ref="D40:D65">B40-C40</f>
        <v>-353</v>
      </c>
      <c r="E40" s="113">
        <f aca="true" t="shared" si="8" ref="E40:E65">IF(C40&lt;=0,0,D40/C40*100)</f>
        <v>-1.3913523314019944</v>
      </c>
      <c r="F40" s="139">
        <v>260000</v>
      </c>
      <c r="G40" s="91">
        <v>32017</v>
      </c>
      <c r="H40" s="140">
        <v>57035</v>
      </c>
      <c r="I40" s="160">
        <f aca="true" t="shared" si="9" ref="I40:I65">IF(F40&lt;=0,0,H40/F40*100)</f>
        <v>21.93653846153846</v>
      </c>
      <c r="J40" s="161">
        <v>63452</v>
      </c>
      <c r="K40" s="162">
        <f aca="true" t="shared" si="10" ref="K40:K65">H40-J40</f>
        <v>-6417</v>
      </c>
      <c r="L40" s="163">
        <f aca="true" t="shared" si="11" ref="L40:L65">IF(J40&lt;=0,0,K40/J40*100)</f>
        <v>-10.113156401689466</v>
      </c>
    </row>
    <row r="41" spans="1:12" s="4" customFormat="1" ht="19.5" customHeight="1">
      <c r="A41" s="138" t="s">
        <v>67</v>
      </c>
      <c r="B41" s="51">
        <f t="shared" si="6"/>
        <v>0</v>
      </c>
      <c r="C41" s="87">
        <f>J41-'[1]全市 (2)'!J41</f>
        <v>0</v>
      </c>
      <c r="D41" s="51">
        <f t="shared" si="7"/>
        <v>0</v>
      </c>
      <c r="E41" s="113">
        <f t="shared" si="8"/>
        <v>0</v>
      </c>
      <c r="F41" s="91"/>
      <c r="G41" s="91">
        <v>0</v>
      </c>
      <c r="H41" s="140">
        <v>0</v>
      </c>
      <c r="I41" s="160">
        <f t="shared" si="9"/>
        <v>0</v>
      </c>
      <c r="J41" s="161">
        <v>0</v>
      </c>
      <c r="K41" s="162">
        <f t="shared" si="10"/>
        <v>0</v>
      </c>
      <c r="L41" s="163">
        <f t="shared" si="11"/>
        <v>0</v>
      </c>
    </row>
    <row r="42" spans="1:12" s="4" customFormat="1" ht="19.5" customHeight="1">
      <c r="A42" s="141" t="s">
        <v>68</v>
      </c>
      <c r="B42" s="51">
        <f t="shared" si="6"/>
        <v>97</v>
      </c>
      <c r="C42" s="87">
        <f>J42-'[1]全市 (2)'!J42</f>
        <v>122</v>
      </c>
      <c r="D42" s="51">
        <f t="shared" si="7"/>
        <v>-25</v>
      </c>
      <c r="E42" s="113">
        <f t="shared" si="8"/>
        <v>-20.491803278688526</v>
      </c>
      <c r="F42" s="91">
        <v>3000</v>
      </c>
      <c r="G42" s="91">
        <v>236</v>
      </c>
      <c r="H42" s="140">
        <v>333</v>
      </c>
      <c r="I42" s="160">
        <f t="shared" si="9"/>
        <v>11.1</v>
      </c>
      <c r="J42" s="161">
        <v>316</v>
      </c>
      <c r="K42" s="162">
        <f t="shared" si="10"/>
        <v>17</v>
      </c>
      <c r="L42" s="163">
        <f t="shared" si="11"/>
        <v>5.379746835443038</v>
      </c>
    </row>
    <row r="43" spans="1:12" s="4" customFormat="1" ht="19.5" customHeight="1">
      <c r="A43" s="141" t="s">
        <v>69</v>
      </c>
      <c r="B43" s="51">
        <f t="shared" si="6"/>
        <v>15506</v>
      </c>
      <c r="C43" s="87">
        <f>J43-'[1]全市 (2)'!J43</f>
        <v>13916</v>
      </c>
      <c r="D43" s="51">
        <f t="shared" si="7"/>
        <v>1590</v>
      </c>
      <c r="E43" s="113">
        <f t="shared" si="8"/>
        <v>11.425697039379132</v>
      </c>
      <c r="F43" s="52">
        <v>168000</v>
      </c>
      <c r="G43" s="52">
        <v>26032</v>
      </c>
      <c r="H43" s="142">
        <v>41538</v>
      </c>
      <c r="I43" s="160">
        <f t="shared" si="9"/>
        <v>24.725</v>
      </c>
      <c r="J43" s="161">
        <v>32092</v>
      </c>
      <c r="K43" s="162">
        <f t="shared" si="10"/>
        <v>9446</v>
      </c>
      <c r="L43" s="163">
        <f t="shared" si="11"/>
        <v>29.434126885205036</v>
      </c>
    </row>
    <row r="44" spans="1:12" s="4" customFormat="1" ht="19.5" customHeight="1">
      <c r="A44" s="141" t="s">
        <v>70</v>
      </c>
      <c r="B44" s="51">
        <f t="shared" si="6"/>
        <v>47188</v>
      </c>
      <c r="C44" s="87">
        <f>J44-'[1]全市 (2)'!J44</f>
        <v>32047</v>
      </c>
      <c r="D44" s="51">
        <f t="shared" si="7"/>
        <v>15141</v>
      </c>
      <c r="E44" s="113">
        <f t="shared" si="8"/>
        <v>47.24623209660811</v>
      </c>
      <c r="F44" s="52">
        <v>610000</v>
      </c>
      <c r="G44" s="52">
        <v>77921</v>
      </c>
      <c r="H44" s="142">
        <v>125109</v>
      </c>
      <c r="I44" s="160">
        <f t="shared" si="9"/>
        <v>20.509672131147543</v>
      </c>
      <c r="J44" s="161">
        <v>102942</v>
      </c>
      <c r="K44" s="162">
        <f t="shared" si="10"/>
        <v>22167</v>
      </c>
      <c r="L44" s="163">
        <f t="shared" si="11"/>
        <v>21.533484874978143</v>
      </c>
    </row>
    <row r="45" spans="1:12" s="4" customFormat="1" ht="19.5" customHeight="1">
      <c r="A45" s="141" t="s">
        <v>71</v>
      </c>
      <c r="B45" s="51">
        <f t="shared" si="6"/>
        <v>1432</v>
      </c>
      <c r="C45" s="87">
        <f>J45-'[1]全市 (2)'!J45</f>
        <v>5208</v>
      </c>
      <c r="D45" s="51">
        <f t="shared" si="7"/>
        <v>-3776</v>
      </c>
      <c r="E45" s="113">
        <f t="shared" si="8"/>
        <v>-72.50384024577573</v>
      </c>
      <c r="F45" s="52">
        <v>36000</v>
      </c>
      <c r="G45" s="52">
        <v>1129</v>
      </c>
      <c r="H45" s="142">
        <v>2561</v>
      </c>
      <c r="I45" s="160">
        <f t="shared" si="9"/>
        <v>7.113888888888889</v>
      </c>
      <c r="J45" s="161">
        <v>7401</v>
      </c>
      <c r="K45" s="162">
        <f t="shared" si="10"/>
        <v>-4840</v>
      </c>
      <c r="L45" s="163">
        <f t="shared" si="11"/>
        <v>-65.39656803134712</v>
      </c>
    </row>
    <row r="46" spans="1:12" s="4" customFormat="1" ht="19.5" customHeight="1">
      <c r="A46" s="141" t="s">
        <v>72</v>
      </c>
      <c r="B46" s="51">
        <f t="shared" si="6"/>
        <v>1784</v>
      </c>
      <c r="C46" s="87">
        <f>J46-'[1]全市 (2)'!J46</f>
        <v>2196</v>
      </c>
      <c r="D46" s="51">
        <f t="shared" si="7"/>
        <v>-412</v>
      </c>
      <c r="E46" s="113">
        <f t="shared" si="8"/>
        <v>-18.761384335154826</v>
      </c>
      <c r="F46" s="52">
        <v>35000</v>
      </c>
      <c r="G46" s="52">
        <v>4183</v>
      </c>
      <c r="H46" s="142">
        <v>5967</v>
      </c>
      <c r="I46" s="160">
        <f t="shared" si="9"/>
        <v>17.048571428571428</v>
      </c>
      <c r="J46" s="161">
        <v>5531</v>
      </c>
      <c r="K46" s="162">
        <f t="shared" si="10"/>
        <v>436</v>
      </c>
      <c r="L46" s="163">
        <f t="shared" si="11"/>
        <v>7.88284216235762</v>
      </c>
    </row>
    <row r="47" spans="1:12" s="4" customFormat="1" ht="19.5" customHeight="1">
      <c r="A47" s="141" t="s">
        <v>73</v>
      </c>
      <c r="B47" s="51">
        <f t="shared" si="6"/>
        <v>36230</v>
      </c>
      <c r="C47" s="87">
        <f>J47-'[1]全市 (2)'!J47</f>
        <v>23925</v>
      </c>
      <c r="D47" s="51">
        <f t="shared" si="7"/>
        <v>12305</v>
      </c>
      <c r="E47" s="113">
        <f t="shared" si="8"/>
        <v>51.43155694879833</v>
      </c>
      <c r="F47" s="52">
        <v>500000</v>
      </c>
      <c r="G47" s="52">
        <v>121662</v>
      </c>
      <c r="H47" s="142">
        <v>157892</v>
      </c>
      <c r="I47" s="160">
        <f t="shared" si="9"/>
        <v>31.578400000000002</v>
      </c>
      <c r="J47" s="161">
        <v>136453</v>
      </c>
      <c r="K47" s="162">
        <f t="shared" si="10"/>
        <v>21439</v>
      </c>
      <c r="L47" s="163">
        <f t="shared" si="11"/>
        <v>15.7116369739031</v>
      </c>
    </row>
    <row r="48" spans="1:12" s="4" customFormat="1" ht="19.5" customHeight="1">
      <c r="A48" s="141" t="s">
        <v>74</v>
      </c>
      <c r="B48" s="51">
        <f t="shared" si="6"/>
        <v>12234</v>
      </c>
      <c r="C48" s="87">
        <f>J48-'[1]全市 (2)'!J48</f>
        <v>11593</v>
      </c>
      <c r="D48" s="51">
        <f t="shared" si="7"/>
        <v>641</v>
      </c>
      <c r="E48" s="113">
        <f t="shared" si="8"/>
        <v>5.52919865436039</v>
      </c>
      <c r="F48" s="52">
        <v>370000</v>
      </c>
      <c r="G48" s="52">
        <v>183169</v>
      </c>
      <c r="H48" s="142">
        <v>195403</v>
      </c>
      <c r="I48" s="160">
        <f t="shared" si="9"/>
        <v>52.81162162162162</v>
      </c>
      <c r="J48" s="161">
        <v>181692</v>
      </c>
      <c r="K48" s="162">
        <f t="shared" si="10"/>
        <v>13711</v>
      </c>
      <c r="L48" s="163">
        <f t="shared" si="11"/>
        <v>7.546287123263546</v>
      </c>
    </row>
    <row r="49" spans="1:12" s="4" customFormat="1" ht="19.5" customHeight="1">
      <c r="A49" s="141" t="s">
        <v>75</v>
      </c>
      <c r="B49" s="51">
        <f t="shared" si="6"/>
        <v>1280</v>
      </c>
      <c r="C49" s="87">
        <f>J49-'[1]全市 (2)'!J49</f>
        <v>1187</v>
      </c>
      <c r="D49" s="51">
        <f t="shared" si="7"/>
        <v>93</v>
      </c>
      <c r="E49" s="113">
        <f t="shared" si="8"/>
        <v>7.834877843302443</v>
      </c>
      <c r="F49" s="52">
        <v>18000</v>
      </c>
      <c r="G49" s="52">
        <v>3406</v>
      </c>
      <c r="H49" s="142">
        <v>4686</v>
      </c>
      <c r="I49" s="160">
        <f t="shared" si="9"/>
        <v>26.033333333333335</v>
      </c>
      <c r="J49" s="161">
        <v>3745</v>
      </c>
      <c r="K49" s="162">
        <f t="shared" si="10"/>
        <v>941</v>
      </c>
      <c r="L49" s="163">
        <f t="shared" si="11"/>
        <v>25.12683578104139</v>
      </c>
    </row>
    <row r="50" spans="1:12" s="4" customFormat="1" ht="19.5" customHeight="1">
      <c r="A50" s="170" t="s">
        <v>76</v>
      </c>
      <c r="B50" s="51">
        <f t="shared" si="6"/>
        <v>11454</v>
      </c>
      <c r="C50" s="87">
        <f>J50-'[1]全市 (2)'!J50</f>
        <v>46844</v>
      </c>
      <c r="D50" s="51">
        <f t="shared" si="7"/>
        <v>-35390</v>
      </c>
      <c r="E50" s="113">
        <f t="shared" si="8"/>
        <v>-75.54862949363846</v>
      </c>
      <c r="F50" s="52">
        <v>130000</v>
      </c>
      <c r="G50" s="52">
        <v>42343</v>
      </c>
      <c r="H50" s="142">
        <v>53797</v>
      </c>
      <c r="I50" s="160">
        <f t="shared" si="9"/>
        <v>41.38230769230769</v>
      </c>
      <c r="J50" s="161">
        <v>81891</v>
      </c>
      <c r="K50" s="162">
        <f t="shared" si="10"/>
        <v>-28094</v>
      </c>
      <c r="L50" s="163">
        <f t="shared" si="11"/>
        <v>-34.30657825646286</v>
      </c>
    </row>
    <row r="51" spans="1:12" s="4" customFormat="1" ht="19.5" customHeight="1">
      <c r="A51" s="170" t="s">
        <v>77</v>
      </c>
      <c r="B51" s="51">
        <f t="shared" si="6"/>
        <v>12088</v>
      </c>
      <c r="C51" s="87">
        <f>J51-'[1]全市 (2)'!J51</f>
        <v>25889</v>
      </c>
      <c r="D51" s="51">
        <f t="shared" si="7"/>
        <v>-13801</v>
      </c>
      <c r="E51" s="113">
        <f t="shared" si="8"/>
        <v>-53.308354899764375</v>
      </c>
      <c r="F51" s="52">
        <v>330000</v>
      </c>
      <c r="G51" s="52">
        <v>44430</v>
      </c>
      <c r="H51" s="142">
        <v>56518</v>
      </c>
      <c r="I51" s="160">
        <f t="shared" si="9"/>
        <v>17.12666666666667</v>
      </c>
      <c r="J51" s="161">
        <v>73234</v>
      </c>
      <c r="K51" s="162">
        <f t="shared" si="10"/>
        <v>-16716</v>
      </c>
      <c r="L51" s="163">
        <f t="shared" si="11"/>
        <v>-22.825463582489007</v>
      </c>
    </row>
    <row r="52" spans="1:12" s="4" customFormat="1" ht="19.5" customHeight="1">
      <c r="A52" s="170" t="s">
        <v>78</v>
      </c>
      <c r="B52" s="51">
        <f t="shared" si="6"/>
        <v>3327</v>
      </c>
      <c r="C52" s="87">
        <f>J52-'[1]全市 (2)'!J52</f>
        <v>28551</v>
      </c>
      <c r="D52" s="51">
        <f t="shared" si="7"/>
        <v>-25224</v>
      </c>
      <c r="E52" s="113">
        <f t="shared" si="8"/>
        <v>-88.34716822528108</v>
      </c>
      <c r="F52" s="52">
        <v>90000</v>
      </c>
      <c r="G52" s="52">
        <v>10392</v>
      </c>
      <c r="H52" s="142">
        <v>13719</v>
      </c>
      <c r="I52" s="160">
        <f t="shared" si="9"/>
        <v>15.243333333333334</v>
      </c>
      <c r="J52" s="161">
        <v>47271</v>
      </c>
      <c r="K52" s="162">
        <f t="shared" si="10"/>
        <v>-33552</v>
      </c>
      <c r="L52" s="163">
        <f t="shared" si="11"/>
        <v>-70.97797804150537</v>
      </c>
    </row>
    <row r="53" spans="1:12" s="4" customFormat="1" ht="19.5" customHeight="1">
      <c r="A53" s="138" t="s">
        <v>79</v>
      </c>
      <c r="B53" s="51">
        <f t="shared" si="6"/>
        <v>749</v>
      </c>
      <c r="C53" s="87">
        <f>J53-'[1]全市 (2)'!J53</f>
        <v>190</v>
      </c>
      <c r="D53" s="51">
        <f t="shared" si="7"/>
        <v>559</v>
      </c>
      <c r="E53" s="113">
        <f t="shared" si="8"/>
        <v>294.2105263157895</v>
      </c>
      <c r="F53" s="52">
        <v>20000</v>
      </c>
      <c r="G53" s="52">
        <v>1579</v>
      </c>
      <c r="H53" s="142">
        <v>2328</v>
      </c>
      <c r="I53" s="160">
        <f t="shared" si="9"/>
        <v>11.64</v>
      </c>
      <c r="J53" s="161">
        <v>1362</v>
      </c>
      <c r="K53" s="162">
        <f t="shared" si="10"/>
        <v>966</v>
      </c>
      <c r="L53" s="163">
        <f t="shared" si="11"/>
        <v>70.92511013215858</v>
      </c>
    </row>
    <row r="54" spans="1:12" s="4" customFormat="1" ht="19.5" customHeight="1">
      <c r="A54" s="138" t="s">
        <v>80</v>
      </c>
      <c r="B54" s="51">
        <f t="shared" si="6"/>
        <v>776</v>
      </c>
      <c r="C54" s="87">
        <f>J54-'[1]全市 (2)'!J54</f>
        <v>606</v>
      </c>
      <c r="D54" s="51">
        <f t="shared" si="7"/>
        <v>170</v>
      </c>
      <c r="E54" s="113">
        <f t="shared" si="8"/>
        <v>28.052805280528055</v>
      </c>
      <c r="F54" s="52">
        <v>10000</v>
      </c>
      <c r="G54" s="52">
        <v>1260</v>
      </c>
      <c r="H54" s="142">
        <v>2036</v>
      </c>
      <c r="I54" s="160">
        <f t="shared" si="9"/>
        <v>20.36</v>
      </c>
      <c r="J54" s="161">
        <v>1999</v>
      </c>
      <c r="K54" s="162">
        <f t="shared" si="10"/>
        <v>37</v>
      </c>
      <c r="L54" s="163">
        <f t="shared" si="11"/>
        <v>1.8509254627313656</v>
      </c>
    </row>
    <row r="55" spans="1:12" s="4" customFormat="1" ht="19.5" customHeight="1">
      <c r="A55" s="138" t="s">
        <v>81</v>
      </c>
      <c r="B55" s="51">
        <f t="shared" si="6"/>
        <v>0</v>
      </c>
      <c r="C55" s="87">
        <f>J55-'[1]全市 (2)'!J55</f>
        <v>0</v>
      </c>
      <c r="D55" s="51">
        <f t="shared" si="7"/>
        <v>0</v>
      </c>
      <c r="E55" s="113">
        <f t="shared" si="8"/>
        <v>0</v>
      </c>
      <c r="F55" s="52"/>
      <c r="G55" s="52">
        <v>2</v>
      </c>
      <c r="H55" s="142">
        <v>2</v>
      </c>
      <c r="I55" s="160">
        <f t="shared" si="9"/>
        <v>0</v>
      </c>
      <c r="J55" s="161">
        <v>0</v>
      </c>
      <c r="K55" s="162">
        <f t="shared" si="10"/>
        <v>2</v>
      </c>
      <c r="L55" s="163">
        <f t="shared" si="11"/>
        <v>0</v>
      </c>
    </row>
    <row r="56" spans="1:12" s="4" customFormat="1" ht="19.5" customHeight="1">
      <c r="A56" s="141" t="s">
        <v>82</v>
      </c>
      <c r="B56" s="51">
        <f t="shared" si="6"/>
        <v>0</v>
      </c>
      <c r="C56" s="87">
        <f>J56-'[1]全市 (2)'!J56</f>
        <v>0</v>
      </c>
      <c r="D56" s="51">
        <f t="shared" si="7"/>
        <v>0</v>
      </c>
      <c r="E56" s="113">
        <f t="shared" si="8"/>
        <v>0</v>
      </c>
      <c r="F56" s="52"/>
      <c r="G56" s="52">
        <v>0</v>
      </c>
      <c r="H56" s="142">
        <v>0</v>
      </c>
      <c r="I56" s="160">
        <f t="shared" si="9"/>
        <v>0</v>
      </c>
      <c r="J56" s="161">
        <v>0</v>
      </c>
      <c r="K56" s="162">
        <f t="shared" si="10"/>
        <v>0</v>
      </c>
      <c r="L56" s="163">
        <f t="shared" si="11"/>
        <v>0</v>
      </c>
    </row>
    <row r="57" spans="1:12" s="4" customFormat="1" ht="19.5" customHeight="1">
      <c r="A57" s="143" t="s">
        <v>83</v>
      </c>
      <c r="B57" s="51">
        <f t="shared" si="6"/>
        <v>1256</v>
      </c>
      <c r="C57" s="87">
        <f>J57-'[1]全市 (2)'!J57</f>
        <v>1484</v>
      </c>
      <c r="D57" s="51">
        <f t="shared" si="7"/>
        <v>-228</v>
      </c>
      <c r="E57" s="113">
        <f t="shared" si="8"/>
        <v>-15.363881401617252</v>
      </c>
      <c r="F57" s="52">
        <v>26000</v>
      </c>
      <c r="G57" s="52">
        <v>2350</v>
      </c>
      <c r="H57" s="142">
        <v>3606</v>
      </c>
      <c r="I57" s="160">
        <f t="shared" si="9"/>
        <v>13.86923076923077</v>
      </c>
      <c r="J57" s="161">
        <v>3931</v>
      </c>
      <c r="K57" s="162">
        <f t="shared" si="10"/>
        <v>-325</v>
      </c>
      <c r="L57" s="163">
        <f t="shared" si="11"/>
        <v>-8.267616382599847</v>
      </c>
    </row>
    <row r="58" spans="1:12" s="4" customFormat="1" ht="19.5" customHeight="1">
      <c r="A58" s="171" t="s">
        <v>84</v>
      </c>
      <c r="B58" s="51">
        <f t="shared" si="6"/>
        <v>7361</v>
      </c>
      <c r="C58" s="87">
        <f>J58-'[1]全市 (2)'!J58</f>
        <v>7537</v>
      </c>
      <c r="D58" s="51">
        <f t="shared" si="7"/>
        <v>-176</v>
      </c>
      <c r="E58" s="113">
        <f t="shared" si="8"/>
        <v>-2.335146610057052</v>
      </c>
      <c r="F58" s="52">
        <v>75000</v>
      </c>
      <c r="G58" s="52">
        <v>8151</v>
      </c>
      <c r="H58" s="142">
        <v>15512</v>
      </c>
      <c r="I58" s="160">
        <f t="shared" si="9"/>
        <v>20.682666666666666</v>
      </c>
      <c r="J58" s="161">
        <v>16440</v>
      </c>
      <c r="K58" s="162">
        <f t="shared" si="10"/>
        <v>-928</v>
      </c>
      <c r="L58" s="163">
        <f t="shared" si="11"/>
        <v>-5.644768856447689</v>
      </c>
    </row>
    <row r="59" spans="1:12" s="4" customFormat="1" ht="19.5" customHeight="1">
      <c r="A59" s="171" t="s">
        <v>85</v>
      </c>
      <c r="B59" s="51">
        <f t="shared" si="6"/>
        <v>435</v>
      </c>
      <c r="C59" s="87">
        <f>J59-'[1]全市 (2)'!J59</f>
        <v>515</v>
      </c>
      <c r="D59" s="51">
        <f t="shared" si="7"/>
        <v>-80</v>
      </c>
      <c r="E59" s="113">
        <f t="shared" si="8"/>
        <v>-15.53398058252427</v>
      </c>
      <c r="F59" s="52">
        <v>14000</v>
      </c>
      <c r="G59" s="52">
        <v>84</v>
      </c>
      <c r="H59" s="142">
        <v>519</v>
      </c>
      <c r="I59" s="160">
        <f t="shared" si="9"/>
        <v>3.7071428571428573</v>
      </c>
      <c r="J59" s="161">
        <v>527</v>
      </c>
      <c r="K59" s="162">
        <f t="shared" si="10"/>
        <v>-8</v>
      </c>
      <c r="L59" s="163">
        <f t="shared" si="11"/>
        <v>-1.5180265654648957</v>
      </c>
    </row>
    <row r="60" spans="1:12" s="4" customFormat="1" ht="19.5" customHeight="1">
      <c r="A60" s="138" t="s">
        <v>86</v>
      </c>
      <c r="B60" s="51">
        <f t="shared" si="6"/>
        <v>1008</v>
      </c>
      <c r="C60" s="87">
        <f>J60-'[1]全市 (2)'!J60</f>
        <v>1333</v>
      </c>
      <c r="D60" s="51">
        <f t="shared" si="7"/>
        <v>-325</v>
      </c>
      <c r="E60" s="113">
        <f t="shared" si="8"/>
        <v>-24.381095273818453</v>
      </c>
      <c r="F60" s="52">
        <v>23000</v>
      </c>
      <c r="G60" s="52">
        <v>2222</v>
      </c>
      <c r="H60" s="142">
        <v>3230</v>
      </c>
      <c r="I60" s="160">
        <f t="shared" si="9"/>
        <v>14.043478260869566</v>
      </c>
      <c r="J60" s="161">
        <v>4124</v>
      </c>
      <c r="K60" s="162">
        <f t="shared" si="10"/>
        <v>-894</v>
      </c>
      <c r="L60" s="163">
        <f t="shared" si="11"/>
        <v>-21.677982541222114</v>
      </c>
    </row>
    <row r="61" spans="1:12" s="4" customFormat="1" ht="19.5" customHeight="1">
      <c r="A61" s="141" t="s">
        <v>87</v>
      </c>
      <c r="B61" s="51">
        <f t="shared" si="6"/>
        <v>855</v>
      </c>
      <c r="C61" s="87">
        <f>J61-'[1]全市 (2)'!J61</f>
        <v>1238</v>
      </c>
      <c r="D61" s="51">
        <f t="shared" si="7"/>
        <v>-383</v>
      </c>
      <c r="E61" s="113">
        <f t="shared" si="8"/>
        <v>-30.936995153473347</v>
      </c>
      <c r="F61" s="52">
        <v>15369</v>
      </c>
      <c r="G61" s="52">
        <v>273</v>
      </c>
      <c r="H61" s="142">
        <v>1128</v>
      </c>
      <c r="I61" s="160">
        <f t="shared" si="9"/>
        <v>7.339449541284404</v>
      </c>
      <c r="J61" s="161">
        <v>4317</v>
      </c>
      <c r="K61" s="162">
        <f t="shared" si="10"/>
        <v>-3189</v>
      </c>
      <c r="L61" s="163">
        <f t="shared" si="11"/>
        <v>-73.87074357192495</v>
      </c>
    </row>
    <row r="62" spans="1:12" s="4" customFormat="1" ht="19.5" customHeight="1">
      <c r="A62" s="141" t="s">
        <v>88</v>
      </c>
      <c r="B62" s="51">
        <f t="shared" si="6"/>
        <v>1247</v>
      </c>
      <c r="C62" s="87">
        <f>J62-'[1]全市 (2)'!J62</f>
        <v>4706</v>
      </c>
      <c r="D62" s="51">
        <f t="shared" si="7"/>
        <v>-3459</v>
      </c>
      <c r="E62" s="113">
        <f t="shared" si="8"/>
        <v>-73.5019124521887</v>
      </c>
      <c r="F62" s="52">
        <v>37182</v>
      </c>
      <c r="G62" s="52">
        <v>0</v>
      </c>
      <c r="H62" s="142">
        <v>1247</v>
      </c>
      <c r="I62" s="160">
        <f t="shared" si="9"/>
        <v>3.3537733311817544</v>
      </c>
      <c r="J62" s="161">
        <v>5538</v>
      </c>
      <c r="K62" s="162">
        <f t="shared" si="10"/>
        <v>-4291</v>
      </c>
      <c r="L62" s="163">
        <f t="shared" si="11"/>
        <v>-77.48284579270495</v>
      </c>
    </row>
    <row r="63" spans="1:12" s="4" customFormat="1" ht="19.5" customHeight="1">
      <c r="A63" s="141" t="s">
        <v>89</v>
      </c>
      <c r="B63" s="51">
        <f t="shared" si="6"/>
        <v>114</v>
      </c>
      <c r="C63" s="87">
        <f>J63-'[1]全市 (2)'!J63</f>
        <v>3</v>
      </c>
      <c r="D63" s="51">
        <f t="shared" si="7"/>
        <v>111</v>
      </c>
      <c r="E63" s="113">
        <f t="shared" si="8"/>
        <v>3700</v>
      </c>
      <c r="F63" s="52">
        <v>500</v>
      </c>
      <c r="G63" s="52">
        <v>4</v>
      </c>
      <c r="H63" s="142">
        <v>118</v>
      </c>
      <c r="I63" s="160">
        <f t="shared" si="9"/>
        <v>23.599999999999998</v>
      </c>
      <c r="J63" s="161">
        <v>4</v>
      </c>
      <c r="K63" s="162">
        <f t="shared" si="10"/>
        <v>114</v>
      </c>
      <c r="L63" s="163">
        <f t="shared" si="11"/>
        <v>2850</v>
      </c>
    </row>
    <row r="64" spans="1:12" s="4" customFormat="1" ht="19.5" customHeight="1">
      <c r="A64" s="138" t="s">
        <v>90</v>
      </c>
      <c r="B64" s="51">
        <f t="shared" si="6"/>
        <v>0</v>
      </c>
      <c r="C64" s="87">
        <f>J64-'[1]全市 (2)'!J64</f>
        <v>0</v>
      </c>
      <c r="D64" s="51">
        <f t="shared" si="7"/>
        <v>0</v>
      </c>
      <c r="E64" s="113">
        <f t="shared" si="8"/>
        <v>0</v>
      </c>
      <c r="F64" s="52">
        <v>33000</v>
      </c>
      <c r="G64" s="52"/>
      <c r="H64" s="142"/>
      <c r="I64" s="160">
        <f t="shared" si="9"/>
        <v>0</v>
      </c>
      <c r="J64" s="161"/>
      <c r="K64" s="162">
        <f t="shared" si="10"/>
        <v>0</v>
      </c>
      <c r="L64" s="163">
        <f t="shared" si="11"/>
        <v>0</v>
      </c>
    </row>
    <row r="65" spans="1:12" s="4" customFormat="1" ht="19.5" customHeight="1">
      <c r="A65" s="164" t="s">
        <v>91</v>
      </c>
      <c r="B65" s="51">
        <f t="shared" si="6"/>
        <v>181439</v>
      </c>
      <c r="C65" s="87">
        <f>J65-'[1]全市 (2)'!J65</f>
        <v>234461</v>
      </c>
      <c r="D65" s="51">
        <f t="shared" si="7"/>
        <v>-53022</v>
      </c>
      <c r="E65" s="113">
        <f t="shared" si="8"/>
        <v>-22.614422014748722</v>
      </c>
      <c r="F65" s="52">
        <f>SUM(F40:F64)</f>
        <v>2804051</v>
      </c>
      <c r="G65" s="52">
        <v>562845</v>
      </c>
      <c r="H65" s="142">
        <v>744284</v>
      </c>
      <c r="I65" s="160">
        <f t="shared" si="9"/>
        <v>26.543169150632423</v>
      </c>
      <c r="J65" s="161">
        <v>774262</v>
      </c>
      <c r="K65" s="162">
        <f t="shared" si="10"/>
        <v>-29978</v>
      </c>
      <c r="L65" s="163">
        <f t="shared" si="11"/>
        <v>-3.871816000268643</v>
      </c>
    </row>
    <row r="66" spans="1:12" s="4" customFormat="1" ht="24" customHeight="1">
      <c r="A66" s="34" t="s">
        <v>34</v>
      </c>
      <c r="B66" s="6"/>
      <c r="C66" s="6"/>
      <c r="D66" s="7"/>
      <c r="E66" s="8"/>
      <c r="F66" s="7"/>
      <c r="G66" s="6"/>
      <c r="H66" s="8"/>
      <c r="I66" s="104"/>
      <c r="J66" s="105"/>
      <c r="K66" s="6"/>
      <c r="L66" s="8"/>
    </row>
    <row r="67" spans="1:12" s="4" customFormat="1" ht="14.25">
      <c r="A67" s="6"/>
      <c r="B67" s="6"/>
      <c r="C67" s="6"/>
      <c r="D67" s="7"/>
      <c r="E67" s="8"/>
      <c r="F67" s="7"/>
      <c r="G67" s="6"/>
      <c r="H67" s="8"/>
      <c r="I67" s="104"/>
      <c r="J67" s="105"/>
      <c r="K67" s="6"/>
      <c r="L67" s="8"/>
    </row>
    <row r="68" spans="1:12" s="4" customFormat="1" ht="14.25">
      <c r="A68" s="6"/>
      <c r="B68" s="6"/>
      <c r="C68" s="6"/>
      <c r="D68" s="7"/>
      <c r="E68" s="8"/>
      <c r="F68" s="7"/>
      <c r="G68" s="6"/>
      <c r="H68" s="8"/>
      <c r="I68" s="104"/>
      <c r="J68" s="105"/>
      <c r="K68" s="6"/>
      <c r="L68" s="8"/>
    </row>
    <row r="69" spans="1:12" s="4" customFormat="1" ht="14.25">
      <c r="A69" s="6"/>
      <c r="B69" s="6"/>
      <c r="C69" s="6"/>
      <c r="D69" s="7"/>
      <c r="E69" s="8"/>
      <c r="F69" s="7"/>
      <c r="G69" s="6"/>
      <c r="H69" s="8"/>
      <c r="I69" s="104"/>
      <c r="J69" s="105"/>
      <c r="K69" s="6"/>
      <c r="L69" s="8"/>
    </row>
  </sheetData>
  <sheetProtection/>
  <mergeCells count="38">
    <mergeCell ref="A1:M1"/>
    <mergeCell ref="D2:F2"/>
    <mergeCell ref="K2:M2"/>
    <mergeCell ref="D3:E3"/>
    <mergeCell ref="K3:M3"/>
    <mergeCell ref="B4:E4"/>
    <mergeCell ref="F4:L4"/>
    <mergeCell ref="D35:F35"/>
    <mergeCell ref="K35:M35"/>
    <mergeCell ref="D36:E36"/>
    <mergeCell ref="K36:M36"/>
    <mergeCell ref="B37:E37"/>
    <mergeCell ref="F37:L37"/>
    <mergeCell ref="A4:A6"/>
    <mergeCell ref="A37:A39"/>
    <mergeCell ref="B5:B6"/>
    <mergeCell ref="B38:B39"/>
    <mergeCell ref="C5:C6"/>
    <mergeCell ref="C38:C39"/>
    <mergeCell ref="D5:D6"/>
    <mergeCell ref="D38:D39"/>
    <mergeCell ref="E5:E6"/>
    <mergeCell ref="E38:E39"/>
    <mergeCell ref="F5:F6"/>
    <mergeCell ref="F38:F39"/>
    <mergeCell ref="G5:G6"/>
    <mergeCell ref="G38:G39"/>
    <mergeCell ref="H5:H6"/>
    <mergeCell ref="H38:H39"/>
    <mergeCell ref="I5:I6"/>
    <mergeCell ref="I38:I39"/>
    <mergeCell ref="J5:J6"/>
    <mergeCell ref="J38:J39"/>
    <mergeCell ref="K5:K6"/>
    <mergeCell ref="K38:K39"/>
    <mergeCell ref="L5:L6"/>
    <mergeCell ref="L38:L39"/>
    <mergeCell ref="A33:M3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workbookViewId="0" topLeftCell="A1">
      <selection activeCell="A1" sqref="A1:IV65536"/>
    </sheetView>
  </sheetViews>
  <sheetFormatPr defaultColWidth="8.7109375" defaultRowHeight="24" customHeight="1"/>
  <cols>
    <col min="1" max="1" width="34.140625" style="6" customWidth="1"/>
    <col min="2" max="3" width="10.7109375" style="6" customWidth="1"/>
    <col min="4" max="4" width="10.7109375" style="7" customWidth="1"/>
    <col min="5" max="5" width="10.7109375" style="8" customWidth="1"/>
    <col min="6" max="6" width="10.7109375" style="79" customWidth="1"/>
    <col min="7" max="7" width="10.7109375" style="6" hidden="1" customWidth="1"/>
    <col min="8" max="9" width="10.7109375" style="6" customWidth="1"/>
    <col min="10" max="10" width="10.7109375" style="7" customWidth="1"/>
    <col min="11" max="11" width="10.7109375" style="6" customWidth="1"/>
    <col min="12" max="12" width="10.7109375" style="8" customWidth="1"/>
    <col min="13" max="13" width="9.8515625" style="4" hidden="1" customWidth="1"/>
    <col min="14" max="32" width="9.00390625" style="4" bestFit="1" customWidth="1"/>
    <col min="33" max="16384" width="8.7109375" style="4" customWidth="1"/>
  </cols>
  <sheetData>
    <row r="1" spans="1:12" s="4" customFormat="1" ht="24" customHeight="1">
      <c r="A1" s="9" t="s">
        <v>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3" s="78" customFormat="1" ht="24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67"/>
    </row>
    <row r="3" spans="1:13" s="78" customFormat="1" ht="24" customHeight="1">
      <c r="A3" s="35"/>
      <c r="B3" s="35"/>
      <c r="C3" s="35"/>
      <c r="D3" s="36"/>
      <c r="E3" s="37"/>
      <c r="F3" s="80"/>
      <c r="G3" s="35"/>
      <c r="H3" s="35"/>
      <c r="I3" s="35"/>
      <c r="J3" s="36"/>
      <c r="K3" s="35"/>
      <c r="L3" s="68"/>
      <c r="M3" s="68"/>
    </row>
    <row r="4" spans="1:13" s="4" customFormat="1" ht="24" customHeight="1">
      <c r="A4" s="4" t="s">
        <v>1</v>
      </c>
      <c r="B4" s="6"/>
      <c r="C4" s="6"/>
      <c r="D4" s="38"/>
      <c r="E4" s="38"/>
      <c r="F4" s="38"/>
      <c r="G4" s="38"/>
      <c r="H4" s="81"/>
      <c r="I4" s="6"/>
      <c r="J4" s="7"/>
      <c r="K4" s="6"/>
      <c r="L4" s="95" t="s">
        <v>3</v>
      </c>
      <c r="M4" s="96" t="s">
        <v>2</v>
      </c>
    </row>
    <row r="5" spans="1:13" s="4" customFormat="1" ht="24" customHeight="1">
      <c r="A5" s="16" t="s">
        <v>4</v>
      </c>
      <c r="B5" s="17" t="s">
        <v>5</v>
      </c>
      <c r="C5" s="17"/>
      <c r="D5" s="17"/>
      <c r="E5" s="17"/>
      <c r="F5" s="82" t="s">
        <v>6</v>
      </c>
      <c r="G5" s="83"/>
      <c r="H5" s="83"/>
      <c r="I5" s="83"/>
      <c r="J5" s="83"/>
      <c r="K5" s="83"/>
      <c r="L5" s="97"/>
      <c r="M5" s="96"/>
    </row>
    <row r="6" spans="1:13" s="4" customFormat="1" ht="24" customHeight="1">
      <c r="A6" s="16"/>
      <c r="B6" s="18" t="s">
        <v>5</v>
      </c>
      <c r="C6" s="19" t="s">
        <v>7</v>
      </c>
      <c r="D6" s="18" t="s">
        <v>8</v>
      </c>
      <c r="E6" s="20" t="s">
        <v>9</v>
      </c>
      <c r="F6" s="41" t="s">
        <v>10</v>
      </c>
      <c r="G6" s="18" t="s">
        <v>11</v>
      </c>
      <c r="H6" s="19" t="s">
        <v>6</v>
      </c>
      <c r="I6" s="20" t="s">
        <v>93</v>
      </c>
      <c r="J6" s="19" t="s">
        <v>13</v>
      </c>
      <c r="K6" s="41" t="s">
        <v>94</v>
      </c>
      <c r="L6" s="20" t="s">
        <v>15</v>
      </c>
      <c r="M6" s="98" t="s">
        <v>39</v>
      </c>
    </row>
    <row r="7" spans="1:13" s="4" customFormat="1" ht="24" customHeight="1">
      <c r="A7" s="16"/>
      <c r="B7" s="18"/>
      <c r="C7" s="19"/>
      <c r="D7" s="18"/>
      <c r="E7" s="20"/>
      <c r="F7" s="84"/>
      <c r="G7" s="18"/>
      <c r="H7" s="19"/>
      <c r="I7" s="20"/>
      <c r="J7" s="19"/>
      <c r="K7" s="84"/>
      <c r="L7" s="99"/>
      <c r="M7" s="100"/>
    </row>
    <row r="8" spans="1:13" s="4" customFormat="1" ht="24" customHeight="1">
      <c r="A8" s="85" t="s">
        <v>95</v>
      </c>
      <c r="B8" s="86">
        <f aca="true" t="shared" si="0" ref="B8:B23">H8-G8</f>
        <v>20979</v>
      </c>
      <c r="C8" s="87">
        <f>J8-'[2]县区 (2)'!J8</f>
        <v>24198</v>
      </c>
      <c r="D8" s="86">
        <f aca="true" t="shared" si="1" ref="D8:D23">B8-C8</f>
        <v>-3219</v>
      </c>
      <c r="E8" s="88">
        <f aca="true" t="shared" si="2" ref="E8:E23">IF(C8&lt;=0,0,D8/C8*100)</f>
        <v>-13.302752293577983</v>
      </c>
      <c r="F8" s="51"/>
      <c r="G8" s="52">
        <v>30584</v>
      </c>
      <c r="H8" s="53">
        <v>51563</v>
      </c>
      <c r="I8" s="88">
        <f aca="true" t="shared" si="3" ref="I8:I23">IF(F8&lt;=0,0,H8/F8*100)</f>
        <v>0</v>
      </c>
      <c r="J8" s="101">
        <v>39796</v>
      </c>
      <c r="K8" s="51">
        <f aca="true" t="shared" si="4" ref="K8:K23">H8-J8</f>
        <v>11767</v>
      </c>
      <c r="L8" s="88">
        <f aca="true" t="shared" si="5" ref="L8:L23">IF(J8&lt;=0,0,K8/J8*100)</f>
        <v>29.56829832143934</v>
      </c>
      <c r="M8" s="102"/>
    </row>
    <row r="9" spans="1:13" s="4" customFormat="1" ht="24" customHeight="1">
      <c r="A9" s="51" t="s">
        <v>17</v>
      </c>
      <c r="B9" s="86">
        <f t="shared" si="0"/>
        <v>5224</v>
      </c>
      <c r="C9" s="87">
        <f>J9-'[2]县区 (2)'!J9</f>
        <v>6209</v>
      </c>
      <c r="D9" s="86">
        <f t="shared" si="1"/>
        <v>-985</v>
      </c>
      <c r="E9" s="88">
        <f t="shared" si="2"/>
        <v>-15.864068287969078</v>
      </c>
      <c r="F9" s="51"/>
      <c r="G9" s="52">
        <v>10771</v>
      </c>
      <c r="H9" s="53">
        <v>15995</v>
      </c>
      <c r="I9" s="88">
        <f t="shared" si="3"/>
        <v>0</v>
      </c>
      <c r="J9" s="101">
        <v>15698</v>
      </c>
      <c r="K9" s="86">
        <f t="shared" si="4"/>
        <v>297</v>
      </c>
      <c r="L9" s="88">
        <f t="shared" si="5"/>
        <v>1.8919607593323988</v>
      </c>
      <c r="M9" s="75"/>
    </row>
    <row r="10" spans="1:13" s="4" customFormat="1" ht="24" customHeight="1">
      <c r="A10" s="51" t="s">
        <v>18</v>
      </c>
      <c r="B10" s="86">
        <f t="shared" si="0"/>
        <v>1</v>
      </c>
      <c r="C10" s="87">
        <f>J10-'[2]县区 (2)'!J10</f>
        <v>1</v>
      </c>
      <c r="D10" s="86">
        <f t="shared" si="1"/>
        <v>0</v>
      </c>
      <c r="E10" s="88">
        <f t="shared" si="2"/>
        <v>0</v>
      </c>
      <c r="F10" s="51"/>
      <c r="G10" s="52">
        <v>1</v>
      </c>
      <c r="H10" s="53">
        <v>2</v>
      </c>
      <c r="I10" s="88">
        <f t="shared" si="3"/>
        <v>0</v>
      </c>
      <c r="J10" s="101">
        <v>1</v>
      </c>
      <c r="K10" s="86">
        <f t="shared" si="4"/>
        <v>1</v>
      </c>
      <c r="L10" s="88">
        <f t="shared" si="5"/>
        <v>100</v>
      </c>
      <c r="M10" s="75"/>
    </row>
    <row r="11" spans="1:13" s="4" customFormat="1" ht="24" customHeight="1">
      <c r="A11" s="89" t="s">
        <v>19</v>
      </c>
      <c r="B11" s="86">
        <f t="shared" si="0"/>
        <v>0</v>
      </c>
      <c r="C11" s="87">
        <f>J11-'[2]县区 (2)'!J11</f>
        <v>32</v>
      </c>
      <c r="D11" s="86">
        <f t="shared" si="1"/>
        <v>-32</v>
      </c>
      <c r="E11" s="88">
        <f t="shared" si="2"/>
        <v>-100</v>
      </c>
      <c r="F11" s="51"/>
      <c r="G11" s="52">
        <v>0</v>
      </c>
      <c r="H11" s="53">
        <v>0</v>
      </c>
      <c r="I11" s="88">
        <f t="shared" si="3"/>
        <v>0</v>
      </c>
      <c r="J11" s="101">
        <v>32</v>
      </c>
      <c r="K11" s="86">
        <f t="shared" si="4"/>
        <v>-32</v>
      </c>
      <c r="L11" s="88">
        <f t="shared" si="5"/>
        <v>-100</v>
      </c>
      <c r="M11" s="75"/>
    </row>
    <row r="12" spans="1:13" s="4" customFormat="1" ht="24" customHeight="1">
      <c r="A12" s="89" t="s">
        <v>20</v>
      </c>
      <c r="B12" s="86">
        <f t="shared" si="0"/>
        <v>0</v>
      </c>
      <c r="C12" s="87">
        <f>J12-'[2]县区 (2)'!J12</f>
        <v>568</v>
      </c>
      <c r="D12" s="86">
        <f t="shared" si="1"/>
        <v>-568</v>
      </c>
      <c r="E12" s="88">
        <f t="shared" si="2"/>
        <v>-100</v>
      </c>
      <c r="F12" s="51"/>
      <c r="G12" s="52">
        <v>3115</v>
      </c>
      <c r="H12" s="53">
        <v>3115</v>
      </c>
      <c r="I12" s="88">
        <f t="shared" si="3"/>
        <v>0</v>
      </c>
      <c r="J12" s="101">
        <v>618</v>
      </c>
      <c r="K12" s="86">
        <f t="shared" si="4"/>
        <v>2497</v>
      </c>
      <c r="L12" s="88">
        <f t="shared" si="5"/>
        <v>404.0453074433657</v>
      </c>
      <c r="M12" s="75"/>
    </row>
    <row r="13" spans="1:13" s="4" customFormat="1" ht="24" customHeight="1">
      <c r="A13" s="89" t="s">
        <v>21</v>
      </c>
      <c r="B13" s="86">
        <f t="shared" si="0"/>
        <v>6180</v>
      </c>
      <c r="C13" s="87">
        <f>J13-'[2]县区 (2)'!J13</f>
        <v>14882</v>
      </c>
      <c r="D13" s="86">
        <f t="shared" si="1"/>
        <v>-8702</v>
      </c>
      <c r="E13" s="88">
        <f t="shared" si="2"/>
        <v>-58.47332347802715</v>
      </c>
      <c r="F13" s="51"/>
      <c r="G13" s="52">
        <v>14413</v>
      </c>
      <c r="H13" s="53">
        <v>20593</v>
      </c>
      <c r="I13" s="88">
        <f t="shared" si="3"/>
        <v>0</v>
      </c>
      <c r="J13" s="101">
        <v>14028</v>
      </c>
      <c r="K13" s="86">
        <f t="shared" si="4"/>
        <v>6565</v>
      </c>
      <c r="L13" s="88">
        <f t="shared" si="5"/>
        <v>46.79925862560593</v>
      </c>
      <c r="M13" s="75"/>
    </row>
    <row r="14" spans="1:13" s="4" customFormat="1" ht="24" customHeight="1">
      <c r="A14" s="89" t="s">
        <v>22</v>
      </c>
      <c r="B14" s="86">
        <f t="shared" si="0"/>
        <v>1628</v>
      </c>
      <c r="C14" s="87">
        <f>J14-'[2]县区 (2)'!J14</f>
        <v>1379</v>
      </c>
      <c r="D14" s="86">
        <f t="shared" si="1"/>
        <v>249</v>
      </c>
      <c r="E14" s="88">
        <f t="shared" si="2"/>
        <v>18.056562726613485</v>
      </c>
      <c r="F14" s="51"/>
      <c r="G14" s="52">
        <v>104</v>
      </c>
      <c r="H14" s="53">
        <v>1732</v>
      </c>
      <c r="I14" s="88">
        <f t="shared" si="3"/>
        <v>0</v>
      </c>
      <c r="J14" s="101">
        <v>-1273</v>
      </c>
      <c r="K14" s="86">
        <f t="shared" si="4"/>
        <v>3005</v>
      </c>
      <c r="L14" s="88">
        <f t="shared" si="5"/>
        <v>0</v>
      </c>
      <c r="M14" s="75"/>
    </row>
    <row r="15" spans="1:13" s="4" customFormat="1" ht="24" customHeight="1">
      <c r="A15" s="89" t="s">
        <v>23</v>
      </c>
      <c r="B15" s="86">
        <f t="shared" si="0"/>
        <v>7946</v>
      </c>
      <c r="C15" s="87">
        <f>J15-'[2]县区 (2)'!J15</f>
        <v>1127</v>
      </c>
      <c r="D15" s="86">
        <f t="shared" si="1"/>
        <v>6819</v>
      </c>
      <c r="E15" s="88">
        <f t="shared" si="2"/>
        <v>605.0576752440106</v>
      </c>
      <c r="F15" s="51"/>
      <c r="G15" s="52">
        <v>2180</v>
      </c>
      <c r="H15" s="53">
        <v>10126</v>
      </c>
      <c r="I15" s="88">
        <f t="shared" si="3"/>
        <v>0</v>
      </c>
      <c r="J15" s="101">
        <v>10692</v>
      </c>
      <c r="K15" s="86">
        <f t="shared" si="4"/>
        <v>-566</v>
      </c>
      <c r="L15" s="88">
        <f t="shared" si="5"/>
        <v>-5.293677515899739</v>
      </c>
      <c r="M15" s="75"/>
    </row>
    <row r="16" spans="1:13" s="4" customFormat="1" ht="24" customHeight="1">
      <c r="A16" s="90" t="s">
        <v>96</v>
      </c>
      <c r="B16" s="86">
        <f t="shared" si="0"/>
        <v>30990</v>
      </c>
      <c r="C16" s="87">
        <f>J16-'[2]县区 (2)'!J16</f>
        <v>100972</v>
      </c>
      <c r="D16" s="86">
        <f t="shared" si="1"/>
        <v>-69982</v>
      </c>
      <c r="E16" s="88">
        <f t="shared" si="2"/>
        <v>-69.30832309947313</v>
      </c>
      <c r="F16" s="51"/>
      <c r="G16" s="52">
        <v>39123</v>
      </c>
      <c r="H16" s="53">
        <v>70113</v>
      </c>
      <c r="I16" s="88">
        <f t="shared" si="3"/>
        <v>0</v>
      </c>
      <c r="J16" s="101">
        <v>401290</v>
      </c>
      <c r="K16" s="86">
        <f t="shared" si="4"/>
        <v>-331177</v>
      </c>
      <c r="L16" s="88">
        <f t="shared" si="5"/>
        <v>-82.5280968875377</v>
      </c>
      <c r="M16" s="75"/>
    </row>
    <row r="17" spans="1:13" s="4" customFormat="1" ht="24" customHeight="1">
      <c r="A17" s="51" t="s">
        <v>17</v>
      </c>
      <c r="B17" s="86">
        <f t="shared" si="0"/>
        <v>7192</v>
      </c>
      <c r="C17" s="87">
        <f>J17-'[2]县区 (2)'!J17</f>
        <v>24636</v>
      </c>
      <c r="D17" s="86">
        <f t="shared" si="1"/>
        <v>-17444</v>
      </c>
      <c r="E17" s="88">
        <f t="shared" si="2"/>
        <v>-70.8069491800617</v>
      </c>
      <c r="F17" s="51"/>
      <c r="G17" s="52">
        <v>17055</v>
      </c>
      <c r="H17" s="53">
        <v>24247</v>
      </c>
      <c r="I17" s="88">
        <f t="shared" si="3"/>
        <v>0</v>
      </c>
      <c r="J17" s="101">
        <v>35810</v>
      </c>
      <c r="K17" s="86">
        <f t="shared" si="4"/>
        <v>-11563</v>
      </c>
      <c r="L17" s="88">
        <f t="shared" si="5"/>
        <v>-32.289863166713204</v>
      </c>
      <c r="M17" s="75"/>
    </row>
    <row r="18" spans="1:13" s="4" customFormat="1" ht="24" customHeight="1">
      <c r="A18" s="51" t="s">
        <v>18</v>
      </c>
      <c r="B18" s="86">
        <f t="shared" si="0"/>
        <v>844</v>
      </c>
      <c r="C18" s="87">
        <f>J18-'[2]县区 (2)'!J18</f>
        <v>27228</v>
      </c>
      <c r="D18" s="86">
        <f t="shared" si="1"/>
        <v>-26384</v>
      </c>
      <c r="E18" s="88">
        <f t="shared" si="2"/>
        <v>-96.9002497429117</v>
      </c>
      <c r="F18" s="51"/>
      <c r="G18" s="52">
        <v>318</v>
      </c>
      <c r="H18" s="53">
        <v>1162</v>
      </c>
      <c r="I18" s="88">
        <f t="shared" si="3"/>
        <v>0</v>
      </c>
      <c r="J18" s="101">
        <v>27282</v>
      </c>
      <c r="K18" s="86">
        <f t="shared" si="4"/>
        <v>-26120</v>
      </c>
      <c r="L18" s="88">
        <f t="shared" si="5"/>
        <v>-95.74078146763433</v>
      </c>
      <c r="M18" s="75"/>
    </row>
    <row r="19" spans="1:13" s="4" customFormat="1" ht="24" customHeight="1">
      <c r="A19" s="89" t="s">
        <v>19</v>
      </c>
      <c r="B19" s="86">
        <f t="shared" si="0"/>
        <v>125</v>
      </c>
      <c r="C19" s="87">
        <f>J19-'[2]县区 (2)'!J19</f>
        <v>11507</v>
      </c>
      <c r="D19" s="86">
        <f t="shared" si="1"/>
        <v>-11382</v>
      </c>
      <c r="E19" s="88">
        <f t="shared" si="2"/>
        <v>-98.91370470148605</v>
      </c>
      <c r="F19" s="51"/>
      <c r="G19" s="52">
        <v>75</v>
      </c>
      <c r="H19" s="53">
        <v>200</v>
      </c>
      <c r="I19" s="88">
        <f t="shared" si="3"/>
        <v>0</v>
      </c>
      <c r="J19" s="101">
        <v>14608</v>
      </c>
      <c r="K19" s="86">
        <f t="shared" si="4"/>
        <v>-14408</v>
      </c>
      <c r="L19" s="88">
        <f t="shared" si="5"/>
        <v>-98.63088718510406</v>
      </c>
      <c r="M19" s="75"/>
    </row>
    <row r="20" spans="1:13" s="4" customFormat="1" ht="24" customHeight="1">
      <c r="A20" s="89" t="s">
        <v>20</v>
      </c>
      <c r="B20" s="86">
        <f t="shared" si="0"/>
        <v>7</v>
      </c>
      <c r="C20" s="87">
        <f>J20-'[2]县区 (2)'!J20</f>
        <v>0</v>
      </c>
      <c r="D20" s="86">
        <f t="shared" si="1"/>
        <v>7</v>
      </c>
      <c r="E20" s="88">
        <f t="shared" si="2"/>
        <v>0</v>
      </c>
      <c r="F20" s="51"/>
      <c r="G20" s="52">
        <v>3</v>
      </c>
      <c r="H20" s="53">
        <v>10</v>
      </c>
      <c r="I20" s="88">
        <f t="shared" si="3"/>
        <v>0</v>
      </c>
      <c r="J20" s="101">
        <v>6810</v>
      </c>
      <c r="K20" s="86">
        <f t="shared" si="4"/>
        <v>-6800</v>
      </c>
      <c r="L20" s="88">
        <f t="shared" si="5"/>
        <v>-99.85315712187959</v>
      </c>
      <c r="M20" s="75"/>
    </row>
    <row r="21" spans="1:13" s="4" customFormat="1" ht="24" customHeight="1">
      <c r="A21" s="89" t="s">
        <v>21</v>
      </c>
      <c r="B21" s="86">
        <f t="shared" si="0"/>
        <v>216</v>
      </c>
      <c r="C21" s="87">
        <f>J21-'[2]县区 (2)'!J21</f>
        <v>6511</v>
      </c>
      <c r="D21" s="86">
        <f t="shared" si="1"/>
        <v>-6295</v>
      </c>
      <c r="E21" s="88">
        <f t="shared" si="2"/>
        <v>-96.68253724466288</v>
      </c>
      <c r="F21" s="51"/>
      <c r="G21" s="52">
        <v>2226</v>
      </c>
      <c r="H21" s="53">
        <v>2442</v>
      </c>
      <c r="I21" s="88">
        <f t="shared" si="3"/>
        <v>0</v>
      </c>
      <c r="J21" s="101">
        <v>180680</v>
      </c>
      <c r="K21" s="86">
        <f t="shared" si="4"/>
        <v>-178238</v>
      </c>
      <c r="L21" s="88">
        <f t="shared" si="5"/>
        <v>-98.64843922957715</v>
      </c>
      <c r="M21" s="75"/>
    </row>
    <row r="22" spans="1:13" s="4" customFormat="1" ht="24" customHeight="1">
      <c r="A22" s="89" t="s">
        <v>22</v>
      </c>
      <c r="B22" s="86">
        <f t="shared" si="0"/>
        <v>4315</v>
      </c>
      <c r="C22" s="87">
        <f>J22-'[2]县区 (2)'!J22</f>
        <v>5358</v>
      </c>
      <c r="D22" s="86">
        <f t="shared" si="1"/>
        <v>-1043</v>
      </c>
      <c r="E22" s="88">
        <f t="shared" si="2"/>
        <v>-19.4662187383352</v>
      </c>
      <c r="F22" s="51"/>
      <c r="G22" s="52">
        <v>2803</v>
      </c>
      <c r="H22" s="53">
        <v>7118</v>
      </c>
      <c r="I22" s="88">
        <f t="shared" si="3"/>
        <v>0</v>
      </c>
      <c r="J22" s="101">
        <v>37678</v>
      </c>
      <c r="K22" s="86">
        <f t="shared" si="4"/>
        <v>-30560</v>
      </c>
      <c r="L22" s="88">
        <f t="shared" si="5"/>
        <v>-81.10833908381548</v>
      </c>
      <c r="M22" s="75"/>
    </row>
    <row r="23" spans="1:13" s="4" customFormat="1" ht="24" customHeight="1">
      <c r="A23" s="89" t="s">
        <v>23</v>
      </c>
      <c r="B23" s="86">
        <f t="shared" si="0"/>
        <v>18291</v>
      </c>
      <c r="C23" s="87">
        <f>J23-'[2]县区 (2)'!J23</f>
        <v>25732</v>
      </c>
      <c r="D23" s="86">
        <f t="shared" si="1"/>
        <v>-7441</v>
      </c>
      <c r="E23" s="88">
        <f t="shared" si="2"/>
        <v>-28.917301414581065</v>
      </c>
      <c r="F23" s="51"/>
      <c r="G23" s="91">
        <v>16643</v>
      </c>
      <c r="H23" s="53">
        <v>34934</v>
      </c>
      <c r="I23" s="88">
        <f t="shared" si="3"/>
        <v>0</v>
      </c>
      <c r="J23" s="101">
        <v>98422</v>
      </c>
      <c r="K23" s="86">
        <f t="shared" si="4"/>
        <v>-63488</v>
      </c>
      <c r="L23" s="88">
        <f t="shared" si="5"/>
        <v>-64.50590315173437</v>
      </c>
      <c r="M23" s="103"/>
    </row>
    <row r="24" spans="1:12" s="4" customFormat="1" ht="24" customHeight="1">
      <c r="A24" s="34" t="s">
        <v>34</v>
      </c>
      <c r="B24" s="6"/>
      <c r="C24" s="6"/>
      <c r="D24" s="7"/>
      <c r="E24" s="8"/>
      <c r="F24" s="79"/>
      <c r="G24" s="6"/>
      <c r="H24" s="92"/>
      <c r="I24" s="6"/>
      <c r="J24" s="7"/>
      <c r="K24" s="6"/>
      <c r="L24" s="8"/>
    </row>
    <row r="25" spans="1:13" s="4" customFormat="1" ht="24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</row>
    <row r="26" spans="1:12" s="4" customFormat="1" ht="24" customHeight="1">
      <c r="A26" s="94" t="s">
        <v>35</v>
      </c>
      <c r="B26" s="6"/>
      <c r="C26" s="6"/>
      <c r="D26" s="7"/>
      <c r="E26" s="8"/>
      <c r="F26" s="79"/>
      <c r="G26" s="6"/>
      <c r="H26" s="6"/>
      <c r="I26" s="6"/>
      <c r="J26" s="7"/>
      <c r="K26" s="6"/>
      <c r="L26" s="8"/>
    </row>
  </sheetData>
  <sheetProtection/>
  <mergeCells count="19">
    <mergeCell ref="L3:M3"/>
    <mergeCell ref="D4:G4"/>
    <mergeCell ref="B5:E5"/>
    <mergeCell ref="F5:L5"/>
    <mergeCell ref="A25:M25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1:L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6"/>
  <sheetViews>
    <sheetView zoomScaleSheetLayoutView="100" workbookViewId="0" topLeftCell="A1">
      <selection activeCell="D19" sqref="D19"/>
    </sheetView>
  </sheetViews>
  <sheetFormatPr defaultColWidth="8.7109375" defaultRowHeight="15"/>
  <cols>
    <col min="1" max="1" width="43.421875" style="6" customWidth="1"/>
    <col min="2" max="3" width="10.7109375" style="6" customWidth="1"/>
    <col min="4" max="4" width="10.7109375" style="7" customWidth="1"/>
    <col min="5" max="5" width="10.7109375" style="8" customWidth="1"/>
    <col min="6" max="6" width="10.7109375" style="7" customWidth="1"/>
    <col min="7" max="7" width="10.7109375" style="6" hidden="1" customWidth="1"/>
    <col min="8" max="8" width="10.7109375" style="8" customWidth="1"/>
    <col min="9" max="9" width="10.7109375" style="6" customWidth="1"/>
    <col min="10" max="10" width="10.7109375" style="7" customWidth="1"/>
    <col min="11" max="11" width="10.7109375" style="6" customWidth="1"/>
    <col min="12" max="12" width="10.7109375" style="8" customWidth="1"/>
    <col min="13" max="13" width="5.7109375" style="4" hidden="1" customWidth="1"/>
    <col min="14" max="14" width="9.140625" style="4" customWidth="1"/>
    <col min="15" max="32" width="9.00390625" style="4" bestFit="1" customWidth="1"/>
    <col min="33" max="16384" width="8.7109375" style="4" customWidth="1"/>
  </cols>
  <sheetData>
    <row r="1" spans="1:256" s="1" customFormat="1" ht="21" customHeight="1">
      <c r="A1" s="6"/>
      <c r="B1" s="6"/>
      <c r="C1" s="6"/>
      <c r="D1" s="7"/>
      <c r="E1" s="8"/>
      <c r="F1" s="7"/>
      <c r="G1" s="6"/>
      <c r="H1" s="8"/>
      <c r="I1" s="6"/>
      <c r="J1" s="7"/>
      <c r="K1" s="6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12" s="2" customFormat="1" ht="19.5" customHeight="1">
      <c r="A2" s="9" t="s">
        <v>97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s="3" customFormat="1" ht="19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54"/>
    </row>
    <row r="4" spans="1:13" s="3" customFormat="1" ht="19.5" customHeight="1">
      <c r="A4" s="10"/>
      <c r="B4" s="10"/>
      <c r="C4" s="10"/>
      <c r="D4" s="11"/>
      <c r="E4" s="12"/>
      <c r="F4" s="11"/>
      <c r="G4" s="10"/>
      <c r="H4" s="12"/>
      <c r="I4" s="10"/>
      <c r="J4" s="11"/>
      <c r="K4" s="55"/>
      <c r="L4" s="55"/>
      <c r="M4" s="55"/>
    </row>
    <row r="5" spans="1:13" s="2" customFormat="1" ht="19.5" customHeight="1">
      <c r="A5" s="2" t="s">
        <v>1</v>
      </c>
      <c r="B5" s="13"/>
      <c r="C5" s="13"/>
      <c r="D5" s="14" t="s">
        <v>2</v>
      </c>
      <c r="E5" s="14"/>
      <c r="F5" s="14"/>
      <c r="G5" s="14"/>
      <c r="H5" s="15"/>
      <c r="I5" s="13"/>
      <c r="J5" s="56"/>
      <c r="K5" s="57" t="s">
        <v>3</v>
      </c>
      <c r="L5" s="57"/>
      <c r="M5" s="58" t="s">
        <v>2</v>
      </c>
    </row>
    <row r="6" spans="1:13" s="2" customFormat="1" ht="30" customHeight="1">
      <c r="A6" s="16" t="s">
        <v>4</v>
      </c>
      <c r="B6" s="17" t="s">
        <v>5</v>
      </c>
      <c r="C6" s="17"/>
      <c r="D6" s="17"/>
      <c r="E6" s="17"/>
      <c r="F6" s="17" t="s">
        <v>6</v>
      </c>
      <c r="G6" s="17"/>
      <c r="H6" s="17"/>
      <c r="I6" s="17"/>
      <c r="J6" s="17"/>
      <c r="K6" s="17"/>
      <c r="L6" s="17"/>
      <c r="M6" s="58"/>
    </row>
    <row r="7" spans="1:13" s="2" customFormat="1" ht="30" customHeight="1">
      <c r="A7" s="16"/>
      <c r="B7" s="18" t="s">
        <v>5</v>
      </c>
      <c r="C7" s="19" t="s">
        <v>7</v>
      </c>
      <c r="D7" s="18" t="s">
        <v>8</v>
      </c>
      <c r="E7" s="20" t="s">
        <v>9</v>
      </c>
      <c r="F7" s="21" t="s">
        <v>37</v>
      </c>
      <c r="G7" s="18" t="s">
        <v>11</v>
      </c>
      <c r="H7" s="22" t="s">
        <v>6</v>
      </c>
      <c r="I7" s="20" t="s">
        <v>12</v>
      </c>
      <c r="J7" s="22" t="s">
        <v>13</v>
      </c>
      <c r="K7" s="18" t="s">
        <v>14</v>
      </c>
      <c r="L7" s="20" t="s">
        <v>15</v>
      </c>
      <c r="M7" s="59" t="s">
        <v>39</v>
      </c>
    </row>
    <row r="8" spans="1:13" s="2" customFormat="1" ht="30" customHeight="1">
      <c r="A8" s="16"/>
      <c r="B8" s="18"/>
      <c r="C8" s="19"/>
      <c r="D8" s="18"/>
      <c r="E8" s="20"/>
      <c r="F8" s="21"/>
      <c r="G8" s="18"/>
      <c r="H8" s="22"/>
      <c r="I8" s="20"/>
      <c r="J8" s="22"/>
      <c r="K8" s="18"/>
      <c r="L8" s="20"/>
      <c r="M8" s="60"/>
    </row>
    <row r="9" spans="1:13" s="2" customFormat="1" ht="30" customHeight="1">
      <c r="A9" s="23" t="s">
        <v>98</v>
      </c>
      <c r="B9" s="24">
        <f aca="true" t="shared" si="0" ref="B9:B21">H9-G9</f>
        <v>0</v>
      </c>
      <c r="C9" s="25">
        <f>J9-'[2]全市 (2)'!J9</f>
        <v>0</v>
      </c>
      <c r="D9" s="26">
        <f aca="true" t="shared" si="1" ref="D9:D21">B9-C9</f>
        <v>0</v>
      </c>
      <c r="E9" s="27">
        <f aca="true" t="shared" si="2" ref="E9:E21">IF(C9&lt;=0,0,D9/C9*100)</f>
        <v>0</v>
      </c>
      <c r="F9" s="28">
        <v>3000</v>
      </c>
      <c r="G9" s="24">
        <v>648</v>
      </c>
      <c r="H9" s="29">
        <v>648</v>
      </c>
      <c r="I9" s="20"/>
      <c r="J9" s="29">
        <v>295</v>
      </c>
      <c r="K9" s="18"/>
      <c r="L9" s="61"/>
      <c r="M9" s="62"/>
    </row>
    <row r="10" spans="1:13" s="2" customFormat="1" ht="30" customHeight="1">
      <c r="A10" s="30" t="s">
        <v>99</v>
      </c>
      <c r="B10" s="24">
        <f t="shared" si="0"/>
        <v>0</v>
      </c>
      <c r="C10" s="25">
        <f>J10-'[2]全市 (2)'!J10</f>
        <v>0</v>
      </c>
      <c r="D10" s="26">
        <f t="shared" si="1"/>
        <v>0</v>
      </c>
      <c r="E10" s="27">
        <f t="shared" si="2"/>
        <v>0</v>
      </c>
      <c r="F10" s="26">
        <v>2000</v>
      </c>
      <c r="G10" s="26">
        <v>291</v>
      </c>
      <c r="H10" s="31">
        <v>291</v>
      </c>
      <c r="I10" s="63">
        <f aca="true" t="shared" si="3" ref="I10:I21">IF(F10&lt;=0,0,H10/F10*100)</f>
        <v>14.549999999999999</v>
      </c>
      <c r="J10" s="64">
        <v>104</v>
      </c>
      <c r="K10" s="26">
        <f aca="true" t="shared" si="4" ref="K10:K21">H10-J10</f>
        <v>187</v>
      </c>
      <c r="L10" s="65">
        <f aca="true" t="shared" si="5" ref="L10:L21">IF(J10&lt;=0,0,K10/J10*100)</f>
        <v>179.80769230769232</v>
      </c>
      <c r="M10" s="66"/>
    </row>
    <row r="11" spans="1:13" s="2" customFormat="1" ht="30" customHeight="1">
      <c r="A11" s="30" t="s">
        <v>100</v>
      </c>
      <c r="B11" s="24">
        <f t="shared" si="0"/>
        <v>19675</v>
      </c>
      <c r="C11" s="25">
        <f>J11-'[2]全市 (2)'!J11</f>
        <v>19200</v>
      </c>
      <c r="D11" s="26">
        <f t="shared" si="1"/>
        <v>475</v>
      </c>
      <c r="E11" s="27">
        <f t="shared" si="2"/>
        <v>2.473958333333333</v>
      </c>
      <c r="F11" s="26">
        <v>790958</v>
      </c>
      <c r="G11" s="26">
        <v>21065</v>
      </c>
      <c r="H11" s="31">
        <v>40740</v>
      </c>
      <c r="I11" s="63">
        <f t="shared" si="3"/>
        <v>5.150715967219498</v>
      </c>
      <c r="J11" s="64">
        <v>27553</v>
      </c>
      <c r="K11" s="26">
        <f t="shared" si="4"/>
        <v>13187</v>
      </c>
      <c r="L11" s="65">
        <f t="shared" si="5"/>
        <v>47.86048706130004</v>
      </c>
      <c r="M11" s="66"/>
    </row>
    <row r="12" spans="1:13" s="2" customFormat="1" ht="30" customHeight="1">
      <c r="A12" s="32" t="s">
        <v>101</v>
      </c>
      <c r="B12" s="24">
        <f t="shared" si="0"/>
        <v>20622</v>
      </c>
      <c r="C12" s="25">
        <f>J12-'[2]全市 (2)'!J12</f>
        <v>2664</v>
      </c>
      <c r="D12" s="26">
        <f t="shared" si="1"/>
        <v>17958</v>
      </c>
      <c r="E12" s="27">
        <f t="shared" si="2"/>
        <v>674.099099099099</v>
      </c>
      <c r="F12" s="26">
        <v>660358</v>
      </c>
      <c r="G12" s="26">
        <v>24886</v>
      </c>
      <c r="H12" s="31">
        <v>45508</v>
      </c>
      <c r="I12" s="63">
        <f t="shared" si="3"/>
        <v>6.891413445434143</v>
      </c>
      <c r="J12" s="64">
        <v>7784</v>
      </c>
      <c r="K12" s="26">
        <f t="shared" si="4"/>
        <v>37724</v>
      </c>
      <c r="L12" s="65">
        <f t="shared" si="5"/>
        <v>484.63514902363823</v>
      </c>
      <c r="M12" s="66"/>
    </row>
    <row r="13" spans="1:13" s="2" customFormat="1" ht="30" customHeight="1">
      <c r="A13" s="32" t="s">
        <v>102</v>
      </c>
      <c r="B13" s="24">
        <f t="shared" si="0"/>
        <v>0</v>
      </c>
      <c r="C13" s="25">
        <f>J13-'[2]全市 (2)'!J13</f>
        <v>17927</v>
      </c>
      <c r="D13" s="26">
        <f t="shared" si="1"/>
        <v>-17927</v>
      </c>
      <c r="E13" s="27">
        <f t="shared" si="2"/>
        <v>-100</v>
      </c>
      <c r="F13" s="26">
        <v>157600</v>
      </c>
      <c r="G13" s="26">
        <v>0</v>
      </c>
      <c r="H13" s="31">
        <v>0</v>
      </c>
      <c r="I13" s="63">
        <f t="shared" si="3"/>
        <v>0</v>
      </c>
      <c r="J13" s="64">
        <v>23012</v>
      </c>
      <c r="K13" s="26">
        <f t="shared" si="4"/>
        <v>-23012</v>
      </c>
      <c r="L13" s="65">
        <f t="shared" si="5"/>
        <v>-100</v>
      </c>
      <c r="M13" s="66"/>
    </row>
    <row r="14" spans="1:13" s="2" customFormat="1" ht="30" customHeight="1">
      <c r="A14" s="30" t="s">
        <v>103</v>
      </c>
      <c r="B14" s="24">
        <f t="shared" si="0"/>
        <v>527</v>
      </c>
      <c r="C14" s="25">
        <f>J14-'[2]全市 (2)'!J14</f>
        <v>603</v>
      </c>
      <c r="D14" s="26">
        <f t="shared" si="1"/>
        <v>-76</v>
      </c>
      <c r="E14" s="27">
        <f t="shared" si="2"/>
        <v>-12.603648424543948</v>
      </c>
      <c r="F14" s="26">
        <v>6500</v>
      </c>
      <c r="G14" s="26">
        <v>1507</v>
      </c>
      <c r="H14" s="31">
        <v>2034</v>
      </c>
      <c r="I14" s="63">
        <f t="shared" si="3"/>
        <v>31.29230769230769</v>
      </c>
      <c r="J14" s="64">
        <v>1680</v>
      </c>
      <c r="K14" s="26">
        <f t="shared" si="4"/>
        <v>354</v>
      </c>
      <c r="L14" s="65">
        <f t="shared" si="5"/>
        <v>21.071428571428573</v>
      </c>
      <c r="M14" s="66"/>
    </row>
    <row r="15" spans="1:13" s="2" customFormat="1" ht="30" customHeight="1">
      <c r="A15" s="32" t="s">
        <v>104</v>
      </c>
      <c r="B15" s="24">
        <f t="shared" si="0"/>
        <v>290</v>
      </c>
      <c r="C15" s="25">
        <f>J15-'[2]全市 (2)'!J15</f>
        <v>363</v>
      </c>
      <c r="D15" s="26">
        <f t="shared" si="1"/>
        <v>-73</v>
      </c>
      <c r="E15" s="27">
        <f t="shared" si="2"/>
        <v>-20.110192837465565</v>
      </c>
      <c r="F15" s="26">
        <v>4400</v>
      </c>
      <c r="G15" s="26">
        <v>830</v>
      </c>
      <c r="H15" s="31">
        <v>1120</v>
      </c>
      <c r="I15" s="63">
        <f t="shared" si="3"/>
        <v>25.454545454545453</v>
      </c>
      <c r="J15" s="64">
        <v>954</v>
      </c>
      <c r="K15" s="26">
        <f t="shared" si="4"/>
        <v>166</v>
      </c>
      <c r="L15" s="65">
        <f t="shared" si="5"/>
        <v>17.40041928721174</v>
      </c>
      <c r="M15" s="66"/>
    </row>
    <row r="16" spans="1:13" s="2" customFormat="1" ht="30" customHeight="1">
      <c r="A16" s="32" t="s">
        <v>105</v>
      </c>
      <c r="B16" s="24">
        <f t="shared" si="0"/>
        <v>237</v>
      </c>
      <c r="C16" s="25">
        <f>J16-'[2]全市 (2)'!J16</f>
        <v>240</v>
      </c>
      <c r="D16" s="26">
        <f t="shared" si="1"/>
        <v>-3</v>
      </c>
      <c r="E16" s="27">
        <f t="shared" si="2"/>
        <v>-1.25</v>
      </c>
      <c r="F16" s="26">
        <v>2100</v>
      </c>
      <c r="G16" s="26">
        <v>677</v>
      </c>
      <c r="H16" s="31">
        <v>914</v>
      </c>
      <c r="I16" s="63">
        <f t="shared" si="3"/>
        <v>43.523809523809526</v>
      </c>
      <c r="J16" s="64">
        <v>726</v>
      </c>
      <c r="K16" s="26">
        <f t="shared" si="4"/>
        <v>188</v>
      </c>
      <c r="L16" s="65">
        <f t="shared" si="5"/>
        <v>25.895316804407713</v>
      </c>
      <c r="M16" s="66"/>
    </row>
    <row r="17" spans="1:13" s="2" customFormat="1" ht="30" customHeight="1">
      <c r="A17" s="30" t="s">
        <v>106</v>
      </c>
      <c r="B17" s="24">
        <f t="shared" si="0"/>
        <v>284</v>
      </c>
      <c r="C17" s="25">
        <f>J17-'[2]全市 (2)'!J17</f>
        <v>3318</v>
      </c>
      <c r="D17" s="26">
        <f t="shared" si="1"/>
        <v>-3034</v>
      </c>
      <c r="E17" s="27">
        <f t="shared" si="2"/>
        <v>-91.44062688366486</v>
      </c>
      <c r="F17" s="26">
        <v>32000</v>
      </c>
      <c r="G17" s="26">
        <v>4719</v>
      </c>
      <c r="H17" s="31">
        <v>5003</v>
      </c>
      <c r="I17" s="63">
        <f t="shared" si="3"/>
        <v>15.634375</v>
      </c>
      <c r="J17" s="64">
        <v>8213</v>
      </c>
      <c r="K17" s="26">
        <f t="shared" si="4"/>
        <v>-3210</v>
      </c>
      <c r="L17" s="65">
        <f t="shared" si="5"/>
        <v>-39.08437842444904</v>
      </c>
      <c r="M17" s="66"/>
    </row>
    <row r="18" spans="1:13" s="2" customFormat="1" ht="30" customHeight="1">
      <c r="A18" s="30" t="s">
        <v>107</v>
      </c>
      <c r="B18" s="24">
        <f t="shared" si="0"/>
        <v>0</v>
      </c>
      <c r="C18" s="25">
        <f>J18-'[2]全市 (2)'!J18</f>
        <v>1077</v>
      </c>
      <c r="D18" s="26">
        <f t="shared" si="1"/>
        <v>-1077</v>
      </c>
      <c r="E18" s="27">
        <f t="shared" si="2"/>
        <v>-100</v>
      </c>
      <c r="F18" s="26">
        <v>11000</v>
      </c>
      <c r="G18" s="26">
        <v>2354</v>
      </c>
      <c r="H18" s="31">
        <v>2354</v>
      </c>
      <c r="I18" s="63">
        <f t="shared" si="3"/>
        <v>21.4</v>
      </c>
      <c r="J18" s="64">
        <v>1951</v>
      </c>
      <c r="K18" s="26">
        <f t="shared" si="4"/>
        <v>403</v>
      </c>
      <c r="L18" s="65">
        <f t="shared" si="5"/>
        <v>20.656073808303436</v>
      </c>
      <c r="M18" s="66"/>
    </row>
    <row r="19" spans="1:13" s="2" customFormat="1" ht="30" customHeight="1">
      <c r="A19" s="30" t="s">
        <v>108</v>
      </c>
      <c r="B19" s="24">
        <f t="shared" si="0"/>
        <v>0</v>
      </c>
      <c r="C19" s="25">
        <f>J19-'[2]全市 (2)'!J19</f>
        <v>0</v>
      </c>
      <c r="D19" s="26">
        <f t="shared" si="1"/>
        <v>0</v>
      </c>
      <c r="E19" s="27">
        <f t="shared" si="2"/>
        <v>0</v>
      </c>
      <c r="F19" s="26">
        <v>0</v>
      </c>
      <c r="G19" s="26">
        <v>0</v>
      </c>
      <c r="H19" s="31">
        <v>0</v>
      </c>
      <c r="I19" s="63">
        <f t="shared" si="3"/>
        <v>0</v>
      </c>
      <c r="J19" s="64">
        <v>0</v>
      </c>
      <c r="K19" s="26">
        <f t="shared" si="4"/>
        <v>0</v>
      </c>
      <c r="L19" s="65">
        <f t="shared" si="5"/>
        <v>0</v>
      </c>
      <c r="M19" s="66"/>
    </row>
    <row r="20" spans="1:13" s="2" customFormat="1" ht="30" customHeight="1">
      <c r="A20" s="30" t="s">
        <v>109</v>
      </c>
      <c r="B20" s="24">
        <f t="shared" si="0"/>
        <v>493</v>
      </c>
      <c r="C20" s="25">
        <f>J20-'[2]全市 (2)'!J20</f>
        <v>0</v>
      </c>
      <c r="D20" s="26">
        <f t="shared" si="1"/>
        <v>493</v>
      </c>
      <c r="E20" s="27">
        <f t="shared" si="2"/>
        <v>0</v>
      </c>
      <c r="F20" s="26">
        <v>2000</v>
      </c>
      <c r="G20" s="26">
        <v>0</v>
      </c>
      <c r="H20" s="31">
        <v>493</v>
      </c>
      <c r="I20" s="63">
        <f t="shared" si="3"/>
        <v>24.65</v>
      </c>
      <c r="J20" s="64">
        <v>0</v>
      </c>
      <c r="K20" s="26">
        <f t="shared" si="4"/>
        <v>493</v>
      </c>
      <c r="L20" s="65">
        <f t="shared" si="5"/>
        <v>0</v>
      </c>
      <c r="M20" s="66"/>
    </row>
    <row r="21" spans="1:13" s="2" customFormat="1" ht="30" customHeight="1">
      <c r="A21" s="33" t="s">
        <v>110</v>
      </c>
      <c r="B21" s="24">
        <f t="shared" si="0"/>
        <v>20979</v>
      </c>
      <c r="C21" s="25">
        <f>J21-'[2]全市 (2)'!J21</f>
        <v>24198</v>
      </c>
      <c r="D21" s="26">
        <f t="shared" si="1"/>
        <v>-3219</v>
      </c>
      <c r="E21" s="27">
        <f t="shared" si="2"/>
        <v>-13.302752293577983</v>
      </c>
      <c r="F21" s="26">
        <v>847458</v>
      </c>
      <c r="G21" s="26">
        <v>30584</v>
      </c>
      <c r="H21" s="31">
        <v>51563</v>
      </c>
      <c r="I21" s="63">
        <f t="shared" si="3"/>
        <v>6.084431322850218</v>
      </c>
      <c r="J21" s="64">
        <v>39796</v>
      </c>
      <c r="K21" s="26">
        <f t="shared" si="4"/>
        <v>11767</v>
      </c>
      <c r="L21" s="65">
        <f t="shared" si="5"/>
        <v>29.56829832143934</v>
      </c>
      <c r="M21" s="66"/>
    </row>
    <row r="22" spans="1:12" s="4" customFormat="1" ht="27.75" customHeight="1" hidden="1">
      <c r="A22" s="34" t="s">
        <v>34</v>
      </c>
      <c r="B22" s="6"/>
      <c r="C22" s="6"/>
      <c r="D22" s="7"/>
      <c r="E22" s="8"/>
      <c r="F22" s="6"/>
      <c r="G22" s="6"/>
      <c r="H22" s="7"/>
      <c r="I22" s="8"/>
      <c r="J22" s="7"/>
      <c r="K22" s="6"/>
      <c r="L22" s="8"/>
    </row>
    <row r="23" s="4" customFormat="1" ht="19.5" customHeight="1"/>
    <row r="24" spans="1:12" s="4" customFormat="1" ht="19.5" customHeight="1">
      <c r="A24" s="9" t="s">
        <v>111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3" s="4" customFormat="1" ht="19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67"/>
    </row>
    <row r="26" spans="1:13" s="4" customFormat="1" ht="19.5" customHeight="1">
      <c r="A26" s="35"/>
      <c r="B26" s="35"/>
      <c r="C26" s="35"/>
      <c r="D26" s="36"/>
      <c r="E26" s="37"/>
      <c r="F26" s="36"/>
      <c r="G26" s="35"/>
      <c r="H26" s="37"/>
      <c r="I26" s="35"/>
      <c r="J26" s="36"/>
      <c r="K26" s="68"/>
      <c r="L26" s="68"/>
      <c r="M26" s="68"/>
    </row>
    <row r="27" spans="1:13" s="5" customFormat="1" ht="27.75" customHeight="1">
      <c r="A27" s="4" t="s">
        <v>1</v>
      </c>
      <c r="B27" s="6"/>
      <c r="C27" s="6"/>
      <c r="D27" s="38"/>
      <c r="E27" s="38"/>
      <c r="F27" s="38"/>
      <c r="G27" s="38"/>
      <c r="H27" s="8"/>
      <c r="I27" s="6"/>
      <c r="J27" s="7"/>
      <c r="K27" s="57" t="s">
        <v>3</v>
      </c>
      <c r="L27" s="57"/>
      <c r="M27" s="69" t="s">
        <v>2</v>
      </c>
    </row>
    <row r="28" spans="1:13" s="4" customFormat="1" ht="27.75" customHeight="1">
      <c r="A28" s="16" t="s">
        <v>4</v>
      </c>
      <c r="B28" s="17" t="s">
        <v>5</v>
      </c>
      <c r="C28" s="17"/>
      <c r="D28" s="17"/>
      <c r="E28" s="17"/>
      <c r="F28" s="39" t="s">
        <v>6</v>
      </c>
      <c r="G28" s="40"/>
      <c r="H28" s="40"/>
      <c r="I28" s="40"/>
      <c r="J28" s="40"/>
      <c r="K28" s="40"/>
      <c r="L28" s="70"/>
      <c r="M28" s="69"/>
    </row>
    <row r="29" spans="1:13" s="4" customFormat="1" ht="27.75" customHeight="1">
      <c r="A29" s="16"/>
      <c r="B29" s="18" t="s">
        <v>5</v>
      </c>
      <c r="C29" s="19" t="s">
        <v>7</v>
      </c>
      <c r="D29" s="18" t="s">
        <v>8</v>
      </c>
      <c r="E29" s="20" t="s">
        <v>9</v>
      </c>
      <c r="F29" s="41" t="s">
        <v>37</v>
      </c>
      <c r="G29" s="18" t="s">
        <v>11</v>
      </c>
      <c r="H29" s="22" t="s">
        <v>6</v>
      </c>
      <c r="I29" s="20" t="s">
        <v>12</v>
      </c>
      <c r="J29" s="19" t="s">
        <v>13</v>
      </c>
      <c r="K29" s="18" t="s">
        <v>14</v>
      </c>
      <c r="L29" s="20" t="s">
        <v>15</v>
      </c>
      <c r="M29" s="71" t="s">
        <v>39</v>
      </c>
    </row>
    <row r="30" spans="1:13" s="4" customFormat="1" ht="30" customHeight="1">
      <c r="A30" s="16"/>
      <c r="B30" s="18"/>
      <c r="C30" s="19"/>
      <c r="D30" s="18"/>
      <c r="E30" s="20"/>
      <c r="F30" s="42"/>
      <c r="G30" s="18"/>
      <c r="H30" s="22"/>
      <c r="I30" s="20"/>
      <c r="J30" s="19"/>
      <c r="K30" s="18"/>
      <c r="L30" s="20"/>
      <c r="M30" s="71"/>
    </row>
    <row r="31" spans="1:13" s="4" customFormat="1" ht="30" customHeight="1">
      <c r="A31" s="43" t="s">
        <v>112</v>
      </c>
      <c r="B31" s="44">
        <f aca="true" t="shared" si="6" ref="B31:B44">H31-G31</f>
        <v>0</v>
      </c>
      <c r="C31" s="45">
        <f>J31-'[2]全市 (2)'!J31</f>
        <v>0</v>
      </c>
      <c r="D31" s="44">
        <f aca="true" t="shared" si="7" ref="D31:D44">B31-C31</f>
        <v>0</v>
      </c>
      <c r="E31" s="46">
        <f aca="true" t="shared" si="8" ref="E31:E44">IF(C31&lt;=0,0,D31/C31*100)</f>
        <v>0</v>
      </c>
      <c r="F31" s="47"/>
      <c r="G31" s="48">
        <v>0</v>
      </c>
      <c r="H31" s="49">
        <v>0</v>
      </c>
      <c r="I31" s="72">
        <f aca="true" t="shared" si="9" ref="I31:I44">IF(F31&lt;=0,0,H31/F31*100)</f>
        <v>0</v>
      </c>
      <c r="J31" s="73">
        <v>0</v>
      </c>
      <c r="K31" s="74">
        <f aca="true" t="shared" si="10" ref="K31:K44">H31-J31</f>
        <v>0</v>
      </c>
      <c r="L31" s="46">
        <f aca="true" t="shared" si="11" ref="L31:L44">IF(J31&lt;=0,0,K31/J31*100)</f>
        <v>0</v>
      </c>
      <c r="M31" s="75"/>
    </row>
    <row r="32" spans="1:13" s="4" customFormat="1" ht="30" customHeight="1">
      <c r="A32" s="50" t="s">
        <v>113</v>
      </c>
      <c r="B32" s="44">
        <f t="shared" si="6"/>
        <v>50</v>
      </c>
      <c r="C32" s="45">
        <f>J32-'[2]全市 (2)'!J32</f>
        <v>0</v>
      </c>
      <c r="D32" s="44">
        <f t="shared" si="7"/>
        <v>50</v>
      </c>
      <c r="E32" s="46">
        <f t="shared" si="8"/>
        <v>0</v>
      </c>
      <c r="F32" s="51">
        <v>105</v>
      </c>
      <c r="G32" s="52">
        <v>1</v>
      </c>
      <c r="H32" s="53">
        <v>51</v>
      </c>
      <c r="I32" s="72">
        <f t="shared" si="9"/>
        <v>48.57142857142857</v>
      </c>
      <c r="J32" s="76">
        <v>0</v>
      </c>
      <c r="K32" s="74">
        <f t="shared" si="10"/>
        <v>51</v>
      </c>
      <c r="L32" s="46">
        <f t="shared" si="11"/>
        <v>0</v>
      </c>
      <c r="M32" s="75"/>
    </row>
    <row r="33" spans="1:13" s="4" customFormat="1" ht="30" customHeight="1">
      <c r="A33" s="50" t="s">
        <v>114</v>
      </c>
      <c r="B33" s="44">
        <f t="shared" si="6"/>
        <v>0</v>
      </c>
      <c r="C33" s="45">
        <f>J33-'[2]全市 (2)'!J33</f>
        <v>227</v>
      </c>
      <c r="D33" s="44">
        <f t="shared" si="7"/>
        <v>-227</v>
      </c>
      <c r="E33" s="46">
        <f t="shared" si="8"/>
        <v>-100</v>
      </c>
      <c r="F33" s="51">
        <v>7464</v>
      </c>
      <c r="G33" s="52">
        <v>0</v>
      </c>
      <c r="H33" s="53">
        <v>0</v>
      </c>
      <c r="I33" s="72">
        <f t="shared" si="9"/>
        <v>0</v>
      </c>
      <c r="J33" s="76">
        <v>816</v>
      </c>
      <c r="K33" s="74">
        <f t="shared" si="10"/>
        <v>-816</v>
      </c>
      <c r="L33" s="46">
        <f t="shared" si="11"/>
        <v>-100</v>
      </c>
      <c r="M33" s="75"/>
    </row>
    <row r="34" spans="1:13" s="4" customFormat="1" ht="30" customHeight="1">
      <c r="A34" s="50" t="s">
        <v>115</v>
      </c>
      <c r="B34" s="44">
        <f t="shared" si="6"/>
        <v>0</v>
      </c>
      <c r="C34" s="45">
        <f>J34-'[2]全市 (2)'!J34</f>
        <v>0</v>
      </c>
      <c r="D34" s="44">
        <f t="shared" si="7"/>
        <v>0</v>
      </c>
      <c r="E34" s="46">
        <f t="shared" si="8"/>
        <v>0</v>
      </c>
      <c r="F34" s="51"/>
      <c r="G34" s="52">
        <v>0</v>
      </c>
      <c r="H34" s="53">
        <v>0</v>
      </c>
      <c r="I34" s="72">
        <f t="shared" si="9"/>
        <v>0</v>
      </c>
      <c r="J34" s="76">
        <v>0</v>
      </c>
      <c r="K34" s="74">
        <f t="shared" si="10"/>
        <v>0</v>
      </c>
      <c r="L34" s="46">
        <f t="shared" si="11"/>
        <v>0</v>
      </c>
      <c r="M34" s="75"/>
    </row>
    <row r="35" spans="1:13" s="4" customFormat="1" ht="30" customHeight="1">
      <c r="A35" s="50" t="s">
        <v>116</v>
      </c>
      <c r="B35" s="44">
        <f t="shared" si="6"/>
        <v>20056</v>
      </c>
      <c r="C35" s="45">
        <f>J35-'[2]全市 (2)'!J35</f>
        <v>19193</v>
      </c>
      <c r="D35" s="44">
        <f t="shared" si="7"/>
        <v>863</v>
      </c>
      <c r="E35" s="46">
        <f t="shared" si="8"/>
        <v>4.4964309904652735</v>
      </c>
      <c r="F35" s="51">
        <v>283611</v>
      </c>
      <c r="G35" s="52">
        <v>19794</v>
      </c>
      <c r="H35" s="53">
        <v>39850</v>
      </c>
      <c r="I35" s="72">
        <f t="shared" si="9"/>
        <v>14.050935965107136</v>
      </c>
      <c r="J35" s="76">
        <v>33718</v>
      </c>
      <c r="K35" s="74">
        <f t="shared" si="10"/>
        <v>6132</v>
      </c>
      <c r="L35" s="46">
        <f t="shared" si="11"/>
        <v>18.186132036301085</v>
      </c>
      <c r="M35" s="75"/>
    </row>
    <row r="36" spans="1:13" s="4" customFormat="1" ht="30" customHeight="1">
      <c r="A36" s="50" t="s">
        <v>117</v>
      </c>
      <c r="B36" s="44">
        <f t="shared" si="6"/>
        <v>0</v>
      </c>
      <c r="C36" s="45">
        <f>J36-'[2]全市 (2)'!J36</f>
        <v>0</v>
      </c>
      <c r="D36" s="44">
        <f t="shared" si="7"/>
        <v>0</v>
      </c>
      <c r="E36" s="46">
        <f t="shared" si="8"/>
        <v>0</v>
      </c>
      <c r="F36" s="51">
        <v>2100</v>
      </c>
      <c r="G36" s="52">
        <v>573</v>
      </c>
      <c r="H36" s="53">
        <v>573</v>
      </c>
      <c r="I36" s="72">
        <f t="shared" si="9"/>
        <v>27.285714285714285</v>
      </c>
      <c r="J36" s="76">
        <v>0</v>
      </c>
      <c r="K36" s="74">
        <f t="shared" si="10"/>
        <v>573</v>
      </c>
      <c r="L36" s="46">
        <f t="shared" si="11"/>
        <v>0</v>
      </c>
      <c r="M36" s="75"/>
    </row>
    <row r="37" spans="1:13" s="4" customFormat="1" ht="30" customHeight="1">
      <c r="A37" s="50" t="s">
        <v>118</v>
      </c>
      <c r="B37" s="44">
        <f t="shared" si="6"/>
        <v>0</v>
      </c>
      <c r="C37" s="45">
        <f>J37-'[2]全市 (2)'!J37</f>
        <v>0</v>
      </c>
      <c r="D37" s="44">
        <f t="shared" si="7"/>
        <v>0</v>
      </c>
      <c r="E37" s="46">
        <f t="shared" si="8"/>
        <v>0</v>
      </c>
      <c r="F37" s="51"/>
      <c r="G37" s="52">
        <v>0</v>
      </c>
      <c r="H37" s="53">
        <v>0</v>
      </c>
      <c r="I37" s="72">
        <f t="shared" si="9"/>
        <v>0</v>
      </c>
      <c r="J37" s="76">
        <v>0</v>
      </c>
      <c r="K37" s="74">
        <f t="shared" si="10"/>
        <v>0</v>
      </c>
      <c r="L37" s="46">
        <f t="shared" si="11"/>
        <v>0</v>
      </c>
      <c r="M37" s="75"/>
    </row>
    <row r="38" spans="1:13" s="4" customFormat="1" ht="30" customHeight="1">
      <c r="A38" s="50" t="s">
        <v>119</v>
      </c>
      <c r="B38" s="44">
        <f t="shared" si="6"/>
        <v>0</v>
      </c>
      <c r="C38" s="45">
        <f>J38-'[2]全市 (2)'!J38</f>
        <v>0</v>
      </c>
      <c r="D38" s="44">
        <f t="shared" si="7"/>
        <v>0</v>
      </c>
      <c r="E38" s="46">
        <f t="shared" si="8"/>
        <v>0</v>
      </c>
      <c r="F38" s="51"/>
      <c r="G38" s="52">
        <v>0</v>
      </c>
      <c r="H38" s="53">
        <v>0</v>
      </c>
      <c r="I38" s="72">
        <f t="shared" si="9"/>
        <v>0</v>
      </c>
      <c r="J38" s="76">
        <v>0</v>
      </c>
      <c r="K38" s="74">
        <f t="shared" si="10"/>
        <v>0</v>
      </c>
      <c r="L38" s="46">
        <f t="shared" si="11"/>
        <v>0</v>
      </c>
      <c r="M38" s="75"/>
    </row>
    <row r="39" spans="1:13" s="4" customFormat="1" ht="30" customHeight="1">
      <c r="A39" s="50" t="s">
        <v>120</v>
      </c>
      <c r="B39" s="44">
        <f t="shared" si="6"/>
        <v>0</v>
      </c>
      <c r="C39" s="45">
        <f>J39-'[2]全市 (2)'!J39</f>
        <v>0</v>
      </c>
      <c r="D39" s="44">
        <f t="shared" si="7"/>
        <v>0</v>
      </c>
      <c r="E39" s="46">
        <f t="shared" si="8"/>
        <v>0</v>
      </c>
      <c r="F39" s="51"/>
      <c r="G39" s="52">
        <v>0</v>
      </c>
      <c r="H39" s="53">
        <v>0</v>
      </c>
      <c r="I39" s="72">
        <f t="shared" si="9"/>
        <v>0</v>
      </c>
      <c r="J39" s="76">
        <v>0</v>
      </c>
      <c r="K39" s="74">
        <f t="shared" si="10"/>
        <v>0</v>
      </c>
      <c r="L39" s="46">
        <f t="shared" si="11"/>
        <v>0</v>
      </c>
      <c r="M39" s="75"/>
    </row>
    <row r="40" spans="1:13" s="4" customFormat="1" ht="30" customHeight="1">
      <c r="A40" s="50" t="s">
        <v>121</v>
      </c>
      <c r="B40" s="44">
        <f t="shared" si="6"/>
        <v>8249</v>
      </c>
      <c r="C40" s="45">
        <f>J40-'[2]全市 (2)'!J40</f>
        <v>64201</v>
      </c>
      <c r="D40" s="44">
        <f t="shared" si="7"/>
        <v>-55952</v>
      </c>
      <c r="E40" s="46">
        <f t="shared" si="8"/>
        <v>-87.15129047834147</v>
      </c>
      <c r="F40" s="51">
        <v>12533</v>
      </c>
      <c r="G40" s="52">
        <v>10961</v>
      </c>
      <c r="H40" s="53">
        <v>19210</v>
      </c>
      <c r="I40" s="72">
        <f t="shared" si="9"/>
        <v>153.27535306790074</v>
      </c>
      <c r="J40" s="76">
        <v>347386</v>
      </c>
      <c r="K40" s="74">
        <f t="shared" si="10"/>
        <v>-328176</v>
      </c>
      <c r="L40" s="46">
        <f t="shared" si="11"/>
        <v>-94.47012832986937</v>
      </c>
      <c r="M40" s="75"/>
    </row>
    <row r="41" spans="1:13" s="4" customFormat="1" ht="30" customHeight="1">
      <c r="A41" s="30" t="s">
        <v>122</v>
      </c>
      <c r="B41" s="44">
        <f t="shared" si="6"/>
        <v>2444</v>
      </c>
      <c r="C41" s="45">
        <f>J41-'[2]全市 (2)'!J41</f>
        <v>17333</v>
      </c>
      <c r="D41" s="44">
        <f t="shared" si="7"/>
        <v>-14889</v>
      </c>
      <c r="E41" s="46">
        <f t="shared" si="8"/>
        <v>-85.89972884093925</v>
      </c>
      <c r="F41" s="51">
        <v>153860</v>
      </c>
      <c r="G41" s="52">
        <v>7776</v>
      </c>
      <c r="H41" s="53">
        <v>10220</v>
      </c>
      <c r="I41" s="72">
        <f t="shared" si="9"/>
        <v>6.6424021838034575</v>
      </c>
      <c r="J41" s="76">
        <v>19351</v>
      </c>
      <c r="K41" s="74">
        <f t="shared" si="10"/>
        <v>-9131</v>
      </c>
      <c r="L41" s="46">
        <f t="shared" si="11"/>
        <v>-47.18619192806573</v>
      </c>
      <c r="M41" s="75"/>
    </row>
    <row r="42" spans="1:13" s="4" customFormat="1" ht="30" customHeight="1">
      <c r="A42" s="30" t="s">
        <v>123</v>
      </c>
      <c r="B42" s="44">
        <f t="shared" si="6"/>
        <v>191</v>
      </c>
      <c r="C42" s="45">
        <f>J42-'[2]全市 (2)'!J42</f>
        <v>18</v>
      </c>
      <c r="D42" s="44">
        <f t="shared" si="7"/>
        <v>173</v>
      </c>
      <c r="E42" s="46">
        <f t="shared" si="8"/>
        <v>961.1111111111111</v>
      </c>
      <c r="F42" s="51">
        <v>800</v>
      </c>
      <c r="G42" s="52">
        <v>18</v>
      </c>
      <c r="H42" s="53">
        <v>209</v>
      </c>
      <c r="I42" s="72">
        <f t="shared" si="9"/>
        <v>26.125</v>
      </c>
      <c r="J42" s="76">
        <v>19</v>
      </c>
      <c r="K42" s="74">
        <f t="shared" si="10"/>
        <v>190</v>
      </c>
      <c r="L42" s="46">
        <f t="shared" si="11"/>
        <v>1000</v>
      </c>
      <c r="M42" s="75"/>
    </row>
    <row r="43" spans="1:13" s="4" customFormat="1" ht="30" customHeight="1">
      <c r="A43" s="30" t="s">
        <v>124</v>
      </c>
      <c r="B43" s="44">
        <f t="shared" si="6"/>
        <v>0</v>
      </c>
      <c r="C43" s="45">
        <f>J43-'[2]全市 (2)'!J43</f>
        <v>0</v>
      </c>
      <c r="D43" s="44">
        <f t="shared" si="7"/>
        <v>0</v>
      </c>
      <c r="E43" s="46">
        <f t="shared" si="8"/>
        <v>0</v>
      </c>
      <c r="F43" s="51"/>
      <c r="G43" s="52">
        <v>0</v>
      </c>
      <c r="H43" s="53">
        <v>0</v>
      </c>
      <c r="I43" s="72">
        <f t="shared" si="9"/>
        <v>0</v>
      </c>
      <c r="J43" s="77">
        <v>0</v>
      </c>
      <c r="K43" s="74">
        <f t="shared" si="10"/>
        <v>0</v>
      </c>
      <c r="L43" s="46">
        <f t="shared" si="11"/>
        <v>0</v>
      </c>
      <c r="M43" s="75"/>
    </row>
    <row r="44" spans="1:13" s="4" customFormat="1" ht="30" customHeight="1">
      <c r="A44" s="33" t="s">
        <v>125</v>
      </c>
      <c r="B44" s="44">
        <f t="shared" si="6"/>
        <v>30990</v>
      </c>
      <c r="C44" s="45">
        <f>J44-'[2]全市 (2)'!J44</f>
        <v>100972</v>
      </c>
      <c r="D44" s="44">
        <f t="shared" si="7"/>
        <v>-69982</v>
      </c>
      <c r="E44" s="46">
        <f t="shared" si="8"/>
        <v>-69.30832309947313</v>
      </c>
      <c r="F44" s="51">
        <f>SUM(F31:F43)</f>
        <v>460473</v>
      </c>
      <c r="G44" s="52">
        <v>39123</v>
      </c>
      <c r="H44" s="53">
        <v>70113</v>
      </c>
      <c r="I44" s="72">
        <f t="shared" si="9"/>
        <v>15.226299913349969</v>
      </c>
      <c r="J44" s="53">
        <v>401290</v>
      </c>
      <c r="K44" s="74">
        <f t="shared" si="10"/>
        <v>-331177</v>
      </c>
      <c r="L44" s="46">
        <f t="shared" si="11"/>
        <v>-82.5280968875377</v>
      </c>
      <c r="M44" s="75"/>
    </row>
    <row r="45" spans="1:12" s="4" customFormat="1" ht="24" customHeight="1">
      <c r="A45" s="34" t="s">
        <v>34</v>
      </c>
      <c r="B45" s="6"/>
      <c r="C45" s="6"/>
      <c r="D45" s="7"/>
      <c r="E45" s="8"/>
      <c r="F45" s="7"/>
      <c r="G45" s="6"/>
      <c r="H45" s="8"/>
      <c r="I45" s="6"/>
      <c r="J45" s="7"/>
      <c r="K45" s="6"/>
      <c r="L45" s="8"/>
    </row>
    <row r="46" spans="1:12" s="4" customFormat="1" ht="14.25">
      <c r="A46" s="6"/>
      <c r="B46" s="6"/>
      <c r="C46" s="6"/>
      <c r="D46" s="7"/>
      <c r="E46" s="8"/>
      <c r="F46" s="7"/>
      <c r="G46" s="6"/>
      <c r="H46" s="8"/>
      <c r="I46" s="6"/>
      <c r="J46" s="7"/>
      <c r="K46" s="6"/>
      <c r="L46" s="8"/>
    </row>
  </sheetData>
  <sheetProtection/>
  <mergeCells count="36">
    <mergeCell ref="K4:M4"/>
    <mergeCell ref="D5:G5"/>
    <mergeCell ref="K5:L5"/>
    <mergeCell ref="B6:E6"/>
    <mergeCell ref="F6:L6"/>
    <mergeCell ref="K26:M26"/>
    <mergeCell ref="D27:G27"/>
    <mergeCell ref="K27:L27"/>
    <mergeCell ref="B28:E28"/>
    <mergeCell ref="F28:L28"/>
    <mergeCell ref="A6:A8"/>
    <mergeCell ref="A28:A30"/>
    <mergeCell ref="B7:B8"/>
    <mergeCell ref="B29:B30"/>
    <mergeCell ref="C7:C8"/>
    <mergeCell ref="C29:C30"/>
    <mergeCell ref="D7:D8"/>
    <mergeCell ref="D29:D30"/>
    <mergeCell ref="E7:E8"/>
    <mergeCell ref="E29:E30"/>
    <mergeCell ref="F7:F8"/>
    <mergeCell ref="F29:F30"/>
    <mergeCell ref="G7:G8"/>
    <mergeCell ref="G29:G30"/>
    <mergeCell ref="H7:H8"/>
    <mergeCell ref="H29:H30"/>
    <mergeCell ref="I7:I8"/>
    <mergeCell ref="I29:I30"/>
    <mergeCell ref="J7:J8"/>
    <mergeCell ref="J29:J30"/>
    <mergeCell ref="K7:K8"/>
    <mergeCell ref="K29:K30"/>
    <mergeCell ref="L7:L8"/>
    <mergeCell ref="L29:L30"/>
    <mergeCell ref="A2:L3"/>
    <mergeCell ref="A24:L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数字财政</dc:creator>
  <cp:keywords/>
  <dc:description/>
  <cp:lastModifiedBy>鲠喜樂児</cp:lastModifiedBy>
  <dcterms:created xsi:type="dcterms:W3CDTF">2023-02-03T15:28:30Z</dcterms:created>
  <dcterms:modified xsi:type="dcterms:W3CDTF">2024-04-03T07:38:52Z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93CC79EDDAB941BE9D8B34E72100C7EA</vt:lpwstr>
  </property>
  <property fmtid="{D5CDD505-2E9C-101B-9397-08002B2CF9AE}" pid="4" name="KSOProductBuildV">
    <vt:lpwstr>2052-12.1.0.16417</vt:lpwstr>
  </property>
  <property fmtid="{D5CDD505-2E9C-101B-9397-08002B2CF9AE}" pid="5" name="KSOReadingLayo">
    <vt:bool>true</vt:bool>
  </property>
</Properties>
</file>