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<sst xmlns="http://schemas.openxmlformats.org/spreadsheetml/2006/main" count="249" uniqueCount="126">
  <si>
    <t>汕尾市2024年1月一般公共预算收支完成情况表</t>
  </si>
  <si>
    <t xml:space="preserve"> 制表单位：汕尾市财政局</t>
  </si>
  <si>
    <t xml:space="preserve"> </t>
  </si>
  <si>
    <t>单位：万元</t>
  </si>
  <si>
    <t>科     目</t>
  </si>
  <si>
    <t>本月完成数</t>
  </si>
  <si>
    <t>累计完成数</t>
  </si>
  <si>
    <t>上年同月完成数</t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</si>
  <si>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</si>
  <si>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</si>
  <si>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年初预算数</t>
  </si>
  <si>
    <t>上月累计数</t>
  </si>
  <si>
    <t>占年度预算 %</t>
  </si>
  <si>
    <t>上年同期 完成数</t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</si>
  <si>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</si>
  <si>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</si>
  <si>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一、一般公共预算收入(全市)</t>
  </si>
  <si>
    <t xml:space="preserve">              市直</t>
  </si>
  <si>
    <t xml:space="preserve">             市城区            </t>
  </si>
  <si>
    <r>
      <t xml:space="preserve">                          </t>
    </r>
    <r>
      <rPr>
        <sz val="12"/>
        <rFont val="宋体"/>
        <family val="0"/>
      </rPr>
      <t>红海湾</t>
    </r>
  </si>
  <si>
    <r>
      <t xml:space="preserve">                          </t>
    </r>
    <r>
      <rPr>
        <sz val="12"/>
        <rFont val="宋体"/>
        <family val="0"/>
      </rPr>
      <t>华侨区</t>
    </r>
  </si>
  <si>
    <r>
      <t xml:space="preserve">                          </t>
    </r>
    <r>
      <rPr>
        <sz val="12"/>
        <rFont val="宋体"/>
        <family val="0"/>
      </rPr>
      <t>海丰县</t>
    </r>
  </si>
  <si>
    <r>
      <t xml:space="preserve">                          </t>
    </r>
    <r>
      <rPr>
        <sz val="12"/>
        <rFont val="宋体"/>
        <family val="0"/>
      </rPr>
      <t>陆河县</t>
    </r>
  </si>
  <si>
    <r>
      <t xml:space="preserve">                          </t>
    </r>
    <r>
      <rPr>
        <sz val="12"/>
        <rFont val="宋体"/>
        <family val="0"/>
      </rPr>
      <t>陆丰市</t>
    </r>
  </si>
  <si>
    <t>其中:(1).各项税收收入合计</t>
  </si>
  <si>
    <t xml:space="preserve">             市直</t>
  </si>
  <si>
    <t xml:space="preserve">            市城区            </t>
  </si>
  <si>
    <r>
      <t xml:space="preserve">                        </t>
    </r>
    <r>
      <rPr>
        <sz val="12"/>
        <rFont val="宋体"/>
        <family val="0"/>
      </rPr>
      <t>红海湾</t>
    </r>
  </si>
  <si>
    <r>
      <t xml:space="preserve">                        </t>
    </r>
    <r>
      <rPr>
        <sz val="12"/>
        <rFont val="宋体"/>
        <family val="0"/>
      </rPr>
      <t>华侨区</t>
    </r>
  </si>
  <si>
    <r>
      <t xml:space="preserve">                        </t>
    </r>
    <r>
      <rPr>
        <sz val="12"/>
        <rFont val="宋体"/>
        <family val="0"/>
      </rPr>
      <t>海丰县</t>
    </r>
  </si>
  <si>
    <r>
      <t xml:space="preserve">                        </t>
    </r>
    <r>
      <rPr>
        <sz val="12"/>
        <rFont val="宋体"/>
        <family val="0"/>
      </rPr>
      <t>陆河县</t>
    </r>
  </si>
  <si>
    <r>
      <t xml:space="preserve">                        </t>
    </r>
    <r>
      <rPr>
        <sz val="12"/>
        <rFont val="宋体"/>
        <family val="0"/>
      </rPr>
      <t>陆丰市</t>
    </r>
  </si>
  <si>
    <t xml:space="preserve">     (2).非税收入合计</t>
  </si>
  <si>
    <t>二、一般公共预算支出(全市)</t>
  </si>
  <si>
    <t>备注：第一页年初预算数为各县(市、区)人大通过的预算数，第二、三页为市代编预算数。</t>
  </si>
  <si>
    <t xml:space="preserve">           </t>
  </si>
  <si>
    <t>汕尾市2024年1月一般公共预算收入完成情况表</t>
  </si>
  <si>
    <t>年初代编预算数</t>
  </si>
  <si>
    <t>完成年初代编预算 %</t>
  </si>
  <si>
    <t>备注</t>
  </si>
  <si>
    <t>一、税收收入</t>
  </si>
  <si>
    <t>1、国内增值税</t>
  </si>
  <si>
    <t xml:space="preserve">2、企业所得税                 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</si>
  <si>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</si>
  <si>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</si>
  <si>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</si>
  <si>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</si>
  <si>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</si>
  <si>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</si>
  <si>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</si>
  <si>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</si>
  <si>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 xml:space="preserve">11、耕地占用税                   </t>
  </si>
  <si>
    <t xml:space="preserve">12、契  税                     </t>
  </si>
  <si>
    <t>13、环境保护税</t>
  </si>
  <si>
    <t>14、其他税收收入</t>
  </si>
  <si>
    <t>二、非税收入</t>
  </si>
  <si>
    <t>1、专项收入</t>
  </si>
  <si>
    <t>2、行政事业性收费收入</t>
  </si>
  <si>
    <t xml:space="preserve">3、罚没收入   </t>
  </si>
  <si>
    <t>4、国有资本经营收入</t>
  </si>
  <si>
    <t>5、国有资源(资产)有偿使用收入</t>
  </si>
  <si>
    <t xml:space="preserve">6、捐赠收入  </t>
  </si>
  <si>
    <t>7、政府住房基金收入</t>
  </si>
  <si>
    <t>8、其他收入</t>
  </si>
  <si>
    <t>一般公共预算收入合计</t>
  </si>
  <si>
    <t>汕尾市2024年1月份一般公共预算支出完成情况表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</si>
  <si>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</si>
  <si>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</si>
  <si>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</si>
  <si>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</si>
  <si>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</si>
  <si>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</si>
  <si>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</si>
  <si>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</si>
  <si>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</si>
  <si>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</si>
  <si>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 xml:space="preserve">十一.城乡社区支出         </t>
  </si>
  <si>
    <t>十二.农林水支出</t>
  </si>
  <si>
    <t>十三.交通运输支出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</si>
  <si>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</si>
  <si>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</si>
  <si>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</si>
  <si>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</si>
  <si>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</si>
  <si>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</si>
  <si>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</si>
  <si>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</si>
  <si>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</si>
  <si>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二十三、债务付息支出</t>
  </si>
  <si>
    <t>二十四、债务发行费用支出</t>
  </si>
  <si>
    <t>二十五、预备费</t>
  </si>
  <si>
    <t>一般公共预算支出小计</t>
  </si>
  <si>
    <t>汕尾市2024年1月政府性基金预算收支完成情况表</t>
  </si>
  <si>
    <t>完成年初预算 %</t>
  </si>
  <si>
    <t>比上年同期±额</t>
  </si>
  <si>
    <t>一、政府性基金收入(全市)</t>
  </si>
  <si>
    <t>二、政府性基金支出(全市)</t>
  </si>
  <si>
    <t>汕尾市2024年1月政府性基金预算收入完成情况表</t>
  </si>
  <si>
    <t>一、 国有土地收益基金收入</t>
  </si>
  <si>
    <t>二、 农业土地开发资金收入</t>
  </si>
  <si>
    <t>三、 国有土地使用权出让收入</t>
  </si>
  <si>
    <t xml:space="preserve">   其中：土地出让价款收入</t>
  </si>
  <si>
    <t xml:space="preserve">         划拨土地收入</t>
  </si>
  <si>
    <t>四、彩票公益金收入</t>
  </si>
  <si>
    <r>
      <t xml:space="preserve"> </t>
    </r>
    <r>
      <rPr>
        <sz val="12"/>
        <rFont val="宋体"/>
        <family val="0"/>
      </rPr>
      <t xml:space="preserve">  其中：福利彩票公益金收入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</si>
  <si>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体育彩票公益金收入</t>
    </r>
  </si>
  <si>
    <t>五、城市基础设施配套费收入</t>
  </si>
  <si>
    <t>六、污水处理费收入</t>
  </si>
  <si>
    <t>七、 其他政府性基金收入</t>
  </si>
  <si>
    <t>八、专项债务对应项目专项收入</t>
  </si>
  <si>
    <t>政府性基金收入合计</t>
  </si>
  <si>
    <t>汕尾市2024年1月政府性基金预算支出完成情况表</t>
  </si>
  <si>
    <t xml:space="preserve">  一、科学技术支出</t>
  </si>
  <si>
    <t xml:space="preserve">  二、文化旅游体育与传媒支出</t>
  </si>
  <si>
    <t xml:space="preserve">  三、社会保障和就业支出</t>
  </si>
  <si>
    <t xml:space="preserve">  四、节能环保支出</t>
  </si>
  <si>
    <t xml:space="preserve">  五、城乡社区支出</t>
  </si>
  <si>
    <t xml:space="preserve">  六、农林水支出</t>
  </si>
  <si>
    <t xml:space="preserve">  七、 交通运输支出</t>
  </si>
  <si>
    <t xml:space="preserve">  八、资源勘探工业信息等支出</t>
  </si>
  <si>
    <t xml:space="preserve">  九、金融支出</t>
  </si>
  <si>
    <t xml:space="preserve">  十、 其他支出</t>
  </si>
  <si>
    <t xml:space="preserve">  十一、债务付息支出</t>
  </si>
  <si>
    <t xml:space="preserve">  十二、债务发行费用支出</t>
  </si>
  <si>
    <t xml:space="preserve">  十三、抗疫特别国债安排的支出</t>
  </si>
  <si>
    <t>政府性基金支出合计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</si>
</sst>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20"/>
      <color indexed="10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sz val="20"/>
      <name val="黑体"/>
      <family val="3"/>
    </font>
    <font>
      <b/>
      <sz val="12"/>
      <name val="黑体"/>
      <family val="3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6" fillId="0" borderId="0" xfId="0" applyNumberFormat="1" applyFont="1" applyFill="1" applyBorder="1" applyAlignment="1" applyProtection="1">
      <alignment horizontal="centerContinuous" vertical="center"/>
      <protection locked="0"/>
    </xf>
    <xf numFmtId="2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horizontal="right" wrapText="1"/>
      <protection locked="0"/>
    </xf>
    <xf numFmtId="1" fontId="49" fillId="0" borderId="9" xfId="0" applyNumberFormat="1" applyFont="1" applyFill="1" applyBorder="1" applyAlignment="1" applyProtection="1">
      <alignment horizontal="right" wrapText="1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horizontal="right" wrapText="1"/>
      <protection locked="0"/>
    </xf>
    <xf numFmtId="1" fontId="4" fillId="0" borderId="9" xfId="0" applyNumberFormat="1" applyFont="1" applyFill="1" applyBorder="1" applyAlignment="1" applyProtection="1">
      <alignment horizontal="right" wrapText="1"/>
      <protection locked="0"/>
    </xf>
    <xf numFmtId="1" fontId="7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vertical="center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centerContinuous"/>
      <protection locked="0"/>
    </xf>
    <xf numFmtId="1" fontId="6" fillId="0" borderId="0" xfId="0" applyNumberFormat="1" applyFont="1" applyFill="1" applyBorder="1" applyAlignment="1" applyProtection="1">
      <alignment horizontal="centerContinuous"/>
      <protection locked="0"/>
    </xf>
    <xf numFmtId="2" fontId="3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wrapText="1"/>
      <protection locked="0"/>
    </xf>
    <xf numFmtId="1" fontId="49" fillId="0" borderId="9" xfId="0" applyNumberFormat="1" applyFont="1" applyFill="1" applyBorder="1" applyAlignment="1" applyProtection="1">
      <alignment wrapText="1"/>
      <protection locked="0"/>
    </xf>
    <xf numFmtId="2" fontId="2" fillId="0" borderId="9" xfId="0" applyNumberFormat="1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" fontId="2" fillId="0" borderId="9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176" fontId="2" fillId="0" borderId="9" xfId="0" applyNumberFormat="1" applyFont="1" applyFill="1" applyBorder="1" applyAlignment="1" applyProtection="1">
      <alignment horizontal="right"/>
      <protection locked="0"/>
    </xf>
    <xf numFmtId="177" fontId="49" fillId="0" borderId="9" xfId="0" applyNumberFormat="1" applyFont="1" applyFill="1" applyBorder="1" applyAlignment="1" applyProtection="1">
      <alignment horizontal="right"/>
      <protection locked="0"/>
    </xf>
    <xf numFmtId="176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176" fontId="2" fillId="0" borderId="9" xfId="0" applyNumberFormat="1" applyFont="1" applyFill="1" applyBorder="1" applyAlignment="1" applyProtection="1">
      <alignment wrapText="1"/>
      <protection locked="0"/>
    </xf>
    <xf numFmtId="1" fontId="49" fillId="0" borderId="10" xfId="0" applyNumberFormat="1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 applyProtection="1">
      <alignment wrapText="1"/>
      <protection locked="0"/>
    </xf>
    <xf numFmtId="0" fontId="2" fillId="0" borderId="9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/>
      <protection/>
    </xf>
    <xf numFmtId="1" fontId="4" fillId="0" borderId="19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 locked="0"/>
    </xf>
    <xf numFmtId="1" fontId="49" fillId="0" borderId="9" xfId="0" applyNumberFormat="1" applyFont="1" applyFill="1" applyBorder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/>
      <protection locked="0"/>
    </xf>
    <xf numFmtId="1" fontId="11" fillId="0" borderId="9" xfId="0" applyNumberFormat="1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>
      <alignment/>
      <protection locked="0"/>
    </xf>
    <xf numFmtId="1" fontId="2" fillId="0" borderId="9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1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/>
    </xf>
    <xf numFmtId="0" fontId="2" fillId="0" borderId="24" xfId="0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0" xfId="0" applyNumberFormat="1" applyFont="1" applyFill="1" applyBorder="1" applyAlignment="1" applyProtection="1">
      <alignment horizontal="center"/>
      <protection locked="0"/>
    </xf>
    <xf numFmtId="1" fontId="7" fillId="0" borderId="21" xfId="0" applyNumberFormat="1" applyFont="1" applyFill="1" applyBorder="1" applyAlignment="1" applyProtection="1">
      <alignment horizont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 locked="0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7" fillId="0" borderId="27" xfId="0" applyNumberFormat="1" applyFont="1" applyFill="1" applyBorder="1" applyAlignment="1" applyProtection="1">
      <alignment horizontal="center" vertical="center"/>
      <protection locked="0"/>
    </xf>
    <xf numFmtId="1" fontId="7" fillId="0" borderId="28" xfId="0" applyNumberFormat="1" applyFont="1" applyFill="1" applyBorder="1" applyAlignment="1" applyProtection="1">
      <alignment horizontal="center" vertical="center"/>
      <protection locked="0"/>
    </xf>
    <xf numFmtId="1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/>
      <protection locked="0"/>
    </xf>
    <xf numFmtId="1" fontId="2" fillId="0" borderId="33" xfId="0" applyNumberFormat="1" applyFont="1" applyFill="1" applyBorder="1" applyAlignment="1" applyProtection="1">
      <alignment/>
      <protection/>
    </xf>
    <xf numFmtId="1" fontId="49" fillId="0" borderId="9" xfId="0" applyNumberFormat="1" applyFont="1" applyFill="1" applyBorder="1" applyAlignment="1" applyProtection="1">
      <alignment/>
      <protection/>
    </xf>
    <xf numFmtId="49" fontId="2" fillId="0" borderId="9" xfId="0" applyNumberFormat="1" applyFont="1" applyFill="1" applyBorder="1" applyAlignment="1" applyProtection="1">
      <alignment horizontal="left"/>
      <protection locked="0"/>
    </xf>
    <xf numFmtId="1" fontId="49" fillId="0" borderId="13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" fontId="7" fillId="0" borderId="21" xfId="0" applyNumberFormat="1" applyFont="1" applyFill="1" applyBorder="1" applyAlignment="1" applyProtection="1">
      <alignment horizontal="right" vertical="center"/>
      <protection locked="0"/>
    </xf>
    <xf numFmtId="1" fontId="7" fillId="0" borderId="23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1" fontId="4" fillId="0" borderId="9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" fontId="7" fillId="0" borderId="34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right"/>
      <protection/>
    </xf>
    <xf numFmtId="1" fontId="49" fillId="0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176" fontId="2" fillId="0" borderId="9" xfId="0" applyNumberFormat="1" applyFont="1" applyFill="1" applyBorder="1" applyAlignment="1" applyProtection="1">
      <alignment/>
      <protection locked="0"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1" xfId="0" applyNumberFormat="1" applyFont="1" applyFill="1" applyBorder="1" applyAlignment="1" applyProtection="1">
      <alignment horizontal="center"/>
      <protection locked="0"/>
    </xf>
    <xf numFmtId="1" fontId="7" fillId="0" borderId="9" xfId="0" applyNumberFormat="1" applyFont="1" applyFill="1" applyBorder="1" applyAlignment="1" applyProtection="1">
      <alignment horizontal="left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1" fontId="7" fillId="0" borderId="9" xfId="0" applyNumberFormat="1" applyFont="1" applyFill="1" applyBorder="1" applyAlignment="1" applyProtection="1" quotePrefix="1">
      <alignment horizontal="left"/>
      <protection locked="0"/>
    </xf>
    <xf numFmtId="49" fontId="2" fillId="0" borderId="9" xfId="0" applyNumberFormat="1" applyFont="1" applyFill="1" applyBorder="1" applyAlignment="1" applyProtection="1" quotePrefix="1">
      <alignment horizontal="left"/>
      <protection locked="0"/>
    </xf>
    <xf numFmtId="49" fontId="2" fillId="0" borderId="9" xfId="0" applyNumberFormat="1" applyFont="1" applyFill="1" applyBorder="1" applyAlignment="1" applyProtection="1" quotePrefix="1">
      <alignment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selection activeCell="P4" sqref="P4"/>
    </sheetView>
  </sheetViews>
  <sheetFormatPr defaultColWidth="8.7109375" defaultRowHeight="15"/>
  <cols>
    <col min="1" max="1" width="37.14062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9" customWidth="1"/>
    <col min="7" max="7" width="10.7109375" style="6" hidden="1" customWidth="1"/>
    <col min="8" max="9" width="10.7109375" style="6" customWidth="1"/>
    <col min="10" max="10" width="10.7109375" style="7" customWidth="1"/>
    <col min="11" max="11" width="10.7109375" style="6" customWidth="1"/>
    <col min="12" max="12" width="10.7109375" style="8" customWidth="1"/>
    <col min="13" max="31" width="9.00390625" style="4" bestFit="1" customWidth="1"/>
    <col min="32" max="16384" width="8.7109375" style="4" customWidth="1"/>
  </cols>
  <sheetData>
    <row r="1" spans="1:12" s="4" customFormat="1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78" customFormat="1" ht="18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78" customFormat="1" ht="18" customHeight="1">
      <c r="A3" s="35"/>
      <c r="B3" s="35"/>
      <c r="C3" s="35"/>
      <c r="D3" s="36"/>
      <c r="E3" s="37"/>
      <c r="F3" s="80"/>
      <c r="G3" s="35"/>
      <c r="H3" s="35"/>
      <c r="I3" s="35"/>
      <c r="J3" s="36"/>
      <c r="K3" s="68"/>
      <c r="L3" s="68"/>
    </row>
    <row r="4" spans="1:12" s="4" customFormat="1" ht="18" customHeight="1">
      <c r="A4" s="4" t="s">
        <v>1</v>
      </c>
      <c r="B4" s="6"/>
      <c r="C4" s="6"/>
      <c r="D4" s="38" t="s">
        <v>2</v>
      </c>
      <c r="E4" s="38"/>
      <c r="F4" s="38"/>
      <c r="G4" s="38"/>
      <c r="H4" s="81"/>
      <c r="I4" s="6"/>
      <c r="J4" s="7"/>
      <c r="K4" s="95" t="s">
        <v>3</v>
      </c>
      <c r="L4" s="95"/>
    </row>
    <row r="5" spans="1:12" s="4" customFormat="1" ht="18" customHeight="1">
      <c r="A5" s="16" t="s">
        <v>4</v>
      </c>
      <c r="B5" s="17" t="s">
        <v>5</v>
      </c>
      <c r="C5" s="17"/>
      <c r="D5" s="17"/>
      <c r="E5" s="17"/>
      <c r="F5" s="165" t="s">
        <v>6</v>
      </c>
      <c r="G5" s="166"/>
      <c r="H5" s="166"/>
      <c r="I5" s="166"/>
      <c r="J5" s="166"/>
      <c r="K5" s="166"/>
      <c r="L5" s="168"/>
    </row>
    <row r="6" spans="1:12" s="4" customFormat="1" ht="18" customHeight="1">
      <c r="A6" s="16"/>
      <c r="B6" s="18" t="s">
        <v>5</v>
      </c>
      <c r="C6" s="19" t="s">
        <v>7</v>
      </c>
      <c r="D6" s="18" t="s">
        <v>8</v>
      </c>
      <c r="E6" s="20" t="s">
        <v>9</v>
      </c>
      <c r="F6" s="41" t="s">
        <v>10</v>
      </c>
      <c r="G6" s="18" t="s">
        <v>11</v>
      </c>
      <c r="H6" s="19" t="s">
        <v>6</v>
      </c>
      <c r="I6" s="20" t="s">
        <v>12</v>
      </c>
      <c r="J6" s="19" t="s">
        <v>13</v>
      </c>
      <c r="K6" s="18" t="s">
        <v>14</v>
      </c>
      <c r="L6" s="20" t="s">
        <v>15</v>
      </c>
    </row>
    <row r="7" spans="1:12" s="4" customFormat="1" ht="18" customHeight="1">
      <c r="A7" s="16"/>
      <c r="B7" s="18"/>
      <c r="C7" s="19"/>
      <c r="D7" s="18"/>
      <c r="E7" s="20"/>
      <c r="F7" s="42"/>
      <c r="G7" s="18"/>
      <c r="H7" s="19"/>
      <c r="I7" s="20"/>
      <c r="J7" s="19"/>
      <c r="K7" s="18"/>
      <c r="L7" s="20"/>
    </row>
    <row r="8" spans="1:12" s="4" customFormat="1" ht="18" customHeight="1">
      <c r="A8" s="90" t="s">
        <v>16</v>
      </c>
      <c r="B8" s="51">
        <f aca="true" t="shared" si="0" ref="B8:B39">H8-G8</f>
        <v>41504</v>
      </c>
      <c r="C8" s="87">
        <f aca="true" t="shared" si="1" ref="C8:C39">J8</f>
        <v>78151</v>
      </c>
      <c r="D8" s="51">
        <f aca="true" t="shared" si="2" ref="D8:D39">B8-C8</f>
        <v>-36647</v>
      </c>
      <c r="E8" s="113">
        <f aca="true" t="shared" si="3" ref="E8:E39">IF(C8&lt;=0,0,D8/C8*100)</f>
        <v>-46.89255415797622</v>
      </c>
      <c r="F8" s="51"/>
      <c r="G8" s="91"/>
      <c r="H8" s="101">
        <v>41504</v>
      </c>
      <c r="I8" s="113">
        <f aca="true" t="shared" si="4" ref="I8:I39">IF(F8&lt;=0,0,H8/F8*100)</f>
        <v>0</v>
      </c>
      <c r="J8" s="101">
        <v>78151</v>
      </c>
      <c r="K8" s="51">
        <f aca="true" t="shared" si="5" ref="K8:K39">H8-J8</f>
        <v>-36647</v>
      </c>
      <c r="L8" s="113">
        <f aca="true" t="shared" si="6" ref="L8:L39">IF(J8&lt;=0,0,K8/J8*100)</f>
        <v>-46.89255415797622</v>
      </c>
    </row>
    <row r="9" spans="1:12" s="4" customFormat="1" ht="18" customHeight="1">
      <c r="A9" s="51" t="s">
        <v>17</v>
      </c>
      <c r="B9" s="51">
        <f t="shared" si="0"/>
        <v>10238</v>
      </c>
      <c r="C9" s="87">
        <f t="shared" si="1"/>
        <v>48069</v>
      </c>
      <c r="D9" s="51">
        <f t="shared" si="2"/>
        <v>-37831</v>
      </c>
      <c r="E9" s="113">
        <f t="shared" si="3"/>
        <v>-78.70144999895983</v>
      </c>
      <c r="F9" s="51"/>
      <c r="G9" s="91"/>
      <c r="H9" s="101">
        <v>10238</v>
      </c>
      <c r="I9" s="113">
        <f t="shared" si="4"/>
        <v>0</v>
      </c>
      <c r="J9" s="101">
        <v>48069</v>
      </c>
      <c r="K9" s="51">
        <f t="shared" si="5"/>
        <v>-37831</v>
      </c>
      <c r="L9" s="113">
        <f t="shared" si="6"/>
        <v>-78.70144999895983</v>
      </c>
    </row>
    <row r="10" spans="1:12" s="4" customFormat="1" ht="18" customHeight="1">
      <c r="A10" s="51" t="s">
        <v>18</v>
      </c>
      <c r="B10" s="51">
        <f t="shared" si="0"/>
        <v>4190</v>
      </c>
      <c r="C10" s="87">
        <f t="shared" si="1"/>
        <v>5284</v>
      </c>
      <c r="D10" s="51">
        <f t="shared" si="2"/>
        <v>-1094</v>
      </c>
      <c r="E10" s="113">
        <f t="shared" si="3"/>
        <v>-20.704012112036335</v>
      </c>
      <c r="F10" s="51"/>
      <c r="G10" s="91"/>
      <c r="H10" s="101">
        <v>4190</v>
      </c>
      <c r="I10" s="113">
        <f t="shared" si="4"/>
        <v>0</v>
      </c>
      <c r="J10" s="101">
        <v>5284</v>
      </c>
      <c r="K10" s="51">
        <f t="shared" si="5"/>
        <v>-1094</v>
      </c>
      <c r="L10" s="113">
        <f t="shared" si="6"/>
        <v>-20.704012112036335</v>
      </c>
    </row>
    <row r="11" spans="1:12" s="4" customFormat="1" ht="18" customHeight="1">
      <c r="A11" s="89" t="s">
        <v>19</v>
      </c>
      <c r="B11" s="51">
        <f t="shared" si="0"/>
        <v>979</v>
      </c>
      <c r="C11" s="87">
        <f t="shared" si="1"/>
        <v>356</v>
      </c>
      <c r="D11" s="51">
        <f t="shared" si="2"/>
        <v>623</v>
      </c>
      <c r="E11" s="113">
        <f t="shared" si="3"/>
        <v>175</v>
      </c>
      <c r="F11" s="51"/>
      <c r="G11" s="91"/>
      <c r="H11" s="101">
        <v>979</v>
      </c>
      <c r="I11" s="113">
        <f t="shared" si="4"/>
        <v>0</v>
      </c>
      <c r="J11" s="101">
        <v>356</v>
      </c>
      <c r="K11" s="51">
        <f t="shared" si="5"/>
        <v>623</v>
      </c>
      <c r="L11" s="113">
        <f t="shared" si="6"/>
        <v>175</v>
      </c>
    </row>
    <row r="12" spans="1:12" s="4" customFormat="1" ht="18" customHeight="1">
      <c r="A12" s="89" t="s">
        <v>20</v>
      </c>
      <c r="B12" s="51">
        <f t="shared" si="0"/>
        <v>227</v>
      </c>
      <c r="C12" s="87">
        <f t="shared" si="1"/>
        <v>551</v>
      </c>
      <c r="D12" s="51">
        <f t="shared" si="2"/>
        <v>-324</v>
      </c>
      <c r="E12" s="113">
        <f t="shared" si="3"/>
        <v>-58.802177858439194</v>
      </c>
      <c r="F12" s="51"/>
      <c r="G12" s="91"/>
      <c r="H12" s="101">
        <v>227</v>
      </c>
      <c r="I12" s="113">
        <f t="shared" si="4"/>
        <v>0</v>
      </c>
      <c r="J12" s="101">
        <v>551</v>
      </c>
      <c r="K12" s="51">
        <f t="shared" si="5"/>
        <v>-324</v>
      </c>
      <c r="L12" s="113">
        <f t="shared" si="6"/>
        <v>-58.802177858439194</v>
      </c>
    </row>
    <row r="13" spans="1:12" s="4" customFormat="1" ht="18" customHeight="1">
      <c r="A13" s="89" t="s">
        <v>21</v>
      </c>
      <c r="B13" s="51">
        <f t="shared" si="0"/>
        <v>10740</v>
      </c>
      <c r="C13" s="87">
        <f t="shared" si="1"/>
        <v>9876</v>
      </c>
      <c r="D13" s="51">
        <f t="shared" si="2"/>
        <v>864</v>
      </c>
      <c r="E13" s="113">
        <f t="shared" si="3"/>
        <v>8.748481166464156</v>
      </c>
      <c r="F13" s="51"/>
      <c r="G13" s="91"/>
      <c r="H13" s="101">
        <v>10740</v>
      </c>
      <c r="I13" s="113">
        <f t="shared" si="4"/>
        <v>0</v>
      </c>
      <c r="J13" s="101">
        <v>9876</v>
      </c>
      <c r="K13" s="51">
        <f t="shared" si="5"/>
        <v>864</v>
      </c>
      <c r="L13" s="113">
        <f t="shared" si="6"/>
        <v>8.748481166464156</v>
      </c>
    </row>
    <row r="14" spans="1:12" s="4" customFormat="1" ht="18" customHeight="1">
      <c r="A14" s="89" t="s">
        <v>22</v>
      </c>
      <c r="B14" s="51">
        <f t="shared" si="0"/>
        <v>5727</v>
      </c>
      <c r="C14" s="87">
        <f t="shared" si="1"/>
        <v>5594</v>
      </c>
      <c r="D14" s="51">
        <f t="shared" si="2"/>
        <v>133</v>
      </c>
      <c r="E14" s="113">
        <f t="shared" si="3"/>
        <v>2.377547372184483</v>
      </c>
      <c r="F14" s="51"/>
      <c r="G14" s="91"/>
      <c r="H14" s="101">
        <v>5727</v>
      </c>
      <c r="I14" s="113">
        <f t="shared" si="4"/>
        <v>0</v>
      </c>
      <c r="J14" s="101">
        <v>5594</v>
      </c>
      <c r="K14" s="51">
        <f t="shared" si="5"/>
        <v>133</v>
      </c>
      <c r="L14" s="113">
        <f t="shared" si="6"/>
        <v>2.377547372184483</v>
      </c>
    </row>
    <row r="15" spans="1:12" s="4" customFormat="1" ht="18" customHeight="1">
      <c r="A15" s="89" t="s">
        <v>23</v>
      </c>
      <c r="B15" s="51">
        <f t="shared" si="0"/>
        <v>9403</v>
      </c>
      <c r="C15" s="87">
        <f t="shared" si="1"/>
        <v>8421</v>
      </c>
      <c r="D15" s="51">
        <f t="shared" si="2"/>
        <v>982</v>
      </c>
      <c r="E15" s="113">
        <f t="shared" si="3"/>
        <v>11.66132288326802</v>
      </c>
      <c r="F15" s="51"/>
      <c r="G15" s="91"/>
      <c r="H15" s="101">
        <v>9403</v>
      </c>
      <c r="I15" s="113">
        <f t="shared" si="4"/>
        <v>0</v>
      </c>
      <c r="J15" s="101">
        <v>8421</v>
      </c>
      <c r="K15" s="51">
        <f t="shared" si="5"/>
        <v>982</v>
      </c>
      <c r="L15" s="113">
        <f t="shared" si="6"/>
        <v>11.66132288326802</v>
      </c>
    </row>
    <row r="16" spans="1:12" s="4" customFormat="1" ht="18" customHeight="1">
      <c r="A16" s="169" t="s">
        <v>24</v>
      </c>
      <c r="B16" s="51">
        <f t="shared" si="0"/>
        <v>28852</v>
      </c>
      <c r="C16" s="87">
        <f t="shared" si="1"/>
        <v>29510</v>
      </c>
      <c r="D16" s="51">
        <f t="shared" si="2"/>
        <v>-658</v>
      </c>
      <c r="E16" s="113">
        <f t="shared" si="3"/>
        <v>-2.229752626228397</v>
      </c>
      <c r="F16" s="51"/>
      <c r="G16" s="91"/>
      <c r="H16" s="101">
        <v>28852</v>
      </c>
      <c r="I16" s="113">
        <f t="shared" si="4"/>
        <v>0</v>
      </c>
      <c r="J16" s="101">
        <v>29510</v>
      </c>
      <c r="K16" s="51">
        <f t="shared" si="5"/>
        <v>-658</v>
      </c>
      <c r="L16" s="113">
        <f t="shared" si="6"/>
        <v>-2.229752626228397</v>
      </c>
    </row>
    <row r="17" spans="1:12" s="4" customFormat="1" ht="18" customHeight="1">
      <c r="A17" s="51" t="s">
        <v>25</v>
      </c>
      <c r="B17" s="51">
        <f t="shared" si="0"/>
        <v>8166</v>
      </c>
      <c r="C17" s="87">
        <f t="shared" si="1"/>
        <v>8208</v>
      </c>
      <c r="D17" s="51">
        <f t="shared" si="2"/>
        <v>-42</v>
      </c>
      <c r="E17" s="113">
        <f t="shared" si="3"/>
        <v>-0.5116959064327485</v>
      </c>
      <c r="F17" s="51"/>
      <c r="G17" s="91"/>
      <c r="H17" s="101">
        <v>8166</v>
      </c>
      <c r="I17" s="113">
        <f t="shared" si="4"/>
        <v>0</v>
      </c>
      <c r="J17" s="101">
        <v>8208</v>
      </c>
      <c r="K17" s="51">
        <f t="shared" si="5"/>
        <v>-42</v>
      </c>
      <c r="L17" s="113">
        <f t="shared" si="6"/>
        <v>-0.5116959064327485</v>
      </c>
    </row>
    <row r="18" spans="1:12" s="4" customFormat="1" ht="18" customHeight="1">
      <c r="A18" s="51" t="s">
        <v>26</v>
      </c>
      <c r="B18" s="51">
        <f t="shared" si="0"/>
        <v>3618</v>
      </c>
      <c r="C18" s="87">
        <f t="shared" si="1"/>
        <v>5038</v>
      </c>
      <c r="D18" s="51">
        <f t="shared" si="2"/>
        <v>-1420</v>
      </c>
      <c r="E18" s="113">
        <f t="shared" si="3"/>
        <v>-28.18578801111552</v>
      </c>
      <c r="F18" s="51"/>
      <c r="G18" s="91"/>
      <c r="H18" s="101">
        <v>3618</v>
      </c>
      <c r="I18" s="113">
        <f t="shared" si="4"/>
        <v>0</v>
      </c>
      <c r="J18" s="101">
        <v>5038</v>
      </c>
      <c r="K18" s="51">
        <f t="shared" si="5"/>
        <v>-1420</v>
      </c>
      <c r="L18" s="113">
        <f t="shared" si="6"/>
        <v>-28.18578801111552</v>
      </c>
    </row>
    <row r="19" spans="1:12" s="4" customFormat="1" ht="18" customHeight="1">
      <c r="A19" s="89" t="s">
        <v>27</v>
      </c>
      <c r="B19" s="51">
        <f t="shared" si="0"/>
        <v>934</v>
      </c>
      <c r="C19" s="87">
        <f t="shared" si="1"/>
        <v>288</v>
      </c>
      <c r="D19" s="51">
        <f t="shared" si="2"/>
        <v>646</v>
      </c>
      <c r="E19" s="113">
        <f t="shared" si="3"/>
        <v>224.30555555555554</v>
      </c>
      <c r="F19" s="51"/>
      <c r="G19" s="91"/>
      <c r="H19" s="101">
        <v>934</v>
      </c>
      <c r="I19" s="113">
        <f t="shared" si="4"/>
        <v>0</v>
      </c>
      <c r="J19" s="101">
        <v>288</v>
      </c>
      <c r="K19" s="51">
        <f t="shared" si="5"/>
        <v>646</v>
      </c>
      <c r="L19" s="113">
        <f t="shared" si="6"/>
        <v>224.30555555555554</v>
      </c>
    </row>
    <row r="20" spans="1:12" s="4" customFormat="1" ht="18" customHeight="1">
      <c r="A20" s="89" t="s">
        <v>28</v>
      </c>
      <c r="B20" s="51">
        <f t="shared" si="0"/>
        <v>146</v>
      </c>
      <c r="C20" s="87">
        <f t="shared" si="1"/>
        <v>53</v>
      </c>
      <c r="D20" s="51">
        <f t="shared" si="2"/>
        <v>93</v>
      </c>
      <c r="E20" s="113">
        <f t="shared" si="3"/>
        <v>175.47169811320757</v>
      </c>
      <c r="F20" s="51"/>
      <c r="G20" s="91"/>
      <c r="H20" s="101">
        <v>146</v>
      </c>
      <c r="I20" s="113">
        <f t="shared" si="4"/>
        <v>0</v>
      </c>
      <c r="J20" s="101">
        <v>53</v>
      </c>
      <c r="K20" s="51">
        <f t="shared" si="5"/>
        <v>93</v>
      </c>
      <c r="L20" s="113">
        <f t="shared" si="6"/>
        <v>175.47169811320757</v>
      </c>
    </row>
    <row r="21" spans="1:12" s="4" customFormat="1" ht="18" customHeight="1">
      <c r="A21" s="89" t="s">
        <v>29</v>
      </c>
      <c r="B21" s="51">
        <f t="shared" si="0"/>
        <v>8281</v>
      </c>
      <c r="C21" s="87">
        <f t="shared" si="1"/>
        <v>9393</v>
      </c>
      <c r="D21" s="51">
        <f t="shared" si="2"/>
        <v>-1112</v>
      </c>
      <c r="E21" s="113">
        <f t="shared" si="3"/>
        <v>-11.838603215160227</v>
      </c>
      <c r="F21" s="51"/>
      <c r="G21" s="91"/>
      <c r="H21" s="101">
        <v>8281</v>
      </c>
      <c r="I21" s="113">
        <f t="shared" si="4"/>
        <v>0</v>
      </c>
      <c r="J21" s="101">
        <v>9393</v>
      </c>
      <c r="K21" s="51">
        <f t="shared" si="5"/>
        <v>-1112</v>
      </c>
      <c r="L21" s="113">
        <f t="shared" si="6"/>
        <v>-11.838603215160227</v>
      </c>
    </row>
    <row r="22" spans="1:12" s="4" customFormat="1" ht="18" customHeight="1">
      <c r="A22" s="89" t="s">
        <v>30</v>
      </c>
      <c r="B22" s="51">
        <f t="shared" si="0"/>
        <v>2640</v>
      </c>
      <c r="C22" s="87">
        <f t="shared" si="1"/>
        <v>2387</v>
      </c>
      <c r="D22" s="51">
        <f t="shared" si="2"/>
        <v>253</v>
      </c>
      <c r="E22" s="113">
        <f t="shared" si="3"/>
        <v>10.599078341013826</v>
      </c>
      <c r="F22" s="51"/>
      <c r="G22" s="91"/>
      <c r="H22" s="101">
        <v>2640</v>
      </c>
      <c r="I22" s="113">
        <f t="shared" si="4"/>
        <v>0</v>
      </c>
      <c r="J22" s="101">
        <v>2387</v>
      </c>
      <c r="K22" s="51">
        <f t="shared" si="5"/>
        <v>253</v>
      </c>
      <c r="L22" s="113">
        <f t="shared" si="6"/>
        <v>10.599078341013826</v>
      </c>
    </row>
    <row r="23" spans="1:12" s="4" customFormat="1" ht="18" customHeight="1">
      <c r="A23" s="89" t="s">
        <v>31</v>
      </c>
      <c r="B23" s="51">
        <f t="shared" si="0"/>
        <v>5067</v>
      </c>
      <c r="C23" s="87">
        <f t="shared" si="1"/>
        <v>4143</v>
      </c>
      <c r="D23" s="51">
        <f t="shared" si="2"/>
        <v>924</v>
      </c>
      <c r="E23" s="113">
        <f t="shared" si="3"/>
        <v>22.302679217958</v>
      </c>
      <c r="F23" s="51"/>
      <c r="G23" s="91"/>
      <c r="H23" s="101">
        <v>5067</v>
      </c>
      <c r="I23" s="113">
        <f t="shared" si="4"/>
        <v>0</v>
      </c>
      <c r="J23" s="101">
        <v>4143</v>
      </c>
      <c r="K23" s="51">
        <f t="shared" si="5"/>
        <v>924</v>
      </c>
      <c r="L23" s="113">
        <f t="shared" si="6"/>
        <v>22.302679217958</v>
      </c>
    </row>
    <row r="24" spans="1:12" s="4" customFormat="1" ht="18" customHeight="1">
      <c r="A24" s="169" t="s">
        <v>32</v>
      </c>
      <c r="B24" s="51">
        <f t="shared" si="0"/>
        <v>12652</v>
      </c>
      <c r="C24" s="87">
        <f t="shared" si="1"/>
        <v>48641</v>
      </c>
      <c r="D24" s="51">
        <f t="shared" si="2"/>
        <v>-35989</v>
      </c>
      <c r="E24" s="113">
        <f t="shared" si="3"/>
        <v>-73.98902160728603</v>
      </c>
      <c r="F24" s="51"/>
      <c r="G24" s="91"/>
      <c r="H24" s="101">
        <v>12652</v>
      </c>
      <c r="I24" s="113">
        <f t="shared" si="4"/>
        <v>0</v>
      </c>
      <c r="J24" s="101">
        <v>48641</v>
      </c>
      <c r="K24" s="51">
        <f t="shared" si="5"/>
        <v>-35989</v>
      </c>
      <c r="L24" s="113">
        <f t="shared" si="6"/>
        <v>-73.98902160728603</v>
      </c>
    </row>
    <row r="25" spans="1:12" s="4" customFormat="1" ht="18" customHeight="1">
      <c r="A25" s="51" t="s">
        <v>25</v>
      </c>
      <c r="B25" s="51">
        <f t="shared" si="0"/>
        <v>2072</v>
      </c>
      <c r="C25" s="87">
        <f t="shared" si="1"/>
        <v>39861</v>
      </c>
      <c r="D25" s="51">
        <f t="shared" si="2"/>
        <v>-37789</v>
      </c>
      <c r="E25" s="113">
        <f t="shared" si="3"/>
        <v>-94.80193673013723</v>
      </c>
      <c r="G25" s="91"/>
      <c r="H25" s="101">
        <v>2072</v>
      </c>
      <c r="I25" s="113">
        <f t="shared" si="4"/>
        <v>0</v>
      </c>
      <c r="J25" s="101">
        <v>39861</v>
      </c>
      <c r="K25" s="51">
        <f t="shared" si="5"/>
        <v>-37789</v>
      </c>
      <c r="L25" s="113">
        <f t="shared" si="6"/>
        <v>-94.80193673013723</v>
      </c>
    </row>
    <row r="26" spans="1:12" s="4" customFormat="1" ht="18" customHeight="1">
      <c r="A26" s="51" t="s">
        <v>26</v>
      </c>
      <c r="B26" s="51">
        <f t="shared" si="0"/>
        <v>572</v>
      </c>
      <c r="C26" s="87">
        <f t="shared" si="1"/>
        <v>246</v>
      </c>
      <c r="D26" s="51">
        <f t="shared" si="2"/>
        <v>326</v>
      </c>
      <c r="E26" s="113">
        <f t="shared" si="3"/>
        <v>132.52032520325204</v>
      </c>
      <c r="F26" s="51"/>
      <c r="G26" s="91"/>
      <c r="H26" s="101">
        <v>572</v>
      </c>
      <c r="I26" s="113">
        <f t="shared" si="4"/>
        <v>0</v>
      </c>
      <c r="J26" s="101">
        <v>246</v>
      </c>
      <c r="K26" s="51">
        <f t="shared" si="5"/>
        <v>326</v>
      </c>
      <c r="L26" s="113">
        <f t="shared" si="6"/>
        <v>132.52032520325204</v>
      </c>
    </row>
    <row r="27" spans="1:12" s="4" customFormat="1" ht="18" customHeight="1">
      <c r="A27" s="89" t="s">
        <v>27</v>
      </c>
      <c r="B27" s="51">
        <f t="shared" si="0"/>
        <v>45</v>
      </c>
      <c r="C27" s="87">
        <f t="shared" si="1"/>
        <v>68</v>
      </c>
      <c r="D27" s="51">
        <f t="shared" si="2"/>
        <v>-23</v>
      </c>
      <c r="E27" s="113">
        <f t="shared" si="3"/>
        <v>-33.82352941176471</v>
      </c>
      <c r="F27" s="51"/>
      <c r="G27" s="91"/>
      <c r="H27" s="101">
        <v>45</v>
      </c>
      <c r="I27" s="113">
        <f t="shared" si="4"/>
        <v>0</v>
      </c>
      <c r="J27" s="101">
        <v>68</v>
      </c>
      <c r="K27" s="51">
        <f t="shared" si="5"/>
        <v>-23</v>
      </c>
      <c r="L27" s="113">
        <f t="shared" si="6"/>
        <v>-33.82352941176471</v>
      </c>
    </row>
    <row r="28" spans="1:12" s="4" customFormat="1" ht="18" customHeight="1">
      <c r="A28" s="89" t="s">
        <v>28</v>
      </c>
      <c r="B28" s="51">
        <f t="shared" si="0"/>
        <v>81</v>
      </c>
      <c r="C28" s="87">
        <f t="shared" si="1"/>
        <v>498</v>
      </c>
      <c r="D28" s="51">
        <f t="shared" si="2"/>
        <v>-417</v>
      </c>
      <c r="E28" s="113">
        <f t="shared" si="3"/>
        <v>-83.73493975903614</v>
      </c>
      <c r="F28" s="51"/>
      <c r="G28" s="91"/>
      <c r="H28" s="101">
        <v>81</v>
      </c>
      <c r="I28" s="113">
        <f t="shared" si="4"/>
        <v>0</v>
      </c>
      <c r="J28" s="101">
        <v>498</v>
      </c>
      <c r="K28" s="51">
        <f t="shared" si="5"/>
        <v>-417</v>
      </c>
      <c r="L28" s="113">
        <f t="shared" si="6"/>
        <v>-83.73493975903614</v>
      </c>
    </row>
    <row r="29" spans="1:12" s="4" customFormat="1" ht="18" customHeight="1">
      <c r="A29" s="89" t="s">
        <v>29</v>
      </c>
      <c r="B29" s="51">
        <f t="shared" si="0"/>
        <v>2459</v>
      </c>
      <c r="C29" s="87">
        <f t="shared" si="1"/>
        <v>483</v>
      </c>
      <c r="D29" s="51">
        <f t="shared" si="2"/>
        <v>1976</v>
      </c>
      <c r="E29" s="113">
        <f t="shared" si="3"/>
        <v>409.10973084886126</v>
      </c>
      <c r="F29" s="51"/>
      <c r="G29" s="91"/>
      <c r="H29" s="101">
        <v>2459</v>
      </c>
      <c r="I29" s="113">
        <f t="shared" si="4"/>
        <v>0</v>
      </c>
      <c r="J29" s="101">
        <v>483</v>
      </c>
      <c r="K29" s="51">
        <f t="shared" si="5"/>
        <v>1976</v>
      </c>
      <c r="L29" s="113">
        <f t="shared" si="6"/>
        <v>409.10973084886126</v>
      </c>
    </row>
    <row r="30" spans="1:12" s="4" customFormat="1" ht="18" customHeight="1">
      <c r="A30" s="89" t="s">
        <v>30</v>
      </c>
      <c r="B30" s="51">
        <f t="shared" si="0"/>
        <v>3087</v>
      </c>
      <c r="C30" s="87">
        <f t="shared" si="1"/>
        <v>3207</v>
      </c>
      <c r="D30" s="51">
        <f t="shared" si="2"/>
        <v>-120</v>
      </c>
      <c r="E30" s="113">
        <f t="shared" si="3"/>
        <v>-3.7418147801683816</v>
      </c>
      <c r="F30" s="51"/>
      <c r="G30" s="91"/>
      <c r="H30" s="101">
        <v>3087</v>
      </c>
      <c r="I30" s="113">
        <f t="shared" si="4"/>
        <v>0</v>
      </c>
      <c r="J30" s="101">
        <v>3207</v>
      </c>
      <c r="K30" s="51">
        <f t="shared" si="5"/>
        <v>-120</v>
      </c>
      <c r="L30" s="113">
        <f t="shared" si="6"/>
        <v>-3.7418147801683816</v>
      </c>
    </row>
    <row r="31" spans="1:12" s="4" customFormat="1" ht="18" customHeight="1">
      <c r="A31" s="89" t="s">
        <v>31</v>
      </c>
      <c r="B31" s="51">
        <f t="shared" si="0"/>
        <v>4336</v>
      </c>
      <c r="C31" s="87">
        <f t="shared" si="1"/>
        <v>4278</v>
      </c>
      <c r="D31" s="51">
        <f t="shared" si="2"/>
        <v>58</v>
      </c>
      <c r="E31" s="113">
        <f t="shared" si="3"/>
        <v>1.3557737260402059</v>
      </c>
      <c r="F31" s="51"/>
      <c r="G31" s="91"/>
      <c r="H31" s="101">
        <v>4336</v>
      </c>
      <c r="I31" s="113">
        <f t="shared" si="4"/>
        <v>0</v>
      </c>
      <c r="J31" s="101">
        <v>4278</v>
      </c>
      <c r="K31" s="51">
        <f t="shared" si="5"/>
        <v>58</v>
      </c>
      <c r="L31" s="113">
        <f t="shared" si="6"/>
        <v>1.3557737260402059</v>
      </c>
    </row>
    <row r="32" spans="1:12" s="4" customFormat="1" ht="18" customHeight="1">
      <c r="A32" s="90" t="s">
        <v>33</v>
      </c>
      <c r="B32" s="51">
        <f t="shared" si="0"/>
        <v>363847</v>
      </c>
      <c r="C32" s="87">
        <f t="shared" si="1"/>
        <v>422677</v>
      </c>
      <c r="D32" s="51">
        <f t="shared" si="2"/>
        <v>-58830</v>
      </c>
      <c r="E32" s="113">
        <f t="shared" si="3"/>
        <v>-13.91842943902791</v>
      </c>
      <c r="F32" s="51"/>
      <c r="G32" s="91"/>
      <c r="H32" s="101">
        <v>363847</v>
      </c>
      <c r="I32" s="113">
        <f t="shared" si="4"/>
        <v>0</v>
      </c>
      <c r="J32" s="101">
        <v>422677</v>
      </c>
      <c r="K32" s="51">
        <f t="shared" si="5"/>
        <v>-58830</v>
      </c>
      <c r="L32" s="113">
        <f t="shared" si="6"/>
        <v>-13.91842943902791</v>
      </c>
    </row>
    <row r="33" spans="1:12" s="4" customFormat="1" ht="18" customHeight="1">
      <c r="A33" s="51" t="s">
        <v>25</v>
      </c>
      <c r="B33" s="51">
        <f t="shared" si="0"/>
        <v>18447</v>
      </c>
      <c r="C33" s="87">
        <f t="shared" si="1"/>
        <v>32533</v>
      </c>
      <c r="D33" s="51">
        <f t="shared" si="2"/>
        <v>-14086</v>
      </c>
      <c r="E33" s="113">
        <f t="shared" si="3"/>
        <v>-43.2975747702333</v>
      </c>
      <c r="F33" s="51"/>
      <c r="G33" s="91"/>
      <c r="H33" s="101">
        <v>18447</v>
      </c>
      <c r="I33" s="113">
        <f t="shared" si="4"/>
        <v>0</v>
      </c>
      <c r="J33" s="101">
        <v>32533</v>
      </c>
      <c r="K33" s="51">
        <f t="shared" si="5"/>
        <v>-14086</v>
      </c>
      <c r="L33" s="113">
        <f t="shared" si="6"/>
        <v>-43.2975747702333</v>
      </c>
    </row>
    <row r="34" spans="1:12" s="4" customFormat="1" ht="18" customHeight="1">
      <c r="A34" s="51" t="s">
        <v>26</v>
      </c>
      <c r="B34" s="51">
        <f t="shared" si="0"/>
        <v>36395</v>
      </c>
      <c r="C34" s="87">
        <f t="shared" si="1"/>
        <v>36122</v>
      </c>
      <c r="D34" s="51">
        <f t="shared" si="2"/>
        <v>273</v>
      </c>
      <c r="E34" s="113">
        <f t="shared" si="3"/>
        <v>0.755772105641991</v>
      </c>
      <c r="F34" s="51"/>
      <c r="G34" s="91"/>
      <c r="H34" s="101">
        <v>36395</v>
      </c>
      <c r="I34" s="113">
        <f t="shared" si="4"/>
        <v>0</v>
      </c>
      <c r="J34" s="101">
        <v>36122</v>
      </c>
      <c r="K34" s="51">
        <f t="shared" si="5"/>
        <v>273</v>
      </c>
      <c r="L34" s="113">
        <f t="shared" si="6"/>
        <v>0.755772105641991</v>
      </c>
    </row>
    <row r="35" spans="1:12" s="4" customFormat="1" ht="18" customHeight="1">
      <c r="A35" s="89" t="s">
        <v>27</v>
      </c>
      <c r="B35" s="51">
        <f t="shared" si="0"/>
        <v>10602</v>
      </c>
      <c r="C35" s="87">
        <f t="shared" si="1"/>
        <v>14074</v>
      </c>
      <c r="D35" s="51">
        <f t="shared" si="2"/>
        <v>-3472</v>
      </c>
      <c r="E35" s="113">
        <f t="shared" si="3"/>
        <v>-24.669603524229075</v>
      </c>
      <c r="F35" s="51"/>
      <c r="G35" s="91"/>
      <c r="H35" s="101">
        <v>10602</v>
      </c>
      <c r="I35" s="113">
        <f t="shared" si="4"/>
        <v>0</v>
      </c>
      <c r="J35" s="101">
        <v>14074</v>
      </c>
      <c r="K35" s="51">
        <f t="shared" si="5"/>
        <v>-3472</v>
      </c>
      <c r="L35" s="113">
        <f t="shared" si="6"/>
        <v>-24.669603524229075</v>
      </c>
    </row>
    <row r="36" spans="1:12" s="4" customFormat="1" ht="18" customHeight="1">
      <c r="A36" s="89" t="s">
        <v>28</v>
      </c>
      <c r="B36" s="51">
        <f t="shared" si="0"/>
        <v>2056</v>
      </c>
      <c r="C36" s="87">
        <f t="shared" si="1"/>
        <v>3796</v>
      </c>
      <c r="D36" s="51">
        <f t="shared" si="2"/>
        <v>-1740</v>
      </c>
      <c r="E36" s="113">
        <f t="shared" si="3"/>
        <v>-45.8377239199157</v>
      </c>
      <c r="F36" s="51"/>
      <c r="G36" s="91"/>
      <c r="H36" s="101">
        <v>2056</v>
      </c>
      <c r="I36" s="113">
        <f t="shared" si="4"/>
        <v>0</v>
      </c>
      <c r="J36" s="101">
        <v>3796</v>
      </c>
      <c r="K36" s="51">
        <f t="shared" si="5"/>
        <v>-1740</v>
      </c>
      <c r="L36" s="113">
        <f t="shared" si="6"/>
        <v>-45.8377239199157</v>
      </c>
    </row>
    <row r="37" spans="1:12" s="4" customFormat="1" ht="18" customHeight="1">
      <c r="A37" s="89" t="s">
        <v>29</v>
      </c>
      <c r="B37" s="51">
        <f t="shared" si="0"/>
        <v>87253</v>
      </c>
      <c r="C37" s="87">
        <f t="shared" si="1"/>
        <v>86478</v>
      </c>
      <c r="D37" s="51">
        <f t="shared" si="2"/>
        <v>775</v>
      </c>
      <c r="E37" s="113">
        <f t="shared" si="3"/>
        <v>0.8961816878281181</v>
      </c>
      <c r="F37" s="51"/>
      <c r="G37" s="91"/>
      <c r="H37" s="101">
        <v>87253</v>
      </c>
      <c r="I37" s="113">
        <f t="shared" si="4"/>
        <v>0</v>
      </c>
      <c r="J37" s="101">
        <v>86478</v>
      </c>
      <c r="K37" s="51">
        <f t="shared" si="5"/>
        <v>775</v>
      </c>
      <c r="L37" s="113">
        <f t="shared" si="6"/>
        <v>0.8961816878281181</v>
      </c>
    </row>
    <row r="38" spans="1:12" s="4" customFormat="1" ht="18" customHeight="1">
      <c r="A38" s="89" t="s">
        <v>30</v>
      </c>
      <c r="B38" s="51">
        <f t="shared" si="0"/>
        <v>46591</v>
      </c>
      <c r="C38" s="87">
        <f t="shared" si="1"/>
        <v>71573</v>
      </c>
      <c r="D38" s="51">
        <f t="shared" si="2"/>
        <v>-24982</v>
      </c>
      <c r="E38" s="113">
        <f t="shared" si="3"/>
        <v>-34.904223659759964</v>
      </c>
      <c r="F38" s="51"/>
      <c r="G38" s="91"/>
      <c r="H38" s="101">
        <v>46591</v>
      </c>
      <c r="I38" s="113">
        <f t="shared" si="4"/>
        <v>0</v>
      </c>
      <c r="J38" s="101">
        <v>71573</v>
      </c>
      <c r="K38" s="51">
        <f t="shared" si="5"/>
        <v>-24982</v>
      </c>
      <c r="L38" s="113">
        <f t="shared" si="6"/>
        <v>-34.904223659759964</v>
      </c>
    </row>
    <row r="39" spans="1:12" s="4" customFormat="1" ht="18" customHeight="1">
      <c r="A39" s="89" t="s">
        <v>31</v>
      </c>
      <c r="B39" s="51">
        <f t="shared" si="0"/>
        <v>162503</v>
      </c>
      <c r="C39" s="87">
        <f t="shared" si="1"/>
        <v>178101</v>
      </c>
      <c r="D39" s="51">
        <f t="shared" si="2"/>
        <v>-15598</v>
      </c>
      <c r="E39" s="113">
        <f t="shared" si="3"/>
        <v>-8.757951948613426</v>
      </c>
      <c r="F39" s="51"/>
      <c r="G39" s="91"/>
      <c r="H39" s="101">
        <v>162503</v>
      </c>
      <c r="I39" s="113">
        <f t="shared" si="4"/>
        <v>0</v>
      </c>
      <c r="J39" s="101">
        <v>178101</v>
      </c>
      <c r="K39" s="51">
        <f t="shared" si="5"/>
        <v>-15598</v>
      </c>
      <c r="L39" s="113">
        <f t="shared" si="6"/>
        <v>-8.757951948613426</v>
      </c>
    </row>
    <row r="40" spans="1:12" s="4" customFormat="1" ht="21.75" customHeight="1">
      <c r="A40" s="34" t="s">
        <v>34</v>
      </c>
      <c r="B40" s="6"/>
      <c r="C40" s="6"/>
      <c r="D40" s="7"/>
      <c r="E40" s="8"/>
      <c r="F40" s="79"/>
      <c r="G40" s="6"/>
      <c r="H40" s="92"/>
      <c r="I40" s="6"/>
      <c r="J40" s="7"/>
      <c r="K40" s="6"/>
      <c r="L40" s="8"/>
    </row>
    <row r="41" spans="1:12" s="4" customFormat="1" ht="9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1:12" s="4" customFormat="1" ht="15.75">
      <c r="A42" s="94" t="s">
        <v>35</v>
      </c>
      <c r="B42" s="6"/>
      <c r="C42" s="6"/>
      <c r="D42" s="7"/>
      <c r="E42" s="8"/>
      <c r="F42" s="79"/>
      <c r="G42" s="6"/>
      <c r="H42" s="6"/>
      <c r="I42" s="6"/>
      <c r="J42" s="7"/>
      <c r="K42" s="6"/>
      <c r="L42" s="8"/>
    </row>
  </sheetData>
  <sheetProtection/>
  <mergeCells count="19">
    <mergeCell ref="K3:L3"/>
    <mergeCell ref="D4:G4"/>
    <mergeCell ref="K4:L4"/>
    <mergeCell ref="B5:E5"/>
    <mergeCell ref="F5:L5"/>
    <mergeCell ref="A41:L41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1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workbookViewId="0" topLeftCell="A1">
      <selection activeCell="F76" sqref="F76"/>
    </sheetView>
  </sheetViews>
  <sheetFormatPr defaultColWidth="8.7109375" defaultRowHeight="15"/>
  <cols>
    <col min="1" max="1" width="35.42187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" customWidth="1"/>
    <col min="7" max="7" width="10.7109375" style="6" customWidth="1"/>
    <col min="8" max="8" width="10.7109375" style="8" customWidth="1"/>
    <col min="9" max="9" width="10.7109375" style="104" customWidth="1"/>
    <col min="10" max="10" width="10.7109375" style="105" customWidth="1"/>
    <col min="11" max="11" width="10.7109375" style="6" customWidth="1"/>
    <col min="12" max="12" width="10.7109375" style="8" customWidth="1"/>
    <col min="13" max="13" width="5.7109375" style="4" hidden="1" customWidth="1"/>
    <col min="14" max="14" width="9.140625" style="4" customWidth="1"/>
    <col min="15" max="32" width="9.00390625" style="4" bestFit="1" customWidth="1"/>
    <col min="33" max="16384" width="8.7109375" style="4" customWidth="1"/>
  </cols>
  <sheetData>
    <row r="1" spans="1:13" s="4" customFormat="1" ht="19.5" customHeight="1">
      <c r="A1" s="9" t="s">
        <v>36</v>
      </c>
      <c r="B1" s="9"/>
      <c r="C1" s="9"/>
      <c r="D1" s="9"/>
      <c r="E1" s="9"/>
      <c r="F1" s="9"/>
      <c r="G1" s="9"/>
      <c r="H1" s="9"/>
      <c r="I1" s="144"/>
      <c r="J1" s="144"/>
      <c r="K1" s="9"/>
      <c r="L1" s="9"/>
      <c r="M1" s="9"/>
    </row>
    <row r="2" spans="1:13" s="78" customFormat="1" ht="19.5" customHeight="1">
      <c r="A2" s="35"/>
      <c r="B2" s="35"/>
      <c r="C2" s="36"/>
      <c r="D2" s="68"/>
      <c r="E2" s="68"/>
      <c r="F2" s="68"/>
      <c r="G2" s="35"/>
      <c r="H2" s="35"/>
      <c r="I2" s="145"/>
      <c r="J2" s="146"/>
      <c r="K2" s="68"/>
      <c r="L2" s="68"/>
      <c r="M2" s="68"/>
    </row>
    <row r="3" spans="1:13" s="4" customFormat="1" ht="19.5" customHeight="1">
      <c r="A3" s="4" t="s">
        <v>1</v>
      </c>
      <c r="B3" s="6"/>
      <c r="C3" s="7"/>
      <c r="D3" s="106"/>
      <c r="E3" s="106"/>
      <c r="F3" s="96" t="s">
        <v>2</v>
      </c>
      <c r="G3" s="6"/>
      <c r="H3" s="6"/>
      <c r="I3" s="147" t="s">
        <v>2</v>
      </c>
      <c r="J3" s="147"/>
      <c r="K3" s="148" t="s">
        <v>3</v>
      </c>
      <c r="L3" s="148"/>
      <c r="M3" s="148"/>
    </row>
    <row r="4" spans="1:13" s="4" customFormat="1" ht="19.5" customHeight="1">
      <c r="A4" s="107" t="s">
        <v>4</v>
      </c>
      <c r="B4" s="39" t="s">
        <v>5</v>
      </c>
      <c r="C4" s="40"/>
      <c r="D4" s="40"/>
      <c r="E4" s="70"/>
      <c r="F4" s="108" t="s">
        <v>6</v>
      </c>
      <c r="G4" s="109"/>
      <c r="H4" s="109"/>
      <c r="I4" s="149"/>
      <c r="J4" s="149"/>
      <c r="K4" s="109"/>
      <c r="L4" s="150"/>
      <c r="M4" s="96"/>
    </row>
    <row r="5" spans="1:13" s="4" customFormat="1" ht="19.5" customHeight="1">
      <c r="A5" s="110"/>
      <c r="B5" s="18" t="s">
        <v>5</v>
      </c>
      <c r="C5" s="19" t="s">
        <v>7</v>
      </c>
      <c r="D5" s="18" t="s">
        <v>8</v>
      </c>
      <c r="E5" s="20" t="s">
        <v>9</v>
      </c>
      <c r="F5" s="41" t="s">
        <v>37</v>
      </c>
      <c r="G5" s="18" t="s">
        <v>11</v>
      </c>
      <c r="H5" s="22" t="s">
        <v>6</v>
      </c>
      <c r="I5" s="20" t="s">
        <v>38</v>
      </c>
      <c r="J5" s="22" t="s">
        <v>13</v>
      </c>
      <c r="K5" s="18" t="s">
        <v>14</v>
      </c>
      <c r="L5" s="20" t="s">
        <v>15</v>
      </c>
      <c r="M5" s="151" t="s">
        <v>39</v>
      </c>
    </row>
    <row r="6" spans="1:13" s="4" customFormat="1" ht="19.5" customHeight="1">
      <c r="A6" s="111"/>
      <c r="B6" s="18"/>
      <c r="C6" s="19"/>
      <c r="D6" s="18"/>
      <c r="E6" s="20"/>
      <c r="F6" s="42"/>
      <c r="G6" s="18"/>
      <c r="H6" s="22"/>
      <c r="I6" s="20"/>
      <c r="J6" s="22"/>
      <c r="K6" s="18"/>
      <c r="L6" s="20"/>
      <c r="M6" s="152"/>
    </row>
    <row r="7" spans="1:13" s="4" customFormat="1" ht="19.5" customHeight="1">
      <c r="A7" s="90" t="s">
        <v>40</v>
      </c>
      <c r="B7" s="51">
        <f aca="true" t="shared" si="0" ref="B7:B31">H7-G7</f>
        <v>28852</v>
      </c>
      <c r="C7" s="112">
        <f aca="true" t="shared" si="1" ref="C7:C31">J7</f>
        <v>29510</v>
      </c>
      <c r="D7" s="51">
        <f aca="true" t="shared" si="2" ref="D7:D31">B7-C7</f>
        <v>-658</v>
      </c>
      <c r="E7" s="113">
        <f aca="true" t="shared" si="3" ref="E7:E31">IF(C7&lt;=0,0,D7/C7*100)</f>
        <v>-2.229752626228397</v>
      </c>
      <c r="F7" s="51">
        <f>SUM(F8:F21)</f>
        <v>358544</v>
      </c>
      <c r="G7" s="51"/>
      <c r="H7" s="112">
        <v>28852</v>
      </c>
      <c r="I7" s="153">
        <f aca="true" t="shared" si="4" ref="I7:I31">IF(F7&lt;=0,0,H7/F7*100)</f>
        <v>8.046990048641172</v>
      </c>
      <c r="J7" s="154">
        <v>29510</v>
      </c>
      <c r="K7" s="51">
        <f aca="true" t="shared" si="5" ref="K7:K31">H7-J7</f>
        <v>-658</v>
      </c>
      <c r="L7" s="88">
        <f aca="true" t="shared" si="6" ref="L7:L31">IF(J7&lt;=0,0,K7/J7*100)</f>
        <v>-2.229752626228397</v>
      </c>
      <c r="M7" s="75"/>
    </row>
    <row r="8" spans="1:13" s="4" customFormat="1" ht="19.5" customHeight="1">
      <c r="A8" s="51" t="s">
        <v>41</v>
      </c>
      <c r="B8" s="51">
        <f t="shared" si="0"/>
        <v>7574</v>
      </c>
      <c r="C8" s="112">
        <f t="shared" si="1"/>
        <v>7694</v>
      </c>
      <c r="D8" s="51">
        <f t="shared" si="2"/>
        <v>-120</v>
      </c>
      <c r="E8" s="113">
        <f t="shared" si="3"/>
        <v>-1.5596568754873927</v>
      </c>
      <c r="F8" s="51">
        <v>115000</v>
      </c>
      <c r="G8" s="51"/>
      <c r="H8" s="112">
        <v>7574</v>
      </c>
      <c r="I8" s="153">
        <f t="shared" si="4"/>
        <v>6.586086956521739</v>
      </c>
      <c r="J8" s="154">
        <v>7694</v>
      </c>
      <c r="K8" s="51">
        <f t="shared" si="5"/>
        <v>-120</v>
      </c>
      <c r="L8" s="88">
        <f t="shared" si="6"/>
        <v>-1.5596568754873927</v>
      </c>
      <c r="M8" s="75"/>
    </row>
    <row r="9" spans="1:13" s="4" customFormat="1" ht="19.5" customHeight="1">
      <c r="A9" s="51" t="s">
        <v>42</v>
      </c>
      <c r="B9" s="51">
        <f t="shared" si="0"/>
        <v>4861</v>
      </c>
      <c r="C9" s="112">
        <f t="shared" si="1"/>
        <v>2834</v>
      </c>
      <c r="D9" s="51">
        <f t="shared" si="2"/>
        <v>2027</v>
      </c>
      <c r="E9" s="113">
        <f t="shared" si="3"/>
        <v>71.52434721242061</v>
      </c>
      <c r="F9" s="51">
        <v>28000</v>
      </c>
      <c r="G9" s="51"/>
      <c r="H9" s="112">
        <v>4861</v>
      </c>
      <c r="I9" s="153">
        <f t="shared" si="4"/>
        <v>17.360714285714284</v>
      </c>
      <c r="J9" s="154">
        <v>2834</v>
      </c>
      <c r="K9" s="51">
        <f t="shared" si="5"/>
        <v>2027</v>
      </c>
      <c r="L9" s="88">
        <f t="shared" si="6"/>
        <v>71.52434721242061</v>
      </c>
      <c r="M9" s="75"/>
    </row>
    <row r="10" spans="1:13" s="4" customFormat="1" ht="19.5" customHeight="1">
      <c r="A10" s="51" t="s">
        <v>43</v>
      </c>
      <c r="B10" s="51">
        <f t="shared" si="0"/>
        <v>1581</v>
      </c>
      <c r="C10" s="112">
        <f t="shared" si="1"/>
        <v>1436</v>
      </c>
      <c r="D10" s="51">
        <f t="shared" si="2"/>
        <v>145</v>
      </c>
      <c r="E10" s="113">
        <f t="shared" si="3"/>
        <v>10.097493036211699</v>
      </c>
      <c r="F10" s="51">
        <v>8000</v>
      </c>
      <c r="G10" s="51"/>
      <c r="H10" s="112">
        <v>1581</v>
      </c>
      <c r="I10" s="153">
        <f t="shared" si="4"/>
        <v>19.7625</v>
      </c>
      <c r="J10" s="154">
        <v>1436</v>
      </c>
      <c r="K10" s="51">
        <f t="shared" si="5"/>
        <v>145</v>
      </c>
      <c r="L10" s="88">
        <f t="shared" si="6"/>
        <v>10.097493036211699</v>
      </c>
      <c r="M10" s="75"/>
    </row>
    <row r="11" spans="1:13" s="4" customFormat="1" ht="19.5" customHeight="1">
      <c r="A11" s="51" t="s">
        <v>44</v>
      </c>
      <c r="B11" s="51">
        <f t="shared" si="0"/>
        <v>724</v>
      </c>
      <c r="C11" s="112">
        <f t="shared" si="1"/>
        <v>105</v>
      </c>
      <c r="D11" s="51">
        <f t="shared" si="2"/>
        <v>619</v>
      </c>
      <c r="E11" s="113">
        <f t="shared" si="3"/>
        <v>589.5238095238095</v>
      </c>
      <c r="F11" s="51">
        <v>4000</v>
      </c>
      <c r="G11" s="51"/>
      <c r="H11" s="112">
        <v>724</v>
      </c>
      <c r="I11" s="153">
        <f t="shared" si="4"/>
        <v>18.099999999999998</v>
      </c>
      <c r="J11" s="154">
        <v>105</v>
      </c>
      <c r="K11" s="51">
        <f t="shared" si="5"/>
        <v>619</v>
      </c>
      <c r="L11" s="88">
        <f t="shared" si="6"/>
        <v>589.5238095238095</v>
      </c>
      <c r="M11" s="75"/>
    </row>
    <row r="12" spans="1:13" s="4" customFormat="1" ht="19.5" customHeight="1">
      <c r="A12" s="51" t="s">
        <v>45</v>
      </c>
      <c r="B12" s="51">
        <f t="shared" si="0"/>
        <v>1974</v>
      </c>
      <c r="C12" s="112">
        <f t="shared" si="1"/>
        <v>2233</v>
      </c>
      <c r="D12" s="51">
        <f t="shared" si="2"/>
        <v>-259</v>
      </c>
      <c r="E12" s="113">
        <f t="shared" si="3"/>
        <v>-11.598746081504702</v>
      </c>
      <c r="F12" s="51">
        <v>25000</v>
      </c>
      <c r="G12" s="51"/>
      <c r="H12" s="112">
        <v>1974</v>
      </c>
      <c r="I12" s="153">
        <f t="shared" si="4"/>
        <v>7.896</v>
      </c>
      <c r="J12" s="154">
        <v>2233</v>
      </c>
      <c r="K12" s="51">
        <f t="shared" si="5"/>
        <v>-259</v>
      </c>
      <c r="L12" s="88">
        <f t="shared" si="6"/>
        <v>-11.598746081504702</v>
      </c>
      <c r="M12" s="75"/>
    </row>
    <row r="13" spans="1:13" s="4" customFormat="1" ht="19.5" customHeight="1">
      <c r="A13" s="51" t="s">
        <v>46</v>
      </c>
      <c r="B13" s="51">
        <f t="shared" si="0"/>
        <v>2712</v>
      </c>
      <c r="C13" s="112">
        <f t="shared" si="1"/>
        <v>5314</v>
      </c>
      <c r="D13" s="51">
        <f t="shared" si="2"/>
        <v>-2602</v>
      </c>
      <c r="E13" s="113">
        <f t="shared" si="3"/>
        <v>-48.9649981181784</v>
      </c>
      <c r="F13" s="51">
        <v>28000</v>
      </c>
      <c r="G13" s="51"/>
      <c r="H13" s="112">
        <v>2712</v>
      </c>
      <c r="I13" s="153">
        <f t="shared" si="4"/>
        <v>9.685714285714287</v>
      </c>
      <c r="J13" s="154">
        <v>5314</v>
      </c>
      <c r="K13" s="51">
        <f t="shared" si="5"/>
        <v>-2602</v>
      </c>
      <c r="L13" s="88">
        <f t="shared" si="6"/>
        <v>-48.9649981181784</v>
      </c>
      <c r="M13" s="75"/>
    </row>
    <row r="14" spans="1:13" s="4" customFormat="1" ht="19.5" customHeight="1">
      <c r="A14" s="51" t="s">
        <v>47</v>
      </c>
      <c r="B14" s="51">
        <f t="shared" si="0"/>
        <v>1673</v>
      </c>
      <c r="C14" s="112">
        <f t="shared" si="1"/>
        <v>1521</v>
      </c>
      <c r="D14" s="51">
        <f t="shared" si="2"/>
        <v>152</v>
      </c>
      <c r="E14" s="113">
        <f t="shared" si="3"/>
        <v>9.993425378040763</v>
      </c>
      <c r="F14" s="51">
        <v>10000</v>
      </c>
      <c r="G14" s="51"/>
      <c r="H14" s="112">
        <v>1673</v>
      </c>
      <c r="I14" s="153">
        <f t="shared" si="4"/>
        <v>16.73</v>
      </c>
      <c r="J14" s="154">
        <v>1521</v>
      </c>
      <c r="K14" s="51">
        <f t="shared" si="5"/>
        <v>152</v>
      </c>
      <c r="L14" s="88">
        <f t="shared" si="6"/>
        <v>9.993425378040763</v>
      </c>
      <c r="M14" s="75"/>
    </row>
    <row r="15" spans="1:13" s="4" customFormat="1" ht="19.5" customHeight="1">
      <c r="A15" s="51" t="s">
        <v>48</v>
      </c>
      <c r="B15" s="51">
        <f t="shared" si="0"/>
        <v>1606</v>
      </c>
      <c r="C15" s="112">
        <f t="shared" si="1"/>
        <v>2770</v>
      </c>
      <c r="D15" s="51">
        <f t="shared" si="2"/>
        <v>-1164</v>
      </c>
      <c r="E15" s="113">
        <f t="shared" si="3"/>
        <v>-42.021660649819495</v>
      </c>
      <c r="F15" s="51">
        <v>12000</v>
      </c>
      <c r="G15" s="51"/>
      <c r="H15" s="112">
        <v>1606</v>
      </c>
      <c r="I15" s="153">
        <f t="shared" si="4"/>
        <v>13.383333333333333</v>
      </c>
      <c r="J15" s="154">
        <v>2770</v>
      </c>
      <c r="K15" s="51">
        <f t="shared" si="5"/>
        <v>-1164</v>
      </c>
      <c r="L15" s="88">
        <f t="shared" si="6"/>
        <v>-42.021660649819495</v>
      </c>
      <c r="M15" s="75"/>
    </row>
    <row r="16" spans="1:13" s="4" customFormat="1" ht="19.5" customHeight="1">
      <c r="A16" s="51" t="s">
        <v>49</v>
      </c>
      <c r="B16" s="51">
        <f t="shared" si="0"/>
        <v>1273</v>
      </c>
      <c r="C16" s="112">
        <f t="shared" si="1"/>
        <v>1108</v>
      </c>
      <c r="D16" s="51">
        <f t="shared" si="2"/>
        <v>165</v>
      </c>
      <c r="E16" s="113">
        <f t="shared" si="3"/>
        <v>14.891696750902527</v>
      </c>
      <c r="F16" s="51">
        <v>36000</v>
      </c>
      <c r="G16" s="51"/>
      <c r="H16" s="112">
        <v>1273</v>
      </c>
      <c r="I16" s="153">
        <f t="shared" si="4"/>
        <v>3.5361111111111114</v>
      </c>
      <c r="J16" s="154">
        <v>1108</v>
      </c>
      <c r="K16" s="51">
        <f t="shared" si="5"/>
        <v>165</v>
      </c>
      <c r="L16" s="88">
        <f t="shared" si="6"/>
        <v>14.891696750902527</v>
      </c>
      <c r="M16" s="75"/>
    </row>
    <row r="17" spans="1:13" s="4" customFormat="1" ht="19.5" customHeight="1">
      <c r="A17" s="51" t="s">
        <v>50</v>
      </c>
      <c r="B17" s="51">
        <f t="shared" si="0"/>
        <v>1019</v>
      </c>
      <c r="C17" s="112">
        <f t="shared" si="1"/>
        <v>849</v>
      </c>
      <c r="D17" s="51">
        <f t="shared" si="2"/>
        <v>170</v>
      </c>
      <c r="E17" s="113">
        <f t="shared" si="3"/>
        <v>20.023557126030624</v>
      </c>
      <c r="F17" s="51">
        <v>10000</v>
      </c>
      <c r="G17" s="51"/>
      <c r="H17" s="112">
        <v>1019</v>
      </c>
      <c r="I17" s="153">
        <f t="shared" si="4"/>
        <v>10.190000000000001</v>
      </c>
      <c r="J17" s="154">
        <v>849</v>
      </c>
      <c r="K17" s="51">
        <f t="shared" si="5"/>
        <v>170</v>
      </c>
      <c r="L17" s="88">
        <f t="shared" si="6"/>
        <v>20.023557126030624</v>
      </c>
      <c r="M17" s="75"/>
    </row>
    <row r="18" spans="1:13" s="4" customFormat="1" ht="19.5" customHeight="1">
      <c r="A18" s="51" t="s">
        <v>51</v>
      </c>
      <c r="B18" s="51">
        <f t="shared" si="0"/>
        <v>86</v>
      </c>
      <c r="C18" s="112">
        <f t="shared" si="1"/>
        <v>352</v>
      </c>
      <c r="D18" s="51">
        <f t="shared" si="2"/>
        <v>-266</v>
      </c>
      <c r="E18" s="113">
        <f t="shared" si="3"/>
        <v>-75.56818181818183</v>
      </c>
      <c r="F18" s="51">
        <v>29400</v>
      </c>
      <c r="G18" s="51"/>
      <c r="H18" s="112">
        <v>86</v>
      </c>
      <c r="I18" s="153">
        <f t="shared" si="4"/>
        <v>0.2925170068027211</v>
      </c>
      <c r="J18" s="154">
        <v>352</v>
      </c>
      <c r="K18" s="51">
        <f t="shared" si="5"/>
        <v>-266</v>
      </c>
      <c r="L18" s="88">
        <f t="shared" si="6"/>
        <v>-75.56818181818183</v>
      </c>
      <c r="M18" s="75"/>
    </row>
    <row r="19" spans="1:13" s="4" customFormat="1" ht="19.5" customHeight="1">
      <c r="A19" s="51" t="s">
        <v>52</v>
      </c>
      <c r="B19" s="51">
        <f t="shared" si="0"/>
        <v>3568</v>
      </c>
      <c r="C19" s="112">
        <f t="shared" si="1"/>
        <v>3135</v>
      </c>
      <c r="D19" s="51">
        <f t="shared" si="2"/>
        <v>433</v>
      </c>
      <c r="E19" s="113">
        <f t="shared" si="3"/>
        <v>13.811802232854864</v>
      </c>
      <c r="F19" s="51">
        <v>52000</v>
      </c>
      <c r="G19" s="51"/>
      <c r="H19" s="112">
        <v>3568</v>
      </c>
      <c r="I19" s="153">
        <f t="shared" si="4"/>
        <v>6.861538461538462</v>
      </c>
      <c r="J19" s="154">
        <v>3135</v>
      </c>
      <c r="K19" s="51">
        <f t="shared" si="5"/>
        <v>433</v>
      </c>
      <c r="L19" s="88">
        <f t="shared" si="6"/>
        <v>13.811802232854864</v>
      </c>
      <c r="M19" s="75"/>
    </row>
    <row r="20" spans="1:13" s="4" customFormat="1" ht="19.5" customHeight="1">
      <c r="A20" s="51" t="s">
        <v>53</v>
      </c>
      <c r="B20" s="51">
        <f t="shared" si="0"/>
        <v>201</v>
      </c>
      <c r="C20" s="112">
        <f t="shared" si="1"/>
        <v>159</v>
      </c>
      <c r="D20" s="51">
        <f t="shared" si="2"/>
        <v>42</v>
      </c>
      <c r="E20" s="113">
        <f t="shared" si="3"/>
        <v>26.41509433962264</v>
      </c>
      <c r="F20" s="51">
        <v>1100</v>
      </c>
      <c r="G20" s="51"/>
      <c r="H20" s="112">
        <v>201</v>
      </c>
      <c r="I20" s="153">
        <f t="shared" si="4"/>
        <v>18.272727272727273</v>
      </c>
      <c r="J20" s="154">
        <v>159</v>
      </c>
      <c r="K20" s="51">
        <f t="shared" si="5"/>
        <v>42</v>
      </c>
      <c r="L20" s="88">
        <f t="shared" si="6"/>
        <v>26.41509433962264</v>
      </c>
      <c r="M20" s="75"/>
    </row>
    <row r="21" spans="1:13" s="4" customFormat="1" ht="19.5" customHeight="1">
      <c r="A21" s="51" t="s">
        <v>54</v>
      </c>
      <c r="B21" s="51">
        <f t="shared" si="0"/>
        <v>0</v>
      </c>
      <c r="C21" s="112">
        <f t="shared" si="1"/>
        <v>0</v>
      </c>
      <c r="D21" s="51">
        <f t="shared" si="2"/>
        <v>0</v>
      </c>
      <c r="E21" s="113">
        <f t="shared" si="3"/>
        <v>0</v>
      </c>
      <c r="F21" s="51">
        <v>44</v>
      </c>
      <c r="G21" s="51"/>
      <c r="H21" s="112">
        <v>0</v>
      </c>
      <c r="I21" s="153">
        <f t="shared" si="4"/>
        <v>0</v>
      </c>
      <c r="J21" s="154">
        <v>0</v>
      </c>
      <c r="K21" s="51">
        <f t="shared" si="5"/>
        <v>0</v>
      </c>
      <c r="L21" s="88">
        <f t="shared" si="6"/>
        <v>0</v>
      </c>
      <c r="M21" s="75"/>
    </row>
    <row r="22" spans="1:13" s="4" customFormat="1" ht="19.5" customHeight="1">
      <c r="A22" s="90" t="s">
        <v>55</v>
      </c>
      <c r="B22" s="51">
        <f t="shared" si="0"/>
        <v>12652</v>
      </c>
      <c r="C22" s="112">
        <f t="shared" si="1"/>
        <v>48641</v>
      </c>
      <c r="D22" s="51">
        <f t="shared" si="2"/>
        <v>-35989</v>
      </c>
      <c r="E22" s="113">
        <f t="shared" si="3"/>
        <v>-73.98902160728603</v>
      </c>
      <c r="F22" s="51">
        <f>SUM(F23:F30)</f>
        <v>359774</v>
      </c>
      <c r="G22" s="51"/>
      <c r="H22" s="112">
        <v>12652</v>
      </c>
      <c r="I22" s="153">
        <f t="shared" si="4"/>
        <v>3.516652120497868</v>
      </c>
      <c r="J22" s="154">
        <v>48641</v>
      </c>
      <c r="K22" s="51">
        <f t="shared" si="5"/>
        <v>-35989</v>
      </c>
      <c r="L22" s="88">
        <f t="shared" si="6"/>
        <v>-73.98902160728603</v>
      </c>
      <c r="M22" s="75"/>
    </row>
    <row r="23" spans="1:13" s="4" customFormat="1" ht="19.5" customHeight="1">
      <c r="A23" s="51" t="s">
        <v>56</v>
      </c>
      <c r="B23" s="51">
        <f t="shared" si="0"/>
        <v>981</v>
      </c>
      <c r="C23" s="112">
        <f t="shared" si="1"/>
        <v>1563</v>
      </c>
      <c r="D23" s="51">
        <f t="shared" si="2"/>
        <v>-582</v>
      </c>
      <c r="E23" s="113">
        <f t="shared" si="3"/>
        <v>-37.23608445297505</v>
      </c>
      <c r="F23" s="51">
        <v>20000</v>
      </c>
      <c r="G23" s="51"/>
      <c r="H23" s="112">
        <v>981</v>
      </c>
      <c r="I23" s="153">
        <f t="shared" si="4"/>
        <v>4.905</v>
      </c>
      <c r="J23" s="154">
        <v>1563</v>
      </c>
      <c r="K23" s="51">
        <f t="shared" si="5"/>
        <v>-582</v>
      </c>
      <c r="L23" s="88">
        <f t="shared" si="6"/>
        <v>-37.23608445297505</v>
      </c>
      <c r="M23" s="75"/>
    </row>
    <row r="24" spans="1:13" s="4" customFormat="1" ht="19.5" customHeight="1">
      <c r="A24" s="51" t="s">
        <v>57</v>
      </c>
      <c r="B24" s="51">
        <f t="shared" si="0"/>
        <v>2061</v>
      </c>
      <c r="C24" s="112">
        <f t="shared" si="1"/>
        <v>1909</v>
      </c>
      <c r="D24" s="51">
        <f t="shared" si="2"/>
        <v>152</v>
      </c>
      <c r="E24" s="113">
        <f t="shared" si="3"/>
        <v>7.962283918281823</v>
      </c>
      <c r="F24" s="51">
        <v>33000</v>
      </c>
      <c r="G24" s="51"/>
      <c r="H24" s="112">
        <v>2061</v>
      </c>
      <c r="I24" s="153">
        <f t="shared" si="4"/>
        <v>6.245454545454546</v>
      </c>
      <c r="J24" s="154">
        <v>1909</v>
      </c>
      <c r="K24" s="51">
        <f t="shared" si="5"/>
        <v>152</v>
      </c>
      <c r="L24" s="88">
        <f t="shared" si="6"/>
        <v>7.962283918281823</v>
      </c>
      <c r="M24" s="75"/>
    </row>
    <row r="25" spans="1:13" s="4" customFormat="1" ht="19.5" customHeight="1">
      <c r="A25" s="51" t="s">
        <v>58</v>
      </c>
      <c r="B25" s="51">
        <f t="shared" si="0"/>
        <v>4063</v>
      </c>
      <c r="C25" s="112">
        <f t="shared" si="1"/>
        <v>1368</v>
      </c>
      <c r="D25" s="51">
        <f t="shared" si="2"/>
        <v>2695</v>
      </c>
      <c r="E25" s="113">
        <f t="shared" si="3"/>
        <v>197.0029239766082</v>
      </c>
      <c r="F25" s="51">
        <v>50000</v>
      </c>
      <c r="G25" s="51"/>
      <c r="H25" s="112">
        <v>4063</v>
      </c>
      <c r="I25" s="153">
        <f t="shared" si="4"/>
        <v>8.126</v>
      </c>
      <c r="J25" s="154">
        <v>1368</v>
      </c>
      <c r="K25" s="51">
        <f t="shared" si="5"/>
        <v>2695</v>
      </c>
      <c r="L25" s="88">
        <f t="shared" si="6"/>
        <v>197.0029239766082</v>
      </c>
      <c r="M25" s="75"/>
    </row>
    <row r="26" spans="1:13" s="4" customFormat="1" ht="19.5" customHeight="1">
      <c r="A26" s="51" t="s">
        <v>59</v>
      </c>
      <c r="B26" s="51">
        <f t="shared" si="0"/>
        <v>0</v>
      </c>
      <c r="C26" s="112">
        <f t="shared" si="1"/>
        <v>5</v>
      </c>
      <c r="D26" s="51">
        <f t="shared" si="2"/>
        <v>-5</v>
      </c>
      <c r="E26" s="113">
        <f t="shared" si="3"/>
        <v>-100</v>
      </c>
      <c r="F26" s="51">
        <v>9000</v>
      </c>
      <c r="G26" s="51"/>
      <c r="H26" s="112">
        <v>0</v>
      </c>
      <c r="I26" s="153">
        <f t="shared" si="4"/>
        <v>0</v>
      </c>
      <c r="J26" s="154">
        <v>5</v>
      </c>
      <c r="K26" s="51">
        <f t="shared" si="5"/>
        <v>-5</v>
      </c>
      <c r="L26" s="88">
        <f t="shared" si="6"/>
        <v>-100</v>
      </c>
      <c r="M26" s="75"/>
    </row>
    <row r="27" spans="1:13" s="4" customFormat="1" ht="19.5" customHeight="1">
      <c r="A27" s="89" t="s">
        <v>60</v>
      </c>
      <c r="B27" s="51">
        <f t="shared" si="0"/>
        <v>3601</v>
      </c>
      <c r="C27" s="112">
        <f t="shared" si="1"/>
        <v>39124</v>
      </c>
      <c r="D27" s="51">
        <f t="shared" si="2"/>
        <v>-35523</v>
      </c>
      <c r="E27" s="113">
        <f t="shared" si="3"/>
        <v>-90.79593088641244</v>
      </c>
      <c r="F27" s="51">
        <v>182000</v>
      </c>
      <c r="G27" s="51"/>
      <c r="H27" s="112">
        <v>3601</v>
      </c>
      <c r="I27" s="153">
        <f t="shared" si="4"/>
        <v>1.9785714285714284</v>
      </c>
      <c r="J27" s="154">
        <v>39124</v>
      </c>
      <c r="K27" s="51">
        <f t="shared" si="5"/>
        <v>-35523</v>
      </c>
      <c r="L27" s="88">
        <f t="shared" si="6"/>
        <v>-90.79593088641244</v>
      </c>
      <c r="M27" s="75"/>
    </row>
    <row r="28" spans="1:13" s="4" customFormat="1" ht="19.5" customHeight="1">
      <c r="A28" s="51" t="s">
        <v>61</v>
      </c>
      <c r="B28" s="51">
        <f t="shared" si="0"/>
        <v>68</v>
      </c>
      <c r="C28" s="112">
        <f t="shared" si="1"/>
        <v>3825</v>
      </c>
      <c r="D28" s="51">
        <f t="shared" si="2"/>
        <v>-3757</v>
      </c>
      <c r="E28" s="113">
        <f t="shared" si="3"/>
        <v>-98.22222222222223</v>
      </c>
      <c r="F28" s="51">
        <v>20000</v>
      </c>
      <c r="G28" s="51"/>
      <c r="H28" s="112">
        <v>68</v>
      </c>
      <c r="I28" s="153">
        <f t="shared" si="4"/>
        <v>0.33999999999999997</v>
      </c>
      <c r="J28" s="154">
        <v>3825</v>
      </c>
      <c r="K28" s="51">
        <f t="shared" si="5"/>
        <v>-3757</v>
      </c>
      <c r="L28" s="88">
        <f t="shared" si="6"/>
        <v>-98.22222222222223</v>
      </c>
      <c r="M28" s="75"/>
    </row>
    <row r="29" spans="1:13" s="4" customFormat="1" ht="19.5" customHeight="1">
      <c r="A29" s="51" t="s">
        <v>62</v>
      </c>
      <c r="B29" s="51">
        <f t="shared" si="0"/>
        <v>1369</v>
      </c>
      <c r="C29" s="112">
        <f t="shared" si="1"/>
        <v>8</v>
      </c>
      <c r="D29" s="51">
        <f t="shared" si="2"/>
        <v>1361</v>
      </c>
      <c r="E29" s="113">
        <f t="shared" si="3"/>
        <v>17012.5</v>
      </c>
      <c r="F29" s="51">
        <v>8000</v>
      </c>
      <c r="G29" s="51"/>
      <c r="H29" s="112">
        <v>1369</v>
      </c>
      <c r="I29" s="153">
        <f t="shared" si="4"/>
        <v>17.1125</v>
      </c>
      <c r="J29" s="154">
        <v>8</v>
      </c>
      <c r="K29" s="51">
        <f t="shared" si="5"/>
        <v>1361</v>
      </c>
      <c r="L29" s="88">
        <f t="shared" si="6"/>
        <v>17012.5</v>
      </c>
      <c r="M29" s="75"/>
    </row>
    <row r="30" spans="1:13" s="4" customFormat="1" ht="19.5" customHeight="1">
      <c r="A30" s="51" t="s">
        <v>63</v>
      </c>
      <c r="B30" s="51">
        <f t="shared" si="0"/>
        <v>509</v>
      </c>
      <c r="C30" s="112">
        <f t="shared" si="1"/>
        <v>839</v>
      </c>
      <c r="D30" s="51">
        <f t="shared" si="2"/>
        <v>-330</v>
      </c>
      <c r="E30" s="113">
        <f t="shared" si="3"/>
        <v>-39.33253873659118</v>
      </c>
      <c r="F30" s="51">
        <v>37774</v>
      </c>
      <c r="G30" s="51"/>
      <c r="H30" s="112">
        <v>509</v>
      </c>
      <c r="I30" s="153">
        <f t="shared" si="4"/>
        <v>1.347487689945465</v>
      </c>
      <c r="J30" s="154">
        <v>839</v>
      </c>
      <c r="K30" s="51">
        <f t="shared" si="5"/>
        <v>-330</v>
      </c>
      <c r="L30" s="88">
        <f t="shared" si="6"/>
        <v>-39.33253873659118</v>
      </c>
      <c r="M30" s="75"/>
    </row>
    <row r="31" spans="1:13" s="4" customFormat="1" ht="19.5" customHeight="1">
      <c r="A31" s="114" t="s">
        <v>64</v>
      </c>
      <c r="B31" s="51">
        <f t="shared" si="0"/>
        <v>41504</v>
      </c>
      <c r="C31" s="112">
        <f t="shared" si="1"/>
        <v>78151</v>
      </c>
      <c r="D31" s="51">
        <f t="shared" si="2"/>
        <v>-36647</v>
      </c>
      <c r="E31" s="113">
        <f t="shared" si="3"/>
        <v>-46.89255415797622</v>
      </c>
      <c r="F31" s="51">
        <f>F7+F22</f>
        <v>718318</v>
      </c>
      <c r="G31" s="51"/>
      <c r="H31" s="112">
        <v>41504</v>
      </c>
      <c r="I31" s="153">
        <f t="shared" si="4"/>
        <v>5.777942359790511</v>
      </c>
      <c r="J31" s="154">
        <v>78151</v>
      </c>
      <c r="K31" s="51">
        <f t="shared" si="5"/>
        <v>-36647</v>
      </c>
      <c r="L31" s="88">
        <f t="shared" si="6"/>
        <v>-46.89255415797622</v>
      </c>
      <c r="M31" s="75"/>
    </row>
    <row r="32" spans="1:13" s="4" customFormat="1" ht="24.75" customHeight="1" hidden="1">
      <c r="A32" s="34" t="s">
        <v>34</v>
      </c>
      <c r="B32" s="115"/>
      <c r="C32" s="115"/>
      <c r="D32" s="115"/>
      <c r="E32" s="116"/>
      <c r="F32" s="117"/>
      <c r="G32" s="115"/>
      <c r="H32" s="118"/>
      <c r="I32" s="155"/>
      <c r="J32" s="156"/>
      <c r="K32" s="115"/>
      <c r="L32" s="157"/>
      <c r="M32" s="158"/>
    </row>
    <row r="33" spans="1:13" s="4" customFormat="1" ht="19.5" customHeight="1">
      <c r="A33" s="9" t="s">
        <v>65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s="4" customFormat="1" ht="19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s="4" customFormat="1" ht="19.5" customHeight="1">
      <c r="A35" s="35"/>
      <c r="B35" s="35"/>
      <c r="C35" s="36"/>
      <c r="D35" s="68"/>
      <c r="E35" s="68"/>
      <c r="F35" s="68"/>
      <c r="G35" s="35"/>
      <c r="H35" s="35"/>
      <c r="I35" s="36"/>
      <c r="J35" s="37"/>
      <c r="K35" s="68"/>
      <c r="L35" s="68"/>
      <c r="M35" s="68"/>
    </row>
    <row r="36" spans="1:13" s="4" customFormat="1" ht="19.5" customHeight="1">
      <c r="A36" s="4" t="s">
        <v>1</v>
      </c>
      <c r="B36" s="6"/>
      <c r="C36" s="7"/>
      <c r="D36" s="106"/>
      <c r="E36" s="106"/>
      <c r="F36" s="96" t="s">
        <v>2</v>
      </c>
      <c r="G36" s="6"/>
      <c r="H36" s="6"/>
      <c r="I36" s="38" t="s">
        <v>2</v>
      </c>
      <c r="J36" s="38"/>
      <c r="K36" s="148" t="s">
        <v>3</v>
      </c>
      <c r="L36" s="148"/>
      <c r="M36" s="148"/>
    </row>
    <row r="37" spans="1:12" s="4" customFormat="1" ht="24" customHeight="1">
      <c r="A37" s="119" t="s">
        <v>4</v>
      </c>
      <c r="B37" s="120" t="s">
        <v>5</v>
      </c>
      <c r="C37" s="121"/>
      <c r="D37" s="121"/>
      <c r="E37" s="121"/>
      <c r="F37" s="122" t="s">
        <v>6</v>
      </c>
      <c r="G37" s="123"/>
      <c r="H37" s="123"/>
      <c r="I37" s="123"/>
      <c r="J37" s="123"/>
      <c r="K37" s="123"/>
      <c r="L37" s="159"/>
    </row>
    <row r="38" spans="1:12" s="4" customFormat="1" ht="24" customHeight="1">
      <c r="A38" s="124"/>
      <c r="B38" s="125" t="s">
        <v>5</v>
      </c>
      <c r="C38" s="126" t="s">
        <v>7</v>
      </c>
      <c r="D38" s="127" t="s">
        <v>8</v>
      </c>
      <c r="E38" s="128" t="s">
        <v>9</v>
      </c>
      <c r="F38" s="129" t="s">
        <v>37</v>
      </c>
      <c r="G38" s="125" t="s">
        <v>11</v>
      </c>
      <c r="H38" s="130" t="s">
        <v>6</v>
      </c>
      <c r="I38" s="128" t="s">
        <v>12</v>
      </c>
      <c r="J38" s="126" t="s">
        <v>13</v>
      </c>
      <c r="K38" s="127" t="s">
        <v>14</v>
      </c>
      <c r="L38" s="128" t="s">
        <v>15</v>
      </c>
    </row>
    <row r="39" spans="1:12" s="4" customFormat="1" ht="24" customHeight="1">
      <c r="A39" s="131"/>
      <c r="B39" s="132"/>
      <c r="C39" s="133"/>
      <c r="D39" s="134"/>
      <c r="E39" s="135"/>
      <c r="F39" s="136"/>
      <c r="G39" s="132"/>
      <c r="H39" s="137"/>
      <c r="I39" s="135"/>
      <c r="J39" s="133"/>
      <c r="K39" s="134"/>
      <c r="L39" s="135"/>
    </row>
    <row r="40" spans="1:12" s="4" customFormat="1" ht="19.5" customHeight="1">
      <c r="A40" s="138" t="s">
        <v>66</v>
      </c>
      <c r="B40" s="51">
        <f aca="true" t="shared" si="7" ref="B40:B65">H40-G40</f>
        <v>15777</v>
      </c>
      <c r="C40" s="87">
        <f aca="true" t="shared" si="8" ref="C40:C65">J40</f>
        <v>24061</v>
      </c>
      <c r="D40" s="51">
        <f aca="true" t="shared" si="9" ref="D40:D65">B40-C40</f>
        <v>-8284</v>
      </c>
      <c r="E40" s="113">
        <f aca="true" t="shared" si="10" ref="E40:E65">IF(C40&lt;=0,0,D40/C40*100)</f>
        <v>-34.42915922031503</v>
      </c>
      <c r="F40" s="139">
        <v>260000</v>
      </c>
      <c r="G40" s="91"/>
      <c r="H40" s="140">
        <v>15777</v>
      </c>
      <c r="I40" s="160">
        <f aca="true" t="shared" si="11" ref="I40:I65">IF(F40&lt;=0,0,H40/F40*100)</f>
        <v>6.068076923076923</v>
      </c>
      <c r="J40" s="161">
        <v>24061</v>
      </c>
      <c r="K40" s="162">
        <f aca="true" t="shared" si="12" ref="K40:K65">H40-J40</f>
        <v>-8284</v>
      </c>
      <c r="L40" s="163">
        <f aca="true" t="shared" si="13" ref="L40:L65">IF(J40&lt;=0,0,K40/J40*100)</f>
        <v>-34.42915922031503</v>
      </c>
    </row>
    <row r="41" spans="1:12" s="4" customFormat="1" ht="19.5" customHeight="1">
      <c r="A41" s="138" t="s">
        <v>67</v>
      </c>
      <c r="B41" s="51">
        <f t="shared" si="7"/>
        <v>0</v>
      </c>
      <c r="C41" s="87">
        <f t="shared" si="8"/>
        <v>0</v>
      </c>
      <c r="D41" s="51">
        <f t="shared" si="9"/>
        <v>0</v>
      </c>
      <c r="E41" s="113">
        <f t="shared" si="10"/>
        <v>0</v>
      </c>
      <c r="F41" s="91"/>
      <c r="G41" s="91"/>
      <c r="H41" s="140">
        <v>0</v>
      </c>
      <c r="I41" s="160">
        <f t="shared" si="11"/>
        <v>0</v>
      </c>
      <c r="J41" s="161">
        <v>0</v>
      </c>
      <c r="K41" s="162">
        <f t="shared" si="12"/>
        <v>0</v>
      </c>
      <c r="L41" s="163">
        <f t="shared" si="13"/>
        <v>0</v>
      </c>
    </row>
    <row r="42" spans="1:12" s="4" customFormat="1" ht="19.5" customHeight="1">
      <c r="A42" s="141" t="s">
        <v>68</v>
      </c>
      <c r="B42" s="51">
        <f t="shared" si="7"/>
        <v>60</v>
      </c>
      <c r="C42" s="87">
        <f t="shared" si="8"/>
        <v>74</v>
      </c>
      <c r="D42" s="51">
        <f t="shared" si="9"/>
        <v>-14</v>
      </c>
      <c r="E42" s="113">
        <f t="shared" si="10"/>
        <v>-18.91891891891892</v>
      </c>
      <c r="F42" s="91">
        <v>3000</v>
      </c>
      <c r="G42" s="91"/>
      <c r="H42" s="140">
        <v>60</v>
      </c>
      <c r="I42" s="160">
        <f t="shared" si="11"/>
        <v>2</v>
      </c>
      <c r="J42" s="161">
        <v>74</v>
      </c>
      <c r="K42" s="162">
        <f t="shared" si="12"/>
        <v>-14</v>
      </c>
      <c r="L42" s="163">
        <f t="shared" si="13"/>
        <v>-18.91891891891892</v>
      </c>
    </row>
    <row r="43" spans="1:12" s="4" customFormat="1" ht="19.5" customHeight="1">
      <c r="A43" s="141" t="s">
        <v>69</v>
      </c>
      <c r="B43" s="51">
        <f t="shared" si="7"/>
        <v>15620</v>
      </c>
      <c r="C43" s="87">
        <f t="shared" si="8"/>
        <v>10169</v>
      </c>
      <c r="D43" s="51">
        <f t="shared" si="9"/>
        <v>5451</v>
      </c>
      <c r="E43" s="113">
        <f t="shared" si="10"/>
        <v>53.60409086439177</v>
      </c>
      <c r="F43" s="52">
        <v>168000</v>
      </c>
      <c r="G43" s="52"/>
      <c r="H43" s="142">
        <v>15620</v>
      </c>
      <c r="I43" s="160">
        <f t="shared" si="11"/>
        <v>9.297619047619047</v>
      </c>
      <c r="J43" s="161">
        <v>10169</v>
      </c>
      <c r="K43" s="162">
        <f t="shared" si="12"/>
        <v>5451</v>
      </c>
      <c r="L43" s="163">
        <f t="shared" si="13"/>
        <v>53.60409086439177</v>
      </c>
    </row>
    <row r="44" spans="1:12" s="4" customFormat="1" ht="19.5" customHeight="1">
      <c r="A44" s="141" t="s">
        <v>70</v>
      </c>
      <c r="B44" s="51">
        <f t="shared" si="7"/>
        <v>35901</v>
      </c>
      <c r="C44" s="87">
        <f t="shared" si="8"/>
        <v>42716</v>
      </c>
      <c r="D44" s="51">
        <f t="shared" si="9"/>
        <v>-6815</v>
      </c>
      <c r="E44" s="113">
        <f t="shared" si="10"/>
        <v>-15.954209195617567</v>
      </c>
      <c r="F44" s="52">
        <v>610000</v>
      </c>
      <c r="G44" s="52"/>
      <c r="H44" s="142">
        <v>35901</v>
      </c>
      <c r="I44" s="160">
        <f t="shared" si="11"/>
        <v>5.885409836065573</v>
      </c>
      <c r="J44" s="161">
        <v>42716</v>
      </c>
      <c r="K44" s="162">
        <f t="shared" si="12"/>
        <v>-6815</v>
      </c>
      <c r="L44" s="163">
        <f t="shared" si="13"/>
        <v>-15.954209195617567</v>
      </c>
    </row>
    <row r="45" spans="1:12" s="4" customFormat="1" ht="19.5" customHeight="1">
      <c r="A45" s="141" t="s">
        <v>71</v>
      </c>
      <c r="B45" s="51">
        <f t="shared" si="7"/>
        <v>401</v>
      </c>
      <c r="C45" s="87">
        <f t="shared" si="8"/>
        <v>1648</v>
      </c>
      <c r="D45" s="51">
        <f t="shared" si="9"/>
        <v>-1247</v>
      </c>
      <c r="E45" s="113">
        <f t="shared" si="10"/>
        <v>-75.66747572815534</v>
      </c>
      <c r="F45" s="52">
        <v>36000</v>
      </c>
      <c r="G45" s="52"/>
      <c r="H45" s="142">
        <v>401</v>
      </c>
      <c r="I45" s="160">
        <f t="shared" si="11"/>
        <v>1.113888888888889</v>
      </c>
      <c r="J45" s="161">
        <v>1648</v>
      </c>
      <c r="K45" s="162">
        <f t="shared" si="12"/>
        <v>-1247</v>
      </c>
      <c r="L45" s="163">
        <f t="shared" si="13"/>
        <v>-75.66747572815534</v>
      </c>
    </row>
    <row r="46" spans="1:12" s="4" customFormat="1" ht="19.5" customHeight="1">
      <c r="A46" s="141" t="s">
        <v>72</v>
      </c>
      <c r="B46" s="51">
        <f t="shared" si="7"/>
        <v>1436</v>
      </c>
      <c r="C46" s="87">
        <f t="shared" si="8"/>
        <v>1680</v>
      </c>
      <c r="D46" s="51">
        <f t="shared" si="9"/>
        <v>-244</v>
      </c>
      <c r="E46" s="113">
        <f t="shared" si="10"/>
        <v>-14.523809523809526</v>
      </c>
      <c r="F46" s="52">
        <v>35000</v>
      </c>
      <c r="G46" s="52"/>
      <c r="H46" s="142">
        <v>1436</v>
      </c>
      <c r="I46" s="160">
        <f t="shared" si="11"/>
        <v>4.102857142857143</v>
      </c>
      <c r="J46" s="161">
        <v>1680</v>
      </c>
      <c r="K46" s="162">
        <f t="shared" si="12"/>
        <v>-244</v>
      </c>
      <c r="L46" s="163">
        <f t="shared" si="13"/>
        <v>-14.523809523809526</v>
      </c>
    </row>
    <row r="47" spans="1:12" s="4" customFormat="1" ht="19.5" customHeight="1">
      <c r="A47" s="141" t="s">
        <v>73</v>
      </c>
      <c r="B47" s="51">
        <f t="shared" si="7"/>
        <v>95018</v>
      </c>
      <c r="C47" s="87">
        <f t="shared" si="8"/>
        <v>95949</v>
      </c>
      <c r="D47" s="51">
        <f t="shared" si="9"/>
        <v>-931</v>
      </c>
      <c r="E47" s="113">
        <f t="shared" si="10"/>
        <v>-0.9703071423360327</v>
      </c>
      <c r="F47" s="52">
        <v>500000</v>
      </c>
      <c r="G47" s="52"/>
      <c r="H47" s="142">
        <v>95018</v>
      </c>
      <c r="I47" s="160">
        <f t="shared" si="11"/>
        <v>19.003600000000002</v>
      </c>
      <c r="J47" s="161">
        <v>95949</v>
      </c>
      <c r="K47" s="162">
        <f t="shared" si="12"/>
        <v>-931</v>
      </c>
      <c r="L47" s="163">
        <f t="shared" si="13"/>
        <v>-0.9703071423360327</v>
      </c>
    </row>
    <row r="48" spans="1:12" s="4" customFormat="1" ht="19.5" customHeight="1">
      <c r="A48" s="141" t="s">
        <v>74</v>
      </c>
      <c r="B48" s="51">
        <f t="shared" si="7"/>
        <v>159973</v>
      </c>
      <c r="C48" s="87">
        <f t="shared" si="8"/>
        <v>158728</v>
      </c>
      <c r="D48" s="51">
        <f t="shared" si="9"/>
        <v>1245</v>
      </c>
      <c r="E48" s="113">
        <f t="shared" si="10"/>
        <v>0.7843606673050754</v>
      </c>
      <c r="F48" s="52">
        <v>370000</v>
      </c>
      <c r="G48" s="52"/>
      <c r="H48" s="142">
        <v>159973</v>
      </c>
      <c r="I48" s="160">
        <f t="shared" si="11"/>
        <v>43.23594594594595</v>
      </c>
      <c r="J48" s="161">
        <v>158728</v>
      </c>
      <c r="K48" s="162">
        <f t="shared" si="12"/>
        <v>1245</v>
      </c>
      <c r="L48" s="163">
        <f t="shared" si="13"/>
        <v>0.7843606673050754</v>
      </c>
    </row>
    <row r="49" spans="1:12" s="4" customFormat="1" ht="19.5" customHeight="1">
      <c r="A49" s="141" t="s">
        <v>75</v>
      </c>
      <c r="B49" s="51">
        <f t="shared" si="7"/>
        <v>1370</v>
      </c>
      <c r="C49" s="87">
        <f t="shared" si="8"/>
        <v>1286</v>
      </c>
      <c r="D49" s="51">
        <f t="shared" si="9"/>
        <v>84</v>
      </c>
      <c r="E49" s="113">
        <f t="shared" si="10"/>
        <v>6.531881804043546</v>
      </c>
      <c r="F49" s="52">
        <v>18000</v>
      </c>
      <c r="G49" s="52"/>
      <c r="H49" s="142">
        <v>1370</v>
      </c>
      <c r="I49" s="160">
        <f t="shared" si="11"/>
        <v>7.611111111111112</v>
      </c>
      <c r="J49" s="161">
        <v>1286</v>
      </c>
      <c r="K49" s="162">
        <f t="shared" si="12"/>
        <v>84</v>
      </c>
      <c r="L49" s="163">
        <f t="shared" si="13"/>
        <v>6.531881804043546</v>
      </c>
    </row>
    <row r="50" spans="1:12" s="4" customFormat="1" ht="19.5" customHeight="1">
      <c r="A50" s="170" t="s">
        <v>76</v>
      </c>
      <c r="B50" s="51">
        <f t="shared" si="7"/>
        <v>7105</v>
      </c>
      <c r="C50" s="87">
        <f t="shared" si="8"/>
        <v>30993</v>
      </c>
      <c r="D50" s="51">
        <f t="shared" si="9"/>
        <v>-23888</v>
      </c>
      <c r="E50" s="113">
        <f t="shared" si="10"/>
        <v>-77.07546865421224</v>
      </c>
      <c r="F50" s="52">
        <v>130000</v>
      </c>
      <c r="G50" s="52"/>
      <c r="H50" s="142">
        <v>7105</v>
      </c>
      <c r="I50" s="160">
        <f t="shared" si="11"/>
        <v>5.4653846153846155</v>
      </c>
      <c r="J50" s="161">
        <v>30993</v>
      </c>
      <c r="K50" s="162">
        <f t="shared" si="12"/>
        <v>-23888</v>
      </c>
      <c r="L50" s="163">
        <f t="shared" si="13"/>
        <v>-77.07546865421224</v>
      </c>
    </row>
    <row r="51" spans="1:12" s="4" customFormat="1" ht="19.5" customHeight="1">
      <c r="A51" s="170" t="s">
        <v>77</v>
      </c>
      <c r="B51" s="51">
        <f t="shared" si="7"/>
        <v>19290</v>
      </c>
      <c r="C51" s="87">
        <f t="shared" si="8"/>
        <v>28803</v>
      </c>
      <c r="D51" s="51">
        <f t="shared" si="9"/>
        <v>-9513</v>
      </c>
      <c r="E51" s="113">
        <f t="shared" si="10"/>
        <v>-33.02780960316633</v>
      </c>
      <c r="F51" s="52">
        <v>330000</v>
      </c>
      <c r="G51" s="52"/>
      <c r="H51" s="142">
        <v>19290</v>
      </c>
      <c r="I51" s="160">
        <f t="shared" si="11"/>
        <v>5.845454545454546</v>
      </c>
      <c r="J51" s="161">
        <v>28803</v>
      </c>
      <c r="K51" s="162">
        <f t="shared" si="12"/>
        <v>-9513</v>
      </c>
      <c r="L51" s="163">
        <f t="shared" si="13"/>
        <v>-33.02780960316633</v>
      </c>
    </row>
    <row r="52" spans="1:12" s="4" customFormat="1" ht="19.5" customHeight="1">
      <c r="A52" s="170" t="s">
        <v>78</v>
      </c>
      <c r="B52" s="51">
        <f t="shared" si="7"/>
        <v>3705</v>
      </c>
      <c r="C52" s="87">
        <f t="shared" si="8"/>
        <v>15714</v>
      </c>
      <c r="D52" s="51">
        <f t="shared" si="9"/>
        <v>-12009</v>
      </c>
      <c r="E52" s="113">
        <f t="shared" si="10"/>
        <v>-76.42229858724704</v>
      </c>
      <c r="F52" s="52">
        <v>90000</v>
      </c>
      <c r="G52" s="52"/>
      <c r="H52" s="142">
        <v>3705</v>
      </c>
      <c r="I52" s="160">
        <f t="shared" si="11"/>
        <v>4.116666666666666</v>
      </c>
      <c r="J52" s="161">
        <v>15714</v>
      </c>
      <c r="K52" s="162">
        <f t="shared" si="12"/>
        <v>-12009</v>
      </c>
      <c r="L52" s="163">
        <f t="shared" si="13"/>
        <v>-76.42229858724704</v>
      </c>
    </row>
    <row r="53" spans="1:12" s="4" customFormat="1" ht="19.5" customHeight="1">
      <c r="A53" s="138" t="s">
        <v>79</v>
      </c>
      <c r="B53" s="51">
        <f t="shared" si="7"/>
        <v>204</v>
      </c>
      <c r="C53" s="87">
        <f t="shared" si="8"/>
        <v>975</v>
      </c>
      <c r="D53" s="51">
        <f t="shared" si="9"/>
        <v>-771</v>
      </c>
      <c r="E53" s="113">
        <f t="shared" si="10"/>
        <v>-79.07692307692308</v>
      </c>
      <c r="F53" s="52">
        <v>20000</v>
      </c>
      <c r="G53" s="52"/>
      <c r="H53" s="142">
        <v>204</v>
      </c>
      <c r="I53" s="160">
        <f t="shared" si="11"/>
        <v>1.02</v>
      </c>
      <c r="J53" s="161">
        <v>975</v>
      </c>
      <c r="K53" s="162">
        <f t="shared" si="12"/>
        <v>-771</v>
      </c>
      <c r="L53" s="163">
        <f t="shared" si="13"/>
        <v>-79.07692307692308</v>
      </c>
    </row>
    <row r="54" spans="1:12" s="4" customFormat="1" ht="19.5" customHeight="1">
      <c r="A54" s="138" t="s">
        <v>80</v>
      </c>
      <c r="B54" s="51">
        <f t="shared" si="7"/>
        <v>594</v>
      </c>
      <c r="C54" s="87">
        <f t="shared" si="8"/>
        <v>664</v>
      </c>
      <c r="D54" s="51">
        <f t="shared" si="9"/>
        <v>-70</v>
      </c>
      <c r="E54" s="113">
        <f t="shared" si="10"/>
        <v>-10.542168674698797</v>
      </c>
      <c r="F54" s="52">
        <v>10000</v>
      </c>
      <c r="G54" s="52"/>
      <c r="H54" s="142">
        <v>594</v>
      </c>
      <c r="I54" s="160">
        <f t="shared" si="11"/>
        <v>5.94</v>
      </c>
      <c r="J54" s="161">
        <v>664</v>
      </c>
      <c r="K54" s="162">
        <f t="shared" si="12"/>
        <v>-70</v>
      </c>
      <c r="L54" s="163">
        <f t="shared" si="13"/>
        <v>-10.542168674698797</v>
      </c>
    </row>
    <row r="55" spans="1:12" s="4" customFormat="1" ht="19.5" customHeight="1">
      <c r="A55" s="138" t="s">
        <v>81</v>
      </c>
      <c r="B55" s="51">
        <f t="shared" si="7"/>
        <v>0</v>
      </c>
      <c r="C55" s="87">
        <f t="shared" si="8"/>
        <v>0</v>
      </c>
      <c r="D55" s="51">
        <f t="shared" si="9"/>
        <v>0</v>
      </c>
      <c r="E55" s="113">
        <f t="shared" si="10"/>
        <v>0</v>
      </c>
      <c r="F55" s="52"/>
      <c r="G55" s="52"/>
      <c r="H55" s="142">
        <v>0</v>
      </c>
      <c r="I55" s="160">
        <f t="shared" si="11"/>
        <v>0</v>
      </c>
      <c r="J55" s="161">
        <v>0</v>
      </c>
      <c r="K55" s="162">
        <f t="shared" si="12"/>
        <v>0</v>
      </c>
      <c r="L55" s="163">
        <f t="shared" si="13"/>
        <v>0</v>
      </c>
    </row>
    <row r="56" spans="1:12" s="4" customFormat="1" ht="19.5" customHeight="1">
      <c r="A56" s="141" t="s">
        <v>82</v>
      </c>
      <c r="B56" s="51">
        <f t="shared" si="7"/>
        <v>0</v>
      </c>
      <c r="C56" s="87">
        <f t="shared" si="8"/>
        <v>0</v>
      </c>
      <c r="D56" s="51">
        <f t="shared" si="9"/>
        <v>0</v>
      </c>
      <c r="E56" s="113">
        <f t="shared" si="10"/>
        <v>0</v>
      </c>
      <c r="F56" s="52"/>
      <c r="G56" s="52"/>
      <c r="H56" s="142">
        <v>0</v>
      </c>
      <c r="I56" s="160">
        <f t="shared" si="11"/>
        <v>0</v>
      </c>
      <c r="J56" s="161">
        <v>0</v>
      </c>
      <c r="K56" s="162">
        <f t="shared" si="12"/>
        <v>0</v>
      </c>
      <c r="L56" s="163">
        <f t="shared" si="13"/>
        <v>0</v>
      </c>
    </row>
    <row r="57" spans="1:12" s="4" customFormat="1" ht="19.5" customHeight="1">
      <c r="A57" s="143" t="s">
        <v>83</v>
      </c>
      <c r="B57" s="51">
        <f t="shared" si="7"/>
        <v>1512</v>
      </c>
      <c r="C57" s="87">
        <f t="shared" si="8"/>
        <v>1117</v>
      </c>
      <c r="D57" s="51">
        <f t="shared" si="9"/>
        <v>395</v>
      </c>
      <c r="E57" s="113">
        <f t="shared" si="10"/>
        <v>35.36257833482542</v>
      </c>
      <c r="F57" s="52">
        <v>26000</v>
      </c>
      <c r="G57" s="52"/>
      <c r="H57" s="142">
        <v>1512</v>
      </c>
      <c r="I57" s="160">
        <f t="shared" si="11"/>
        <v>5.815384615384615</v>
      </c>
      <c r="J57" s="161">
        <v>1117</v>
      </c>
      <c r="K57" s="162">
        <f t="shared" si="12"/>
        <v>395</v>
      </c>
      <c r="L57" s="163">
        <f t="shared" si="13"/>
        <v>35.36257833482542</v>
      </c>
    </row>
    <row r="58" spans="1:12" s="4" customFormat="1" ht="19.5" customHeight="1">
      <c r="A58" s="171" t="s">
        <v>84</v>
      </c>
      <c r="B58" s="51">
        <f t="shared" si="7"/>
        <v>4726</v>
      </c>
      <c r="C58" s="87">
        <f t="shared" si="8"/>
        <v>3128</v>
      </c>
      <c r="D58" s="51">
        <f t="shared" si="9"/>
        <v>1598</v>
      </c>
      <c r="E58" s="113">
        <f t="shared" si="10"/>
        <v>51.08695652173913</v>
      </c>
      <c r="F58" s="52">
        <v>75000</v>
      </c>
      <c r="G58" s="52"/>
      <c r="H58" s="142">
        <v>4726</v>
      </c>
      <c r="I58" s="160">
        <f t="shared" si="11"/>
        <v>6.301333333333334</v>
      </c>
      <c r="J58" s="161">
        <v>3128</v>
      </c>
      <c r="K58" s="162">
        <f t="shared" si="12"/>
        <v>1598</v>
      </c>
      <c r="L58" s="163">
        <f t="shared" si="13"/>
        <v>51.08695652173913</v>
      </c>
    </row>
    <row r="59" spans="1:12" s="4" customFormat="1" ht="19.5" customHeight="1">
      <c r="A59" s="171" t="s">
        <v>85</v>
      </c>
      <c r="B59" s="51">
        <f t="shared" si="7"/>
        <v>36</v>
      </c>
      <c r="C59" s="87">
        <f t="shared" si="8"/>
        <v>12</v>
      </c>
      <c r="D59" s="51">
        <f t="shared" si="9"/>
        <v>24</v>
      </c>
      <c r="E59" s="113">
        <f t="shared" si="10"/>
        <v>200</v>
      </c>
      <c r="F59" s="52">
        <v>14000</v>
      </c>
      <c r="G59" s="52"/>
      <c r="H59" s="142">
        <v>36</v>
      </c>
      <c r="I59" s="160">
        <f t="shared" si="11"/>
        <v>0.2571428571428571</v>
      </c>
      <c r="J59" s="161">
        <v>12</v>
      </c>
      <c r="K59" s="162">
        <f t="shared" si="12"/>
        <v>24</v>
      </c>
      <c r="L59" s="163">
        <f t="shared" si="13"/>
        <v>200</v>
      </c>
    </row>
    <row r="60" spans="1:12" s="4" customFormat="1" ht="19.5" customHeight="1">
      <c r="A60" s="138" t="s">
        <v>86</v>
      </c>
      <c r="B60" s="51">
        <f t="shared" si="7"/>
        <v>977</v>
      </c>
      <c r="C60" s="87">
        <f t="shared" si="8"/>
        <v>1947</v>
      </c>
      <c r="D60" s="51">
        <f t="shared" si="9"/>
        <v>-970</v>
      </c>
      <c r="E60" s="113">
        <f t="shared" si="10"/>
        <v>-49.82023626091422</v>
      </c>
      <c r="F60" s="52">
        <v>23000</v>
      </c>
      <c r="G60" s="52"/>
      <c r="H60" s="142">
        <v>977</v>
      </c>
      <c r="I60" s="160">
        <f t="shared" si="11"/>
        <v>4.247826086956522</v>
      </c>
      <c r="J60" s="161">
        <v>1947</v>
      </c>
      <c r="K60" s="162">
        <f t="shared" si="12"/>
        <v>-970</v>
      </c>
      <c r="L60" s="163">
        <f t="shared" si="13"/>
        <v>-49.82023626091422</v>
      </c>
    </row>
    <row r="61" spans="1:12" s="4" customFormat="1" ht="19.5" customHeight="1">
      <c r="A61" s="141" t="s">
        <v>87</v>
      </c>
      <c r="B61" s="51">
        <f t="shared" si="7"/>
        <v>142</v>
      </c>
      <c r="C61" s="87">
        <f t="shared" si="8"/>
        <v>3013</v>
      </c>
      <c r="D61" s="51">
        <f t="shared" si="9"/>
        <v>-2871</v>
      </c>
      <c r="E61" s="113">
        <f t="shared" si="10"/>
        <v>-95.28708927978758</v>
      </c>
      <c r="F61" s="52">
        <v>15369</v>
      </c>
      <c r="G61" s="52"/>
      <c r="H61" s="142">
        <v>142</v>
      </c>
      <c r="I61" s="160">
        <f t="shared" si="11"/>
        <v>0.9239377968638168</v>
      </c>
      <c r="J61" s="161">
        <v>3013</v>
      </c>
      <c r="K61" s="162">
        <f t="shared" si="12"/>
        <v>-2871</v>
      </c>
      <c r="L61" s="163">
        <f t="shared" si="13"/>
        <v>-95.28708927978758</v>
      </c>
    </row>
    <row r="62" spans="1:12" s="4" customFormat="1" ht="19.5" customHeight="1">
      <c r="A62" s="141" t="s">
        <v>88</v>
      </c>
      <c r="B62" s="51">
        <f t="shared" si="7"/>
        <v>0</v>
      </c>
      <c r="C62" s="87">
        <f t="shared" si="8"/>
        <v>0</v>
      </c>
      <c r="D62" s="51">
        <f t="shared" si="9"/>
        <v>0</v>
      </c>
      <c r="E62" s="113">
        <f t="shared" si="10"/>
        <v>0</v>
      </c>
      <c r="F62" s="52">
        <v>37182</v>
      </c>
      <c r="G62" s="52"/>
      <c r="H62" s="142">
        <v>0</v>
      </c>
      <c r="I62" s="160">
        <f t="shared" si="11"/>
        <v>0</v>
      </c>
      <c r="J62" s="161">
        <v>0</v>
      </c>
      <c r="K62" s="162">
        <f t="shared" si="12"/>
        <v>0</v>
      </c>
      <c r="L62" s="163">
        <f t="shared" si="13"/>
        <v>0</v>
      </c>
    </row>
    <row r="63" spans="1:12" s="4" customFormat="1" ht="19.5" customHeight="1">
      <c r="A63" s="141" t="s">
        <v>89</v>
      </c>
      <c r="B63" s="51">
        <f t="shared" si="7"/>
        <v>0</v>
      </c>
      <c r="C63" s="87">
        <f t="shared" si="8"/>
        <v>0</v>
      </c>
      <c r="D63" s="51">
        <f t="shared" si="9"/>
        <v>0</v>
      </c>
      <c r="E63" s="113">
        <f t="shared" si="10"/>
        <v>0</v>
      </c>
      <c r="F63" s="52">
        <v>500</v>
      </c>
      <c r="G63" s="52"/>
      <c r="H63" s="142">
        <v>0</v>
      </c>
      <c r="I63" s="160">
        <f t="shared" si="11"/>
        <v>0</v>
      </c>
      <c r="J63" s="161">
        <v>0</v>
      </c>
      <c r="K63" s="162">
        <f t="shared" si="12"/>
        <v>0</v>
      </c>
      <c r="L63" s="163">
        <f t="shared" si="13"/>
        <v>0</v>
      </c>
    </row>
    <row r="64" spans="1:12" s="4" customFormat="1" ht="19.5" customHeight="1">
      <c r="A64" s="138" t="s">
        <v>90</v>
      </c>
      <c r="B64" s="51">
        <f t="shared" si="7"/>
        <v>0</v>
      </c>
      <c r="C64" s="87">
        <f t="shared" si="8"/>
        <v>0</v>
      </c>
      <c r="D64" s="51">
        <f t="shared" si="9"/>
        <v>0</v>
      </c>
      <c r="E64" s="113">
        <f t="shared" si="10"/>
        <v>0</v>
      </c>
      <c r="F64" s="52">
        <v>33000</v>
      </c>
      <c r="G64" s="52"/>
      <c r="H64" s="142"/>
      <c r="I64" s="160">
        <f t="shared" si="11"/>
        <v>0</v>
      </c>
      <c r="J64" s="161"/>
      <c r="K64" s="162">
        <f t="shared" si="12"/>
        <v>0</v>
      </c>
      <c r="L64" s="163">
        <f t="shared" si="13"/>
        <v>0</v>
      </c>
    </row>
    <row r="65" spans="1:12" s="4" customFormat="1" ht="19.5" customHeight="1">
      <c r="A65" s="164" t="s">
        <v>91</v>
      </c>
      <c r="B65" s="51">
        <f t="shared" si="7"/>
        <v>363847</v>
      </c>
      <c r="C65" s="87">
        <f t="shared" si="8"/>
        <v>422677</v>
      </c>
      <c r="D65" s="51">
        <f t="shared" si="9"/>
        <v>-58830</v>
      </c>
      <c r="E65" s="113">
        <f t="shared" si="10"/>
        <v>-13.91842943902791</v>
      </c>
      <c r="F65" s="52">
        <f>SUM(F40:F64)</f>
        <v>2804051</v>
      </c>
      <c r="G65" s="52"/>
      <c r="H65" s="142">
        <v>363847</v>
      </c>
      <c r="I65" s="160">
        <f t="shared" si="11"/>
        <v>12.975762566372723</v>
      </c>
      <c r="J65" s="161">
        <v>422677</v>
      </c>
      <c r="K65" s="162">
        <f t="shared" si="12"/>
        <v>-58830</v>
      </c>
      <c r="L65" s="163">
        <f t="shared" si="13"/>
        <v>-13.91842943902791</v>
      </c>
    </row>
    <row r="66" spans="1:12" s="4" customFormat="1" ht="24" customHeight="1">
      <c r="A66" s="34" t="s">
        <v>34</v>
      </c>
      <c r="B66" s="6"/>
      <c r="C66" s="6"/>
      <c r="D66" s="7"/>
      <c r="E66" s="8"/>
      <c r="F66" s="7"/>
      <c r="G66" s="6"/>
      <c r="H66" s="8"/>
      <c r="I66" s="104"/>
      <c r="J66" s="105"/>
      <c r="K66" s="6"/>
      <c r="L66" s="8"/>
    </row>
    <row r="67" spans="1:12" s="4" customFormat="1" ht="14.25">
      <c r="A67" s="6"/>
      <c r="B67" s="6"/>
      <c r="C67" s="6"/>
      <c r="D67" s="7"/>
      <c r="E67" s="8"/>
      <c r="F67" s="7"/>
      <c r="G67" s="6"/>
      <c r="H67" s="8"/>
      <c r="I67" s="104"/>
      <c r="J67" s="105"/>
      <c r="K67" s="6"/>
      <c r="L67" s="8"/>
    </row>
    <row r="68" spans="1:12" s="4" customFormat="1" ht="14.25">
      <c r="A68" s="6"/>
      <c r="B68" s="6"/>
      <c r="C68" s="6"/>
      <c r="D68" s="7"/>
      <c r="E68" s="8"/>
      <c r="F68" s="7"/>
      <c r="G68" s="6"/>
      <c r="H68" s="8"/>
      <c r="I68" s="104"/>
      <c r="J68" s="105"/>
      <c r="K68" s="6"/>
      <c r="L68" s="8"/>
    </row>
    <row r="69" spans="1:12" s="4" customFormat="1" ht="14.25">
      <c r="A69" s="6"/>
      <c r="B69" s="6"/>
      <c r="C69" s="6"/>
      <c r="D69" s="7"/>
      <c r="E69" s="8"/>
      <c r="F69" s="7"/>
      <c r="G69" s="6"/>
      <c r="H69" s="8"/>
      <c r="I69" s="104"/>
      <c r="J69" s="105"/>
      <c r="K69" s="6"/>
      <c r="L69" s="8"/>
    </row>
  </sheetData>
  <sheetProtection/>
  <mergeCells count="38">
    <mergeCell ref="A1:M1"/>
    <mergeCell ref="D2:F2"/>
    <mergeCell ref="K2:M2"/>
    <mergeCell ref="D3:E3"/>
    <mergeCell ref="K3:M3"/>
    <mergeCell ref="B4:E4"/>
    <mergeCell ref="F4:L4"/>
    <mergeCell ref="D35:F35"/>
    <mergeCell ref="K35:M35"/>
    <mergeCell ref="D36:E36"/>
    <mergeCell ref="K36:M36"/>
    <mergeCell ref="B37:E37"/>
    <mergeCell ref="F37:L37"/>
    <mergeCell ref="A4:A6"/>
    <mergeCell ref="A37:A39"/>
    <mergeCell ref="B5:B6"/>
    <mergeCell ref="B38:B39"/>
    <mergeCell ref="C5:C6"/>
    <mergeCell ref="C38:C39"/>
    <mergeCell ref="D5:D6"/>
    <mergeCell ref="D38:D39"/>
    <mergeCell ref="E5:E6"/>
    <mergeCell ref="E38:E39"/>
    <mergeCell ref="F5:F6"/>
    <mergeCell ref="F38:F39"/>
    <mergeCell ref="G5:G6"/>
    <mergeCell ref="G38:G39"/>
    <mergeCell ref="H5:H6"/>
    <mergeCell ref="H38:H39"/>
    <mergeCell ref="I5:I6"/>
    <mergeCell ref="I38:I39"/>
    <mergeCell ref="J5:J6"/>
    <mergeCell ref="J38:J39"/>
    <mergeCell ref="K5:K6"/>
    <mergeCell ref="K38:K39"/>
    <mergeCell ref="L5:L6"/>
    <mergeCell ref="L38:L39"/>
    <mergeCell ref="A33:M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16">
      <selection activeCell="A1" sqref="A1:IV65536"/>
    </sheetView>
  </sheetViews>
  <sheetFormatPr defaultColWidth="8.7109375" defaultRowHeight="24" customHeight="1"/>
  <cols>
    <col min="1" max="1" width="34.14062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9" customWidth="1"/>
    <col min="7" max="7" width="10.7109375" style="6" hidden="1" customWidth="1"/>
    <col min="8" max="9" width="10.7109375" style="6" customWidth="1"/>
    <col min="10" max="10" width="10.7109375" style="7" customWidth="1"/>
    <col min="11" max="11" width="10.7109375" style="6" customWidth="1"/>
    <col min="12" max="12" width="10.7109375" style="8" customWidth="1"/>
    <col min="13" max="13" width="9.8515625" style="4" hidden="1" customWidth="1"/>
    <col min="14" max="32" width="9.00390625" style="4" bestFit="1" customWidth="1"/>
    <col min="33" max="16384" width="8.7109375" style="4" customWidth="1"/>
  </cols>
  <sheetData>
    <row r="1" spans="1:12" s="4" customFormat="1" ht="24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s="78" customFormat="1" ht="24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7"/>
    </row>
    <row r="3" spans="1:13" s="78" customFormat="1" ht="24" customHeight="1">
      <c r="A3" s="35"/>
      <c r="B3" s="35"/>
      <c r="C3" s="35"/>
      <c r="D3" s="36"/>
      <c r="E3" s="37"/>
      <c r="F3" s="80"/>
      <c r="G3" s="35"/>
      <c r="H3" s="35"/>
      <c r="I3" s="35"/>
      <c r="J3" s="36"/>
      <c r="K3" s="35"/>
      <c r="L3" s="68"/>
      <c r="M3" s="68"/>
    </row>
    <row r="4" spans="1:13" s="4" customFormat="1" ht="24" customHeight="1">
      <c r="A4" s="4" t="s">
        <v>1</v>
      </c>
      <c r="B4" s="6"/>
      <c r="C4" s="6"/>
      <c r="D4" s="38"/>
      <c r="E4" s="38"/>
      <c r="F4" s="38"/>
      <c r="G4" s="38"/>
      <c r="H4" s="81"/>
      <c r="I4" s="6"/>
      <c r="J4" s="7"/>
      <c r="K4" s="6"/>
      <c r="L4" s="95" t="s">
        <v>3</v>
      </c>
      <c r="M4" s="96" t="s">
        <v>2</v>
      </c>
    </row>
    <row r="5" spans="1:13" s="4" customFormat="1" ht="24" customHeight="1">
      <c r="A5" s="16" t="s">
        <v>4</v>
      </c>
      <c r="B5" s="17" t="s">
        <v>5</v>
      </c>
      <c r="C5" s="17"/>
      <c r="D5" s="17"/>
      <c r="E5" s="17"/>
      <c r="F5" s="82" t="s">
        <v>6</v>
      </c>
      <c r="G5" s="83"/>
      <c r="H5" s="83"/>
      <c r="I5" s="83"/>
      <c r="J5" s="83"/>
      <c r="K5" s="83"/>
      <c r="L5" s="97"/>
      <c r="M5" s="96"/>
    </row>
    <row r="6" spans="1:13" s="4" customFormat="1" ht="24" customHeight="1">
      <c r="A6" s="16"/>
      <c r="B6" s="18" t="s">
        <v>5</v>
      </c>
      <c r="C6" s="19" t="s">
        <v>7</v>
      </c>
      <c r="D6" s="18" t="s">
        <v>8</v>
      </c>
      <c r="E6" s="20" t="s">
        <v>9</v>
      </c>
      <c r="F6" s="41" t="s">
        <v>10</v>
      </c>
      <c r="G6" s="18" t="s">
        <v>11</v>
      </c>
      <c r="H6" s="19" t="s">
        <v>6</v>
      </c>
      <c r="I6" s="20" t="s">
        <v>93</v>
      </c>
      <c r="J6" s="19" t="s">
        <v>13</v>
      </c>
      <c r="K6" s="41" t="s">
        <v>94</v>
      </c>
      <c r="L6" s="20" t="s">
        <v>15</v>
      </c>
      <c r="M6" s="98" t="s">
        <v>39</v>
      </c>
    </row>
    <row r="7" spans="1:13" s="4" customFormat="1" ht="24" customHeight="1">
      <c r="A7" s="16"/>
      <c r="B7" s="18"/>
      <c r="C7" s="19"/>
      <c r="D7" s="18"/>
      <c r="E7" s="20"/>
      <c r="F7" s="84"/>
      <c r="G7" s="18"/>
      <c r="H7" s="19"/>
      <c r="I7" s="20"/>
      <c r="J7" s="19"/>
      <c r="K7" s="84"/>
      <c r="L7" s="99"/>
      <c r="M7" s="100"/>
    </row>
    <row r="8" spans="1:13" s="4" customFormat="1" ht="24" customHeight="1">
      <c r="A8" s="85" t="s">
        <v>95</v>
      </c>
      <c r="B8" s="86">
        <f aca="true" t="shared" si="0" ref="B8:B23">H8-G8</f>
        <v>6471</v>
      </c>
      <c r="C8" s="87">
        <f aca="true" t="shared" si="1" ref="C8:C23">J8</f>
        <v>21169</v>
      </c>
      <c r="D8" s="86">
        <f aca="true" t="shared" si="2" ref="D8:D23">B8-C8</f>
        <v>-14698</v>
      </c>
      <c r="E8" s="88">
        <f aca="true" t="shared" si="3" ref="E8:E23">IF(C8&lt;=0,0,D8/C8*100)</f>
        <v>-69.43171618876659</v>
      </c>
      <c r="F8" s="51"/>
      <c r="G8" s="52"/>
      <c r="H8" s="53">
        <v>6471</v>
      </c>
      <c r="I8" s="88">
        <f aca="true" t="shared" si="4" ref="I8:I23">IF(F8&lt;=0,0,H8/F8*100)</f>
        <v>0</v>
      </c>
      <c r="J8" s="101">
        <v>21169</v>
      </c>
      <c r="K8" s="51">
        <f aca="true" t="shared" si="5" ref="K8:K23">H8-J8</f>
        <v>-14698</v>
      </c>
      <c r="L8" s="88">
        <f aca="true" t="shared" si="6" ref="L8:L23">IF(J8&lt;=0,0,K8/J8*100)</f>
        <v>-69.43171618876659</v>
      </c>
      <c r="M8" s="102"/>
    </row>
    <row r="9" spans="1:13" s="4" customFormat="1" ht="24" customHeight="1">
      <c r="A9" s="51" t="s">
        <v>17</v>
      </c>
      <c r="B9" s="86">
        <f t="shared" si="0"/>
        <v>2778</v>
      </c>
      <c r="C9" s="87">
        <f t="shared" si="1"/>
        <v>7332</v>
      </c>
      <c r="D9" s="86">
        <f t="shared" si="2"/>
        <v>-4554</v>
      </c>
      <c r="E9" s="88">
        <f t="shared" si="3"/>
        <v>-62.11129296235679</v>
      </c>
      <c r="F9" s="51"/>
      <c r="G9" s="52"/>
      <c r="H9" s="53">
        <v>2778</v>
      </c>
      <c r="I9" s="88">
        <f t="shared" si="4"/>
        <v>0</v>
      </c>
      <c r="J9" s="101">
        <v>7332</v>
      </c>
      <c r="K9" s="86">
        <f t="shared" si="5"/>
        <v>-4554</v>
      </c>
      <c r="L9" s="88">
        <f t="shared" si="6"/>
        <v>-62.11129296235679</v>
      </c>
      <c r="M9" s="75"/>
    </row>
    <row r="10" spans="1:13" s="4" customFormat="1" ht="24" customHeight="1">
      <c r="A10" s="51" t="s">
        <v>18</v>
      </c>
      <c r="B10" s="86">
        <f t="shared" si="0"/>
        <v>1</v>
      </c>
      <c r="C10" s="87">
        <f t="shared" si="1"/>
        <v>0</v>
      </c>
      <c r="D10" s="86">
        <f t="shared" si="2"/>
        <v>1</v>
      </c>
      <c r="E10" s="88">
        <f t="shared" si="3"/>
        <v>0</v>
      </c>
      <c r="F10" s="51"/>
      <c r="G10" s="52"/>
      <c r="H10" s="53">
        <v>1</v>
      </c>
      <c r="I10" s="88">
        <f t="shared" si="4"/>
        <v>0</v>
      </c>
      <c r="J10" s="101">
        <v>0</v>
      </c>
      <c r="K10" s="86">
        <f t="shared" si="5"/>
        <v>1</v>
      </c>
      <c r="L10" s="88">
        <f t="shared" si="6"/>
        <v>0</v>
      </c>
      <c r="M10" s="75"/>
    </row>
    <row r="11" spans="1:13" s="4" customFormat="1" ht="24" customHeight="1">
      <c r="A11" s="89" t="s">
        <v>19</v>
      </c>
      <c r="B11" s="86">
        <f t="shared" si="0"/>
        <v>0</v>
      </c>
      <c r="C11" s="87">
        <f t="shared" si="1"/>
        <v>0</v>
      </c>
      <c r="D11" s="86">
        <f t="shared" si="2"/>
        <v>0</v>
      </c>
      <c r="E11" s="88">
        <f t="shared" si="3"/>
        <v>0</v>
      </c>
      <c r="F11" s="51"/>
      <c r="G11" s="52"/>
      <c r="H11" s="53">
        <v>0</v>
      </c>
      <c r="I11" s="88">
        <f t="shared" si="4"/>
        <v>0</v>
      </c>
      <c r="J11" s="101">
        <v>0</v>
      </c>
      <c r="K11" s="86">
        <f t="shared" si="5"/>
        <v>0</v>
      </c>
      <c r="L11" s="88">
        <f t="shared" si="6"/>
        <v>0</v>
      </c>
      <c r="M11" s="75"/>
    </row>
    <row r="12" spans="1:13" s="4" customFormat="1" ht="24" customHeight="1">
      <c r="A12" s="89" t="s">
        <v>20</v>
      </c>
      <c r="B12" s="86">
        <f t="shared" si="0"/>
        <v>0</v>
      </c>
      <c r="C12" s="87">
        <f t="shared" si="1"/>
        <v>0</v>
      </c>
      <c r="D12" s="86">
        <f t="shared" si="2"/>
        <v>0</v>
      </c>
      <c r="E12" s="88">
        <f t="shared" si="3"/>
        <v>0</v>
      </c>
      <c r="F12" s="51"/>
      <c r="G12" s="52"/>
      <c r="H12" s="53">
        <v>0</v>
      </c>
      <c r="I12" s="88">
        <f t="shared" si="4"/>
        <v>0</v>
      </c>
      <c r="J12" s="101">
        <v>0</v>
      </c>
      <c r="K12" s="86">
        <f t="shared" si="5"/>
        <v>0</v>
      </c>
      <c r="L12" s="88">
        <f t="shared" si="6"/>
        <v>0</v>
      </c>
      <c r="M12" s="75"/>
    </row>
    <row r="13" spans="1:13" s="4" customFormat="1" ht="24" customHeight="1">
      <c r="A13" s="89" t="s">
        <v>21</v>
      </c>
      <c r="B13" s="86">
        <f t="shared" si="0"/>
        <v>2088</v>
      </c>
      <c r="C13" s="87">
        <f t="shared" si="1"/>
        <v>7413</v>
      </c>
      <c r="D13" s="86">
        <f t="shared" si="2"/>
        <v>-5325</v>
      </c>
      <c r="E13" s="88">
        <f t="shared" si="3"/>
        <v>-71.83326588425739</v>
      </c>
      <c r="F13" s="51"/>
      <c r="G13" s="52"/>
      <c r="H13" s="53">
        <v>2088</v>
      </c>
      <c r="I13" s="88">
        <f t="shared" si="4"/>
        <v>0</v>
      </c>
      <c r="J13" s="101">
        <v>7413</v>
      </c>
      <c r="K13" s="86">
        <f t="shared" si="5"/>
        <v>-5325</v>
      </c>
      <c r="L13" s="88">
        <f t="shared" si="6"/>
        <v>-71.83326588425739</v>
      </c>
      <c r="M13" s="75"/>
    </row>
    <row r="14" spans="1:13" s="4" customFormat="1" ht="24" customHeight="1">
      <c r="A14" s="89" t="s">
        <v>22</v>
      </c>
      <c r="B14" s="86">
        <f t="shared" si="0"/>
        <v>69</v>
      </c>
      <c r="C14" s="87">
        <f t="shared" si="1"/>
        <v>-2672</v>
      </c>
      <c r="D14" s="86">
        <f t="shared" si="2"/>
        <v>2741</v>
      </c>
      <c r="E14" s="88">
        <f t="shared" si="3"/>
        <v>0</v>
      </c>
      <c r="F14" s="51"/>
      <c r="G14" s="52"/>
      <c r="H14" s="53">
        <v>69</v>
      </c>
      <c r="I14" s="88">
        <f t="shared" si="4"/>
        <v>0</v>
      </c>
      <c r="J14" s="101">
        <v>-2672</v>
      </c>
      <c r="K14" s="86">
        <f t="shared" si="5"/>
        <v>2741</v>
      </c>
      <c r="L14" s="88">
        <f t="shared" si="6"/>
        <v>0</v>
      </c>
      <c r="M14" s="75"/>
    </row>
    <row r="15" spans="1:13" s="4" customFormat="1" ht="24" customHeight="1">
      <c r="A15" s="89" t="s">
        <v>23</v>
      </c>
      <c r="B15" s="86">
        <f t="shared" si="0"/>
        <v>1535</v>
      </c>
      <c r="C15" s="87">
        <f t="shared" si="1"/>
        <v>9096</v>
      </c>
      <c r="D15" s="86">
        <f t="shared" si="2"/>
        <v>-7561</v>
      </c>
      <c r="E15" s="88">
        <f t="shared" si="3"/>
        <v>-83.12445030782762</v>
      </c>
      <c r="F15" s="51"/>
      <c r="G15" s="52"/>
      <c r="H15" s="53">
        <v>1535</v>
      </c>
      <c r="I15" s="88">
        <f t="shared" si="4"/>
        <v>0</v>
      </c>
      <c r="J15" s="101">
        <v>9096</v>
      </c>
      <c r="K15" s="86">
        <f t="shared" si="5"/>
        <v>-7561</v>
      </c>
      <c r="L15" s="88">
        <f t="shared" si="6"/>
        <v>-83.12445030782762</v>
      </c>
      <c r="M15" s="75"/>
    </row>
    <row r="16" spans="1:13" s="4" customFormat="1" ht="24" customHeight="1">
      <c r="A16" s="90" t="s">
        <v>96</v>
      </c>
      <c r="B16" s="86">
        <f t="shared" si="0"/>
        <v>7852</v>
      </c>
      <c r="C16" s="87">
        <f t="shared" si="1"/>
        <v>240896</v>
      </c>
      <c r="D16" s="86">
        <f t="shared" si="2"/>
        <v>-233044</v>
      </c>
      <c r="E16" s="88">
        <f t="shared" si="3"/>
        <v>-96.7405021253985</v>
      </c>
      <c r="F16" s="51"/>
      <c r="G16" s="52"/>
      <c r="H16" s="53">
        <v>7852</v>
      </c>
      <c r="I16" s="88">
        <f t="shared" si="4"/>
        <v>0</v>
      </c>
      <c r="J16" s="101">
        <v>240896</v>
      </c>
      <c r="K16" s="86">
        <f t="shared" si="5"/>
        <v>-233044</v>
      </c>
      <c r="L16" s="88">
        <f t="shared" si="6"/>
        <v>-96.7405021253985</v>
      </c>
      <c r="M16" s="75"/>
    </row>
    <row r="17" spans="1:13" s="4" customFormat="1" ht="24" customHeight="1">
      <c r="A17" s="51" t="s">
        <v>17</v>
      </c>
      <c r="B17" s="86">
        <f t="shared" si="0"/>
        <v>0</v>
      </c>
      <c r="C17" s="87">
        <f t="shared" si="1"/>
        <v>0</v>
      </c>
      <c r="D17" s="86">
        <f t="shared" si="2"/>
        <v>0</v>
      </c>
      <c r="E17" s="88">
        <f t="shared" si="3"/>
        <v>0</v>
      </c>
      <c r="F17" s="51"/>
      <c r="G17" s="52"/>
      <c r="H17" s="53">
        <v>0</v>
      </c>
      <c r="I17" s="88">
        <f t="shared" si="4"/>
        <v>0</v>
      </c>
      <c r="J17" s="101">
        <v>0</v>
      </c>
      <c r="K17" s="86">
        <f t="shared" si="5"/>
        <v>0</v>
      </c>
      <c r="L17" s="88">
        <f t="shared" si="6"/>
        <v>0</v>
      </c>
      <c r="M17" s="75"/>
    </row>
    <row r="18" spans="1:13" s="4" customFormat="1" ht="24" customHeight="1">
      <c r="A18" s="51" t="s">
        <v>18</v>
      </c>
      <c r="B18" s="86">
        <f t="shared" si="0"/>
        <v>253</v>
      </c>
      <c r="C18" s="87">
        <f t="shared" si="1"/>
        <v>50</v>
      </c>
      <c r="D18" s="86">
        <f t="shared" si="2"/>
        <v>203</v>
      </c>
      <c r="E18" s="88">
        <f t="shared" si="3"/>
        <v>405.99999999999994</v>
      </c>
      <c r="F18" s="51"/>
      <c r="G18" s="52"/>
      <c r="H18" s="53">
        <v>253</v>
      </c>
      <c r="I18" s="88">
        <f t="shared" si="4"/>
        <v>0</v>
      </c>
      <c r="J18" s="101">
        <v>50</v>
      </c>
      <c r="K18" s="86">
        <f t="shared" si="5"/>
        <v>203</v>
      </c>
      <c r="L18" s="88">
        <f t="shared" si="6"/>
        <v>405.99999999999994</v>
      </c>
      <c r="M18" s="75"/>
    </row>
    <row r="19" spans="1:13" s="4" customFormat="1" ht="24" customHeight="1">
      <c r="A19" s="89" t="s">
        <v>19</v>
      </c>
      <c r="B19" s="86">
        <f t="shared" si="0"/>
        <v>71</v>
      </c>
      <c r="C19" s="87">
        <f t="shared" si="1"/>
        <v>99</v>
      </c>
      <c r="D19" s="86">
        <f t="shared" si="2"/>
        <v>-28</v>
      </c>
      <c r="E19" s="88">
        <f t="shared" si="3"/>
        <v>-28.28282828282828</v>
      </c>
      <c r="F19" s="51"/>
      <c r="G19" s="52"/>
      <c r="H19" s="53">
        <v>71</v>
      </c>
      <c r="I19" s="88">
        <f t="shared" si="4"/>
        <v>0</v>
      </c>
      <c r="J19" s="101">
        <v>99</v>
      </c>
      <c r="K19" s="86">
        <f t="shared" si="5"/>
        <v>-28</v>
      </c>
      <c r="L19" s="88">
        <f t="shared" si="6"/>
        <v>-28.28282828282828</v>
      </c>
      <c r="M19" s="75"/>
    </row>
    <row r="20" spans="1:13" s="4" customFormat="1" ht="24" customHeight="1">
      <c r="A20" s="89" t="s">
        <v>20</v>
      </c>
      <c r="B20" s="86">
        <f t="shared" si="0"/>
        <v>0</v>
      </c>
      <c r="C20" s="87">
        <f t="shared" si="1"/>
        <v>10</v>
      </c>
      <c r="D20" s="86">
        <f t="shared" si="2"/>
        <v>-10</v>
      </c>
      <c r="E20" s="88">
        <f t="shared" si="3"/>
        <v>-100</v>
      </c>
      <c r="F20" s="51"/>
      <c r="G20" s="52"/>
      <c r="H20" s="53">
        <v>0</v>
      </c>
      <c r="I20" s="88">
        <f t="shared" si="4"/>
        <v>0</v>
      </c>
      <c r="J20" s="101">
        <v>10</v>
      </c>
      <c r="K20" s="86">
        <f t="shared" si="5"/>
        <v>-10</v>
      </c>
      <c r="L20" s="88">
        <f t="shared" si="6"/>
        <v>-100</v>
      </c>
      <c r="M20" s="75"/>
    </row>
    <row r="21" spans="1:13" s="4" customFormat="1" ht="24" customHeight="1">
      <c r="A21" s="89" t="s">
        <v>21</v>
      </c>
      <c r="B21" s="86">
        <f t="shared" si="0"/>
        <v>0</v>
      </c>
      <c r="C21" s="87">
        <f t="shared" si="1"/>
        <v>172959</v>
      </c>
      <c r="D21" s="86">
        <f t="shared" si="2"/>
        <v>-172959</v>
      </c>
      <c r="E21" s="88">
        <f t="shared" si="3"/>
        <v>-100</v>
      </c>
      <c r="F21" s="51"/>
      <c r="G21" s="52"/>
      <c r="H21" s="53">
        <v>0</v>
      </c>
      <c r="I21" s="88">
        <f t="shared" si="4"/>
        <v>0</v>
      </c>
      <c r="J21" s="101">
        <v>172959</v>
      </c>
      <c r="K21" s="86">
        <f t="shared" si="5"/>
        <v>-172959</v>
      </c>
      <c r="L21" s="88">
        <f t="shared" si="6"/>
        <v>-100</v>
      </c>
      <c r="M21" s="75"/>
    </row>
    <row r="22" spans="1:13" s="4" customFormat="1" ht="24" customHeight="1">
      <c r="A22" s="89" t="s">
        <v>22</v>
      </c>
      <c r="B22" s="86">
        <f t="shared" si="0"/>
        <v>2305</v>
      </c>
      <c r="C22" s="87">
        <f t="shared" si="1"/>
        <v>4910</v>
      </c>
      <c r="D22" s="86">
        <f t="shared" si="2"/>
        <v>-2605</v>
      </c>
      <c r="E22" s="88">
        <f t="shared" si="3"/>
        <v>-53.05498981670061</v>
      </c>
      <c r="F22" s="51"/>
      <c r="G22" s="52"/>
      <c r="H22" s="53">
        <v>2305</v>
      </c>
      <c r="I22" s="88">
        <f t="shared" si="4"/>
        <v>0</v>
      </c>
      <c r="J22" s="101">
        <v>4910</v>
      </c>
      <c r="K22" s="86">
        <f t="shared" si="5"/>
        <v>-2605</v>
      </c>
      <c r="L22" s="88">
        <f t="shared" si="6"/>
        <v>-53.05498981670061</v>
      </c>
      <c r="M22" s="75"/>
    </row>
    <row r="23" spans="1:13" s="4" customFormat="1" ht="24" customHeight="1">
      <c r="A23" s="89" t="s">
        <v>23</v>
      </c>
      <c r="B23" s="86">
        <f t="shared" si="0"/>
        <v>5223</v>
      </c>
      <c r="C23" s="87">
        <f t="shared" si="1"/>
        <v>62868</v>
      </c>
      <c r="D23" s="86">
        <f t="shared" si="2"/>
        <v>-57645</v>
      </c>
      <c r="E23" s="88">
        <f t="shared" si="3"/>
        <v>-91.6921168161863</v>
      </c>
      <c r="F23" s="51"/>
      <c r="G23" s="91"/>
      <c r="H23" s="53">
        <v>5223</v>
      </c>
      <c r="I23" s="88">
        <f t="shared" si="4"/>
        <v>0</v>
      </c>
      <c r="J23" s="101">
        <v>62868</v>
      </c>
      <c r="K23" s="86">
        <f t="shared" si="5"/>
        <v>-57645</v>
      </c>
      <c r="L23" s="88">
        <f t="shared" si="6"/>
        <v>-91.6921168161863</v>
      </c>
      <c r="M23" s="103"/>
    </row>
    <row r="24" spans="1:12" s="4" customFormat="1" ht="24" customHeight="1">
      <c r="A24" s="34" t="s">
        <v>34</v>
      </c>
      <c r="B24" s="6"/>
      <c r="C24" s="6"/>
      <c r="D24" s="7"/>
      <c r="E24" s="8"/>
      <c r="F24" s="79"/>
      <c r="G24" s="6"/>
      <c r="H24" s="92"/>
      <c r="I24" s="6"/>
      <c r="J24" s="7"/>
      <c r="K24" s="6"/>
      <c r="L24" s="8"/>
    </row>
    <row r="25" spans="1:13" s="4" customFormat="1" ht="24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</row>
    <row r="26" spans="1:12" s="4" customFormat="1" ht="24" customHeight="1">
      <c r="A26" s="94" t="s">
        <v>35</v>
      </c>
      <c r="B26" s="6"/>
      <c r="C26" s="6"/>
      <c r="D26" s="7"/>
      <c r="E26" s="8"/>
      <c r="F26" s="79"/>
      <c r="G26" s="6"/>
      <c r="H26" s="6"/>
      <c r="I26" s="6"/>
      <c r="J26" s="7"/>
      <c r="K26" s="6"/>
      <c r="L26" s="8"/>
    </row>
  </sheetData>
  <sheetProtection/>
  <mergeCells count="19">
    <mergeCell ref="L3:M3"/>
    <mergeCell ref="D4:G4"/>
    <mergeCell ref="B5:E5"/>
    <mergeCell ref="F5:L5"/>
    <mergeCell ref="A25:M25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:L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6"/>
  <sheetViews>
    <sheetView zoomScaleSheetLayoutView="100" workbookViewId="0" topLeftCell="A1">
      <selection activeCell="A12" sqref="A12"/>
    </sheetView>
  </sheetViews>
  <sheetFormatPr defaultColWidth="8.7109375" defaultRowHeight="15"/>
  <cols>
    <col min="1" max="1" width="43.42187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" customWidth="1"/>
    <col min="7" max="7" width="10.7109375" style="6" hidden="1" customWidth="1"/>
    <col min="8" max="8" width="10.7109375" style="8" customWidth="1"/>
    <col min="9" max="9" width="10.7109375" style="6" customWidth="1"/>
    <col min="10" max="10" width="10.7109375" style="7" customWidth="1"/>
    <col min="11" max="11" width="10.7109375" style="6" customWidth="1"/>
    <col min="12" max="12" width="10.7109375" style="8" customWidth="1"/>
    <col min="13" max="13" width="5.7109375" style="4" hidden="1" customWidth="1"/>
    <col min="14" max="14" width="9.140625" style="4" customWidth="1"/>
    <col min="15" max="32" width="9.00390625" style="4" bestFit="1" customWidth="1"/>
    <col min="33" max="16384" width="8.7109375" style="4" customWidth="1"/>
  </cols>
  <sheetData>
    <row r="1" spans="1:256" s="1" customFormat="1" ht="21" customHeight="1">
      <c r="A1" s="6"/>
      <c r="B1" s="6"/>
      <c r="C1" s="6"/>
      <c r="D1" s="7"/>
      <c r="E1" s="8"/>
      <c r="F1" s="7"/>
      <c r="G1" s="6"/>
      <c r="H1" s="8"/>
      <c r="I1" s="6"/>
      <c r="J1" s="7"/>
      <c r="K1" s="6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12" s="2" customFormat="1" ht="19.5" customHeight="1">
      <c r="A2" s="9" t="s">
        <v>97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s="3" customFormat="1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54"/>
    </row>
    <row r="4" spans="1:13" s="3" customFormat="1" ht="19.5" customHeight="1">
      <c r="A4" s="10"/>
      <c r="B4" s="10"/>
      <c r="C4" s="10"/>
      <c r="D4" s="11"/>
      <c r="E4" s="12"/>
      <c r="F4" s="11"/>
      <c r="G4" s="10"/>
      <c r="H4" s="12"/>
      <c r="I4" s="10"/>
      <c r="J4" s="11"/>
      <c r="K4" s="55"/>
      <c r="L4" s="55"/>
      <c r="M4" s="55"/>
    </row>
    <row r="5" spans="1:13" s="2" customFormat="1" ht="19.5" customHeight="1">
      <c r="A5" s="2" t="s">
        <v>1</v>
      </c>
      <c r="B5" s="13"/>
      <c r="C5" s="13"/>
      <c r="D5" s="14" t="s">
        <v>2</v>
      </c>
      <c r="E5" s="14"/>
      <c r="F5" s="14"/>
      <c r="G5" s="14"/>
      <c r="H5" s="15"/>
      <c r="I5" s="13"/>
      <c r="J5" s="56"/>
      <c r="K5" s="57" t="s">
        <v>3</v>
      </c>
      <c r="L5" s="57"/>
      <c r="M5" s="58" t="s">
        <v>2</v>
      </c>
    </row>
    <row r="6" spans="1:13" s="2" customFormat="1" ht="30" customHeight="1">
      <c r="A6" s="16" t="s">
        <v>4</v>
      </c>
      <c r="B6" s="17" t="s">
        <v>5</v>
      </c>
      <c r="C6" s="17"/>
      <c r="D6" s="17"/>
      <c r="E6" s="17"/>
      <c r="F6" s="17" t="s">
        <v>6</v>
      </c>
      <c r="G6" s="17"/>
      <c r="H6" s="17"/>
      <c r="I6" s="17"/>
      <c r="J6" s="17"/>
      <c r="K6" s="17"/>
      <c r="L6" s="17"/>
      <c r="M6" s="58"/>
    </row>
    <row r="7" spans="1:13" s="2" customFormat="1" ht="30" customHeight="1">
      <c r="A7" s="16"/>
      <c r="B7" s="18" t="s">
        <v>5</v>
      </c>
      <c r="C7" s="19" t="s">
        <v>7</v>
      </c>
      <c r="D7" s="18" t="s">
        <v>8</v>
      </c>
      <c r="E7" s="20" t="s">
        <v>9</v>
      </c>
      <c r="F7" s="21" t="s">
        <v>37</v>
      </c>
      <c r="G7" s="18" t="s">
        <v>11</v>
      </c>
      <c r="H7" s="22" t="s">
        <v>6</v>
      </c>
      <c r="I7" s="20" t="s">
        <v>12</v>
      </c>
      <c r="J7" s="22" t="s">
        <v>13</v>
      </c>
      <c r="K7" s="18" t="s">
        <v>14</v>
      </c>
      <c r="L7" s="20" t="s">
        <v>15</v>
      </c>
      <c r="M7" s="59" t="s">
        <v>39</v>
      </c>
    </row>
    <row r="8" spans="1:13" s="2" customFormat="1" ht="30" customHeight="1">
      <c r="A8" s="16"/>
      <c r="B8" s="18"/>
      <c r="C8" s="19"/>
      <c r="D8" s="18"/>
      <c r="E8" s="20"/>
      <c r="F8" s="21"/>
      <c r="G8" s="18"/>
      <c r="H8" s="22"/>
      <c r="I8" s="20"/>
      <c r="J8" s="22"/>
      <c r="K8" s="18"/>
      <c r="L8" s="20"/>
      <c r="M8" s="60"/>
    </row>
    <row r="9" spans="1:13" s="2" customFormat="1" ht="30" customHeight="1">
      <c r="A9" s="23" t="s">
        <v>98</v>
      </c>
      <c r="B9" s="24">
        <f aca="true" t="shared" si="0" ref="B9:B21">H9-G9</f>
        <v>648</v>
      </c>
      <c r="C9" s="25">
        <f aca="true" t="shared" si="1" ref="C9:C21">J9</f>
        <v>295</v>
      </c>
      <c r="D9" s="26">
        <f aca="true" t="shared" si="2" ref="D9:D21">B9-C9</f>
        <v>353</v>
      </c>
      <c r="E9" s="27">
        <f aca="true" t="shared" si="3" ref="E9:E21">IF(C9&lt;=0,0,D9/C9*100)</f>
        <v>119.66101694915254</v>
      </c>
      <c r="F9" s="28">
        <v>3000</v>
      </c>
      <c r="G9" s="24"/>
      <c r="H9" s="29">
        <v>648</v>
      </c>
      <c r="I9" s="20"/>
      <c r="J9" s="29">
        <v>295</v>
      </c>
      <c r="K9" s="18"/>
      <c r="L9" s="61"/>
      <c r="M9" s="62"/>
    </row>
    <row r="10" spans="1:13" s="2" customFormat="1" ht="30" customHeight="1">
      <c r="A10" s="30" t="s">
        <v>99</v>
      </c>
      <c r="B10" s="24">
        <f t="shared" si="0"/>
        <v>291</v>
      </c>
      <c r="C10" s="25">
        <f t="shared" si="1"/>
        <v>104</v>
      </c>
      <c r="D10" s="26">
        <f t="shared" si="2"/>
        <v>187</v>
      </c>
      <c r="E10" s="27">
        <f t="shared" si="3"/>
        <v>179.80769230769232</v>
      </c>
      <c r="F10" s="26">
        <v>2000</v>
      </c>
      <c r="G10" s="26"/>
      <c r="H10" s="31">
        <v>291</v>
      </c>
      <c r="I10" s="63">
        <f aca="true" t="shared" si="4" ref="I10:I21">IF(F10&lt;=0,0,H10/F10*100)</f>
        <v>14.549999999999999</v>
      </c>
      <c r="J10" s="64">
        <v>104</v>
      </c>
      <c r="K10" s="26">
        <f aca="true" t="shared" si="5" ref="K10:K21">H10-J10</f>
        <v>187</v>
      </c>
      <c r="L10" s="65">
        <f aca="true" t="shared" si="6" ref="L10:L21">IF(J10&lt;=0,0,K10/J10*100)</f>
        <v>179.80769230769232</v>
      </c>
      <c r="M10" s="66"/>
    </row>
    <row r="11" spans="1:13" s="2" customFormat="1" ht="30" customHeight="1">
      <c r="A11" s="30" t="s">
        <v>100</v>
      </c>
      <c r="B11" s="24">
        <f t="shared" si="0"/>
        <v>1193</v>
      </c>
      <c r="C11" s="25">
        <f t="shared" si="1"/>
        <v>17475</v>
      </c>
      <c r="D11" s="26">
        <f t="shared" si="2"/>
        <v>-16282</v>
      </c>
      <c r="E11" s="27">
        <f t="shared" si="3"/>
        <v>-93.173104434907</v>
      </c>
      <c r="F11" s="26">
        <v>790958</v>
      </c>
      <c r="G11" s="26"/>
      <c r="H11" s="31">
        <v>1193</v>
      </c>
      <c r="I11" s="63">
        <f t="shared" si="4"/>
        <v>0.1508297532865209</v>
      </c>
      <c r="J11" s="64">
        <v>17475</v>
      </c>
      <c r="K11" s="26">
        <f t="shared" si="5"/>
        <v>-16282</v>
      </c>
      <c r="L11" s="65">
        <f t="shared" si="6"/>
        <v>-93.173104434907</v>
      </c>
      <c r="M11" s="66"/>
    </row>
    <row r="12" spans="1:13" s="2" customFormat="1" ht="30" customHeight="1">
      <c r="A12" s="32" t="s">
        <v>101</v>
      </c>
      <c r="B12" s="24">
        <f t="shared" si="0"/>
        <v>4980</v>
      </c>
      <c r="C12" s="25">
        <f t="shared" si="1"/>
        <v>11165</v>
      </c>
      <c r="D12" s="26">
        <f t="shared" si="2"/>
        <v>-6185</v>
      </c>
      <c r="E12" s="27">
        <f t="shared" si="3"/>
        <v>-55.396327810120916</v>
      </c>
      <c r="F12" s="26">
        <v>660358</v>
      </c>
      <c r="G12" s="26"/>
      <c r="H12" s="31">
        <v>4980</v>
      </c>
      <c r="I12" s="63">
        <f t="shared" si="4"/>
        <v>0.7541363926839684</v>
      </c>
      <c r="J12" s="64">
        <v>11165</v>
      </c>
      <c r="K12" s="26">
        <f t="shared" si="5"/>
        <v>-6185</v>
      </c>
      <c r="L12" s="65">
        <f t="shared" si="6"/>
        <v>-55.396327810120916</v>
      </c>
      <c r="M12" s="66"/>
    </row>
    <row r="13" spans="1:13" s="2" customFormat="1" ht="30" customHeight="1">
      <c r="A13" s="32" t="s">
        <v>102</v>
      </c>
      <c r="B13" s="24">
        <f t="shared" si="0"/>
        <v>0</v>
      </c>
      <c r="C13" s="25">
        <f t="shared" si="1"/>
        <v>8192</v>
      </c>
      <c r="D13" s="26">
        <f t="shared" si="2"/>
        <v>-8192</v>
      </c>
      <c r="E13" s="27">
        <f t="shared" si="3"/>
        <v>-100</v>
      </c>
      <c r="F13" s="26">
        <v>157600</v>
      </c>
      <c r="G13" s="26"/>
      <c r="H13" s="31">
        <v>0</v>
      </c>
      <c r="I13" s="63">
        <f t="shared" si="4"/>
        <v>0</v>
      </c>
      <c r="J13" s="64">
        <v>8192</v>
      </c>
      <c r="K13" s="26">
        <f t="shared" si="5"/>
        <v>-8192</v>
      </c>
      <c r="L13" s="65">
        <f t="shared" si="6"/>
        <v>-100</v>
      </c>
      <c r="M13" s="66"/>
    </row>
    <row r="14" spans="1:13" s="2" customFormat="1" ht="30" customHeight="1">
      <c r="A14" s="30" t="s">
        <v>103</v>
      </c>
      <c r="B14" s="24">
        <f t="shared" si="0"/>
        <v>747</v>
      </c>
      <c r="C14" s="25">
        <f t="shared" si="1"/>
        <v>632</v>
      </c>
      <c r="D14" s="26">
        <f t="shared" si="2"/>
        <v>115</v>
      </c>
      <c r="E14" s="27">
        <f t="shared" si="3"/>
        <v>18.196202531645568</v>
      </c>
      <c r="F14" s="26">
        <v>6500</v>
      </c>
      <c r="G14" s="26"/>
      <c r="H14" s="31">
        <v>747</v>
      </c>
      <c r="I14" s="63">
        <f t="shared" si="4"/>
        <v>11.492307692307692</v>
      </c>
      <c r="J14" s="64">
        <v>632</v>
      </c>
      <c r="K14" s="26">
        <f t="shared" si="5"/>
        <v>115</v>
      </c>
      <c r="L14" s="65">
        <f t="shared" si="6"/>
        <v>18.196202531645568</v>
      </c>
      <c r="M14" s="66"/>
    </row>
    <row r="15" spans="1:13" s="2" customFormat="1" ht="30" customHeight="1">
      <c r="A15" s="32" t="s">
        <v>104</v>
      </c>
      <c r="B15" s="24">
        <f t="shared" si="0"/>
        <v>420</v>
      </c>
      <c r="C15" s="25">
        <f t="shared" si="1"/>
        <v>324</v>
      </c>
      <c r="D15" s="26">
        <f t="shared" si="2"/>
        <v>96</v>
      </c>
      <c r="E15" s="27">
        <f t="shared" si="3"/>
        <v>29.629629629629626</v>
      </c>
      <c r="F15" s="26">
        <v>4400</v>
      </c>
      <c r="G15" s="26"/>
      <c r="H15" s="31">
        <v>420</v>
      </c>
      <c r="I15" s="63">
        <f t="shared" si="4"/>
        <v>9.545454545454547</v>
      </c>
      <c r="J15" s="64">
        <v>324</v>
      </c>
      <c r="K15" s="26">
        <f t="shared" si="5"/>
        <v>96</v>
      </c>
      <c r="L15" s="65">
        <f t="shared" si="6"/>
        <v>29.629629629629626</v>
      </c>
      <c r="M15" s="66"/>
    </row>
    <row r="16" spans="1:13" s="2" customFormat="1" ht="30" customHeight="1">
      <c r="A16" s="32" t="s">
        <v>105</v>
      </c>
      <c r="B16" s="24">
        <f t="shared" si="0"/>
        <v>327</v>
      </c>
      <c r="C16" s="25">
        <f t="shared" si="1"/>
        <v>308</v>
      </c>
      <c r="D16" s="26">
        <f t="shared" si="2"/>
        <v>19</v>
      </c>
      <c r="E16" s="27">
        <f t="shared" si="3"/>
        <v>6.1688311688311686</v>
      </c>
      <c r="F16" s="26">
        <v>2100</v>
      </c>
      <c r="G16" s="26"/>
      <c r="H16" s="31">
        <v>327</v>
      </c>
      <c r="I16" s="63">
        <f t="shared" si="4"/>
        <v>15.571428571428573</v>
      </c>
      <c r="J16" s="64">
        <v>308</v>
      </c>
      <c r="K16" s="26">
        <f t="shared" si="5"/>
        <v>19</v>
      </c>
      <c r="L16" s="65">
        <f t="shared" si="6"/>
        <v>6.1688311688311686</v>
      </c>
      <c r="M16" s="66"/>
    </row>
    <row r="17" spans="1:13" s="2" customFormat="1" ht="30" customHeight="1">
      <c r="A17" s="30" t="s">
        <v>106</v>
      </c>
      <c r="B17" s="24">
        <f t="shared" si="0"/>
        <v>3384</v>
      </c>
      <c r="C17" s="25">
        <f t="shared" si="1"/>
        <v>2663</v>
      </c>
      <c r="D17" s="26">
        <f t="shared" si="2"/>
        <v>721</v>
      </c>
      <c r="E17" s="27">
        <f t="shared" si="3"/>
        <v>27.07472775065715</v>
      </c>
      <c r="F17" s="26">
        <v>32000</v>
      </c>
      <c r="G17" s="26"/>
      <c r="H17" s="31">
        <v>3384</v>
      </c>
      <c r="I17" s="63">
        <f t="shared" si="4"/>
        <v>10.575</v>
      </c>
      <c r="J17" s="64">
        <v>2663</v>
      </c>
      <c r="K17" s="26">
        <f t="shared" si="5"/>
        <v>721</v>
      </c>
      <c r="L17" s="65">
        <f t="shared" si="6"/>
        <v>27.07472775065715</v>
      </c>
      <c r="M17" s="66"/>
    </row>
    <row r="18" spans="1:13" s="2" customFormat="1" ht="30" customHeight="1">
      <c r="A18" s="30" t="s">
        <v>107</v>
      </c>
      <c r="B18" s="24">
        <f t="shared" si="0"/>
        <v>208</v>
      </c>
      <c r="C18" s="25">
        <f t="shared" si="1"/>
        <v>0</v>
      </c>
      <c r="D18" s="26">
        <f t="shared" si="2"/>
        <v>208</v>
      </c>
      <c r="E18" s="27">
        <f t="shared" si="3"/>
        <v>0</v>
      </c>
      <c r="F18" s="26">
        <v>11000</v>
      </c>
      <c r="G18" s="26"/>
      <c r="H18" s="31">
        <v>208</v>
      </c>
      <c r="I18" s="63">
        <f t="shared" si="4"/>
        <v>1.890909090909091</v>
      </c>
      <c r="J18" s="64">
        <v>0</v>
      </c>
      <c r="K18" s="26">
        <f t="shared" si="5"/>
        <v>208</v>
      </c>
      <c r="L18" s="65">
        <f t="shared" si="6"/>
        <v>0</v>
      </c>
      <c r="M18" s="66"/>
    </row>
    <row r="19" spans="1:13" s="2" customFormat="1" ht="30" customHeight="1">
      <c r="A19" s="30" t="s">
        <v>108</v>
      </c>
      <c r="B19" s="24">
        <f t="shared" si="0"/>
        <v>0</v>
      </c>
      <c r="C19" s="25">
        <f t="shared" si="1"/>
        <v>0</v>
      </c>
      <c r="D19" s="26">
        <f t="shared" si="2"/>
        <v>0</v>
      </c>
      <c r="E19" s="27">
        <f t="shared" si="3"/>
        <v>0</v>
      </c>
      <c r="F19" s="26">
        <v>0</v>
      </c>
      <c r="G19" s="26"/>
      <c r="H19" s="31">
        <v>0</v>
      </c>
      <c r="I19" s="63">
        <f t="shared" si="4"/>
        <v>0</v>
      </c>
      <c r="J19" s="64">
        <v>0</v>
      </c>
      <c r="K19" s="26">
        <f t="shared" si="5"/>
        <v>0</v>
      </c>
      <c r="L19" s="65">
        <f t="shared" si="6"/>
        <v>0</v>
      </c>
      <c r="M19" s="66"/>
    </row>
    <row r="20" spans="1:13" s="2" customFormat="1" ht="30" customHeight="1">
      <c r="A20" s="30" t="s">
        <v>109</v>
      </c>
      <c r="B20" s="24">
        <f t="shared" si="0"/>
        <v>0</v>
      </c>
      <c r="C20" s="25">
        <f t="shared" si="1"/>
        <v>0</v>
      </c>
      <c r="D20" s="26">
        <f t="shared" si="2"/>
        <v>0</v>
      </c>
      <c r="E20" s="27">
        <f t="shared" si="3"/>
        <v>0</v>
      </c>
      <c r="F20" s="26">
        <v>2000</v>
      </c>
      <c r="G20" s="26"/>
      <c r="H20" s="31">
        <v>0</v>
      </c>
      <c r="I20" s="63">
        <f t="shared" si="4"/>
        <v>0</v>
      </c>
      <c r="J20" s="64">
        <v>0</v>
      </c>
      <c r="K20" s="26">
        <f t="shared" si="5"/>
        <v>0</v>
      </c>
      <c r="L20" s="65">
        <f t="shared" si="6"/>
        <v>0</v>
      </c>
      <c r="M20" s="66"/>
    </row>
    <row r="21" spans="1:13" s="2" customFormat="1" ht="30" customHeight="1">
      <c r="A21" s="33" t="s">
        <v>110</v>
      </c>
      <c r="B21" s="24">
        <f t="shared" si="0"/>
        <v>6471</v>
      </c>
      <c r="C21" s="25">
        <f t="shared" si="1"/>
        <v>21169</v>
      </c>
      <c r="D21" s="26">
        <f t="shared" si="2"/>
        <v>-14698</v>
      </c>
      <c r="E21" s="27">
        <f t="shared" si="3"/>
        <v>-69.43171618876659</v>
      </c>
      <c r="F21" s="26">
        <v>847458</v>
      </c>
      <c r="G21" s="26"/>
      <c r="H21" s="31">
        <v>6471</v>
      </c>
      <c r="I21" s="63">
        <f t="shared" si="4"/>
        <v>0.7635776640258278</v>
      </c>
      <c r="J21" s="64">
        <v>21169</v>
      </c>
      <c r="K21" s="26">
        <f t="shared" si="5"/>
        <v>-14698</v>
      </c>
      <c r="L21" s="65">
        <f t="shared" si="6"/>
        <v>-69.43171618876659</v>
      </c>
      <c r="M21" s="66"/>
    </row>
    <row r="22" spans="1:12" s="4" customFormat="1" ht="27.75" customHeight="1" hidden="1">
      <c r="A22" s="34" t="s">
        <v>34</v>
      </c>
      <c r="B22" s="6"/>
      <c r="C22" s="6"/>
      <c r="D22" s="7"/>
      <c r="E22" s="8"/>
      <c r="F22" s="6"/>
      <c r="G22" s="6"/>
      <c r="H22" s="7"/>
      <c r="I22" s="8"/>
      <c r="J22" s="7"/>
      <c r="K22" s="6"/>
      <c r="L22" s="8"/>
    </row>
    <row r="23" s="4" customFormat="1" ht="19.5" customHeight="1"/>
    <row r="24" spans="1:12" s="4" customFormat="1" ht="19.5" customHeight="1">
      <c r="A24" s="9" t="s">
        <v>111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3" s="4" customFormat="1" ht="19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67"/>
    </row>
    <row r="26" spans="1:13" s="4" customFormat="1" ht="19.5" customHeight="1">
      <c r="A26" s="35"/>
      <c r="B26" s="35"/>
      <c r="C26" s="35"/>
      <c r="D26" s="36"/>
      <c r="E26" s="37"/>
      <c r="F26" s="36"/>
      <c r="G26" s="35"/>
      <c r="H26" s="37"/>
      <c r="I26" s="35"/>
      <c r="J26" s="36"/>
      <c r="K26" s="68"/>
      <c r="L26" s="68"/>
      <c r="M26" s="68"/>
    </row>
    <row r="27" spans="1:13" s="5" customFormat="1" ht="27.75" customHeight="1">
      <c r="A27" s="4" t="s">
        <v>1</v>
      </c>
      <c r="B27" s="6"/>
      <c r="C27" s="6"/>
      <c r="D27" s="38"/>
      <c r="E27" s="38"/>
      <c r="F27" s="38"/>
      <c r="G27" s="38"/>
      <c r="H27" s="8"/>
      <c r="I27" s="6"/>
      <c r="J27" s="7"/>
      <c r="K27" s="57" t="s">
        <v>3</v>
      </c>
      <c r="L27" s="57"/>
      <c r="M27" s="69" t="s">
        <v>2</v>
      </c>
    </row>
    <row r="28" spans="1:13" s="4" customFormat="1" ht="27.75" customHeight="1">
      <c r="A28" s="16" t="s">
        <v>4</v>
      </c>
      <c r="B28" s="17" t="s">
        <v>5</v>
      </c>
      <c r="C28" s="17"/>
      <c r="D28" s="17"/>
      <c r="E28" s="17"/>
      <c r="F28" s="39" t="s">
        <v>6</v>
      </c>
      <c r="G28" s="40"/>
      <c r="H28" s="40"/>
      <c r="I28" s="40"/>
      <c r="J28" s="40"/>
      <c r="K28" s="40"/>
      <c r="L28" s="70"/>
      <c r="M28" s="69"/>
    </row>
    <row r="29" spans="1:13" s="4" customFormat="1" ht="27.75" customHeight="1">
      <c r="A29" s="16"/>
      <c r="B29" s="18" t="s">
        <v>5</v>
      </c>
      <c r="C29" s="19" t="s">
        <v>7</v>
      </c>
      <c r="D29" s="18" t="s">
        <v>8</v>
      </c>
      <c r="E29" s="20" t="s">
        <v>9</v>
      </c>
      <c r="F29" s="41" t="s">
        <v>37</v>
      </c>
      <c r="G29" s="18" t="s">
        <v>11</v>
      </c>
      <c r="H29" s="22" t="s">
        <v>6</v>
      </c>
      <c r="I29" s="20" t="s">
        <v>12</v>
      </c>
      <c r="J29" s="19" t="s">
        <v>13</v>
      </c>
      <c r="K29" s="18" t="s">
        <v>14</v>
      </c>
      <c r="L29" s="20" t="s">
        <v>15</v>
      </c>
      <c r="M29" s="71" t="s">
        <v>39</v>
      </c>
    </row>
    <row r="30" spans="1:13" s="4" customFormat="1" ht="30" customHeight="1">
      <c r="A30" s="16"/>
      <c r="B30" s="18"/>
      <c r="C30" s="19"/>
      <c r="D30" s="18"/>
      <c r="E30" s="20"/>
      <c r="F30" s="42"/>
      <c r="G30" s="18"/>
      <c r="H30" s="22"/>
      <c r="I30" s="20"/>
      <c r="J30" s="19"/>
      <c r="K30" s="18"/>
      <c r="L30" s="20"/>
      <c r="M30" s="71"/>
    </row>
    <row r="31" spans="1:13" s="4" customFormat="1" ht="30" customHeight="1">
      <c r="A31" s="43" t="s">
        <v>112</v>
      </c>
      <c r="B31" s="44">
        <f aca="true" t="shared" si="7" ref="B31:B44">H31-G31</f>
        <v>0</v>
      </c>
      <c r="C31" s="45">
        <f aca="true" t="shared" si="8" ref="C31:C44">J31</f>
        <v>0</v>
      </c>
      <c r="D31" s="44">
        <f aca="true" t="shared" si="9" ref="D31:D44">B31-C31</f>
        <v>0</v>
      </c>
      <c r="E31" s="46">
        <f aca="true" t="shared" si="10" ref="E31:E44">IF(C31&lt;=0,0,D31/C31*100)</f>
        <v>0</v>
      </c>
      <c r="F31" s="47"/>
      <c r="G31" s="48"/>
      <c r="H31" s="49">
        <v>0</v>
      </c>
      <c r="I31" s="72">
        <f aca="true" t="shared" si="11" ref="I31:I44">IF(F31&lt;=0,0,H31/F31*100)</f>
        <v>0</v>
      </c>
      <c r="J31" s="73">
        <v>0</v>
      </c>
      <c r="K31" s="74">
        <f aca="true" t="shared" si="12" ref="K31:K44">H31-J31</f>
        <v>0</v>
      </c>
      <c r="L31" s="46">
        <f aca="true" t="shared" si="13" ref="L31:L44">IF(J31&lt;=0,0,K31/J31*100)</f>
        <v>0</v>
      </c>
      <c r="M31" s="75"/>
    </row>
    <row r="32" spans="1:13" s="4" customFormat="1" ht="30" customHeight="1">
      <c r="A32" s="50" t="s">
        <v>113</v>
      </c>
      <c r="B32" s="44">
        <f t="shared" si="7"/>
        <v>0</v>
      </c>
      <c r="C32" s="45">
        <f t="shared" si="8"/>
        <v>0</v>
      </c>
      <c r="D32" s="44">
        <f t="shared" si="9"/>
        <v>0</v>
      </c>
      <c r="E32" s="46">
        <f t="shared" si="10"/>
        <v>0</v>
      </c>
      <c r="F32" s="51">
        <v>105</v>
      </c>
      <c r="G32" s="52"/>
      <c r="H32" s="53">
        <v>0</v>
      </c>
      <c r="I32" s="72">
        <f t="shared" si="11"/>
        <v>0</v>
      </c>
      <c r="J32" s="76">
        <v>0</v>
      </c>
      <c r="K32" s="74">
        <f t="shared" si="12"/>
        <v>0</v>
      </c>
      <c r="L32" s="46">
        <f t="shared" si="13"/>
        <v>0</v>
      </c>
      <c r="M32" s="75"/>
    </row>
    <row r="33" spans="1:13" s="4" customFormat="1" ht="30" customHeight="1">
      <c r="A33" s="50" t="s">
        <v>114</v>
      </c>
      <c r="B33" s="44">
        <f t="shared" si="7"/>
        <v>0</v>
      </c>
      <c r="C33" s="45">
        <f t="shared" si="8"/>
        <v>407</v>
      </c>
      <c r="D33" s="44">
        <f t="shared" si="9"/>
        <v>-407</v>
      </c>
      <c r="E33" s="46">
        <f t="shared" si="10"/>
        <v>-100</v>
      </c>
      <c r="F33" s="51">
        <v>7464</v>
      </c>
      <c r="G33" s="52"/>
      <c r="H33" s="53">
        <v>0</v>
      </c>
      <c r="I33" s="72">
        <f t="shared" si="11"/>
        <v>0</v>
      </c>
      <c r="J33" s="76">
        <v>407</v>
      </c>
      <c r="K33" s="74">
        <f t="shared" si="12"/>
        <v>-407</v>
      </c>
      <c r="L33" s="46">
        <f t="shared" si="13"/>
        <v>-100</v>
      </c>
      <c r="M33" s="75"/>
    </row>
    <row r="34" spans="1:13" s="4" customFormat="1" ht="30" customHeight="1">
      <c r="A34" s="50" t="s">
        <v>115</v>
      </c>
      <c r="B34" s="44">
        <f t="shared" si="7"/>
        <v>0</v>
      </c>
      <c r="C34" s="45">
        <f t="shared" si="8"/>
        <v>0</v>
      </c>
      <c r="D34" s="44">
        <f t="shared" si="9"/>
        <v>0</v>
      </c>
      <c r="E34" s="46">
        <f t="shared" si="10"/>
        <v>0</v>
      </c>
      <c r="F34" s="51"/>
      <c r="G34" s="52"/>
      <c r="H34" s="53">
        <v>0</v>
      </c>
      <c r="I34" s="72">
        <f t="shared" si="11"/>
        <v>0</v>
      </c>
      <c r="J34" s="76">
        <v>0</v>
      </c>
      <c r="K34" s="74">
        <f t="shared" si="12"/>
        <v>0</v>
      </c>
      <c r="L34" s="46">
        <f t="shared" si="13"/>
        <v>0</v>
      </c>
      <c r="M34" s="75"/>
    </row>
    <row r="35" spans="1:13" s="4" customFormat="1" ht="30" customHeight="1">
      <c r="A35" s="50" t="s">
        <v>116</v>
      </c>
      <c r="B35" s="44">
        <f t="shared" si="7"/>
        <v>7516</v>
      </c>
      <c r="C35" s="45">
        <f t="shared" si="8"/>
        <v>6351</v>
      </c>
      <c r="D35" s="44">
        <f t="shared" si="9"/>
        <v>1165</v>
      </c>
      <c r="E35" s="46">
        <f t="shared" si="10"/>
        <v>18.343567942056367</v>
      </c>
      <c r="F35" s="51">
        <v>283611</v>
      </c>
      <c r="G35" s="52"/>
      <c r="H35" s="53">
        <v>7516</v>
      </c>
      <c r="I35" s="72">
        <f t="shared" si="11"/>
        <v>2.6501087757527033</v>
      </c>
      <c r="J35" s="76">
        <v>6351</v>
      </c>
      <c r="K35" s="74">
        <f t="shared" si="12"/>
        <v>1165</v>
      </c>
      <c r="L35" s="46">
        <f t="shared" si="13"/>
        <v>18.343567942056367</v>
      </c>
      <c r="M35" s="75"/>
    </row>
    <row r="36" spans="1:13" s="4" customFormat="1" ht="30" customHeight="1">
      <c r="A36" s="50" t="s">
        <v>117</v>
      </c>
      <c r="B36" s="44">
        <f t="shared" si="7"/>
        <v>0</v>
      </c>
      <c r="C36" s="45">
        <f t="shared" si="8"/>
        <v>0</v>
      </c>
      <c r="D36" s="44">
        <f t="shared" si="9"/>
        <v>0</v>
      </c>
      <c r="E36" s="46">
        <f t="shared" si="10"/>
        <v>0</v>
      </c>
      <c r="F36" s="51">
        <v>2100</v>
      </c>
      <c r="G36" s="52"/>
      <c r="H36" s="53">
        <v>0</v>
      </c>
      <c r="I36" s="72">
        <f t="shared" si="11"/>
        <v>0</v>
      </c>
      <c r="J36" s="76">
        <v>0</v>
      </c>
      <c r="K36" s="74">
        <f t="shared" si="12"/>
        <v>0</v>
      </c>
      <c r="L36" s="46">
        <f t="shared" si="13"/>
        <v>0</v>
      </c>
      <c r="M36" s="75"/>
    </row>
    <row r="37" spans="1:13" s="4" customFormat="1" ht="30" customHeight="1">
      <c r="A37" s="50" t="s">
        <v>118</v>
      </c>
      <c r="B37" s="44">
        <f t="shared" si="7"/>
        <v>0</v>
      </c>
      <c r="C37" s="45">
        <f t="shared" si="8"/>
        <v>0</v>
      </c>
      <c r="D37" s="44">
        <f t="shared" si="9"/>
        <v>0</v>
      </c>
      <c r="E37" s="46">
        <f t="shared" si="10"/>
        <v>0</v>
      </c>
      <c r="F37" s="51"/>
      <c r="G37" s="52"/>
      <c r="H37" s="53">
        <v>0</v>
      </c>
      <c r="I37" s="72">
        <f t="shared" si="11"/>
        <v>0</v>
      </c>
      <c r="J37" s="76">
        <v>0</v>
      </c>
      <c r="K37" s="74">
        <f t="shared" si="12"/>
        <v>0</v>
      </c>
      <c r="L37" s="46">
        <f t="shared" si="13"/>
        <v>0</v>
      </c>
      <c r="M37" s="75"/>
    </row>
    <row r="38" spans="1:13" s="4" customFormat="1" ht="30" customHeight="1">
      <c r="A38" s="50" t="s">
        <v>119</v>
      </c>
      <c r="B38" s="44">
        <f t="shared" si="7"/>
        <v>0</v>
      </c>
      <c r="C38" s="45">
        <f t="shared" si="8"/>
        <v>0</v>
      </c>
      <c r="D38" s="44">
        <f t="shared" si="9"/>
        <v>0</v>
      </c>
      <c r="E38" s="46">
        <f t="shared" si="10"/>
        <v>0</v>
      </c>
      <c r="F38" s="51"/>
      <c r="G38" s="52"/>
      <c r="H38" s="53">
        <v>0</v>
      </c>
      <c r="I38" s="72">
        <f t="shared" si="11"/>
        <v>0</v>
      </c>
      <c r="J38" s="76">
        <v>0</v>
      </c>
      <c r="K38" s="74">
        <f t="shared" si="12"/>
        <v>0</v>
      </c>
      <c r="L38" s="46">
        <f t="shared" si="13"/>
        <v>0</v>
      </c>
      <c r="M38" s="75"/>
    </row>
    <row r="39" spans="1:13" s="4" customFormat="1" ht="30" customHeight="1">
      <c r="A39" s="50" t="s">
        <v>120</v>
      </c>
      <c r="B39" s="44">
        <f t="shared" si="7"/>
        <v>0</v>
      </c>
      <c r="C39" s="45">
        <f t="shared" si="8"/>
        <v>0</v>
      </c>
      <c r="D39" s="44">
        <f t="shared" si="9"/>
        <v>0</v>
      </c>
      <c r="E39" s="46">
        <f t="shared" si="10"/>
        <v>0</v>
      </c>
      <c r="F39" s="51"/>
      <c r="G39" s="52"/>
      <c r="H39" s="53">
        <v>0</v>
      </c>
      <c r="I39" s="72">
        <f t="shared" si="11"/>
        <v>0</v>
      </c>
      <c r="J39" s="76">
        <v>0</v>
      </c>
      <c r="K39" s="74">
        <f t="shared" si="12"/>
        <v>0</v>
      </c>
      <c r="L39" s="46">
        <f t="shared" si="13"/>
        <v>0</v>
      </c>
      <c r="M39" s="75"/>
    </row>
    <row r="40" spans="1:13" s="4" customFormat="1" ht="30" customHeight="1">
      <c r="A40" s="50" t="s">
        <v>121</v>
      </c>
      <c r="B40" s="44">
        <f t="shared" si="7"/>
        <v>336</v>
      </c>
      <c r="C40" s="45">
        <f t="shared" si="8"/>
        <v>234138</v>
      </c>
      <c r="D40" s="44">
        <f t="shared" si="9"/>
        <v>-233802</v>
      </c>
      <c r="E40" s="46">
        <f t="shared" si="10"/>
        <v>-99.85649488763038</v>
      </c>
      <c r="F40" s="51">
        <v>12533</v>
      </c>
      <c r="G40" s="52"/>
      <c r="H40" s="53">
        <v>336</v>
      </c>
      <c r="I40" s="72">
        <f t="shared" si="11"/>
        <v>2.680922364956515</v>
      </c>
      <c r="J40" s="76">
        <v>234138</v>
      </c>
      <c r="K40" s="74">
        <f t="shared" si="12"/>
        <v>-233802</v>
      </c>
      <c r="L40" s="46">
        <f t="shared" si="13"/>
        <v>-99.85649488763038</v>
      </c>
      <c r="M40" s="75"/>
    </row>
    <row r="41" spans="1:13" s="4" customFormat="1" ht="30" customHeight="1">
      <c r="A41" s="30" t="s">
        <v>122</v>
      </c>
      <c r="B41" s="44">
        <f t="shared" si="7"/>
        <v>0</v>
      </c>
      <c r="C41" s="45">
        <f t="shared" si="8"/>
        <v>0</v>
      </c>
      <c r="D41" s="44">
        <f t="shared" si="9"/>
        <v>0</v>
      </c>
      <c r="E41" s="46">
        <f t="shared" si="10"/>
        <v>0</v>
      </c>
      <c r="F41" s="51">
        <v>153860</v>
      </c>
      <c r="G41" s="52"/>
      <c r="H41" s="53">
        <v>0</v>
      </c>
      <c r="I41" s="72">
        <f t="shared" si="11"/>
        <v>0</v>
      </c>
      <c r="J41" s="76">
        <v>0</v>
      </c>
      <c r="K41" s="74">
        <f t="shared" si="12"/>
        <v>0</v>
      </c>
      <c r="L41" s="46">
        <f t="shared" si="13"/>
        <v>0</v>
      </c>
      <c r="M41" s="75"/>
    </row>
    <row r="42" spans="1:13" s="4" customFormat="1" ht="30" customHeight="1">
      <c r="A42" s="30" t="s">
        <v>123</v>
      </c>
      <c r="B42" s="44">
        <f t="shared" si="7"/>
        <v>0</v>
      </c>
      <c r="C42" s="45">
        <f t="shared" si="8"/>
        <v>0</v>
      </c>
      <c r="D42" s="44">
        <f t="shared" si="9"/>
        <v>0</v>
      </c>
      <c r="E42" s="46">
        <f t="shared" si="10"/>
        <v>0</v>
      </c>
      <c r="F42" s="51">
        <v>800</v>
      </c>
      <c r="G42" s="52"/>
      <c r="H42" s="53">
        <v>0</v>
      </c>
      <c r="I42" s="72">
        <f t="shared" si="11"/>
        <v>0</v>
      </c>
      <c r="J42" s="76">
        <v>0</v>
      </c>
      <c r="K42" s="74">
        <f t="shared" si="12"/>
        <v>0</v>
      </c>
      <c r="L42" s="46">
        <f t="shared" si="13"/>
        <v>0</v>
      </c>
      <c r="M42" s="75"/>
    </row>
    <row r="43" spans="1:13" s="4" customFormat="1" ht="30" customHeight="1">
      <c r="A43" s="30" t="s">
        <v>124</v>
      </c>
      <c r="B43" s="44">
        <f t="shared" si="7"/>
        <v>0</v>
      </c>
      <c r="C43" s="45">
        <f t="shared" si="8"/>
        <v>0</v>
      </c>
      <c r="D43" s="44">
        <f t="shared" si="9"/>
        <v>0</v>
      </c>
      <c r="E43" s="46">
        <f t="shared" si="10"/>
        <v>0</v>
      </c>
      <c r="F43" s="51"/>
      <c r="G43" s="52"/>
      <c r="H43" s="53">
        <v>0</v>
      </c>
      <c r="I43" s="72">
        <f t="shared" si="11"/>
        <v>0</v>
      </c>
      <c r="J43" s="77">
        <v>0</v>
      </c>
      <c r="K43" s="74">
        <f t="shared" si="12"/>
        <v>0</v>
      </c>
      <c r="L43" s="46">
        <f t="shared" si="13"/>
        <v>0</v>
      </c>
      <c r="M43" s="75"/>
    </row>
    <row r="44" spans="1:13" s="4" customFormat="1" ht="30" customHeight="1">
      <c r="A44" s="33" t="s">
        <v>125</v>
      </c>
      <c r="B44" s="44">
        <f t="shared" si="7"/>
        <v>7852</v>
      </c>
      <c r="C44" s="45">
        <f t="shared" si="8"/>
        <v>240896</v>
      </c>
      <c r="D44" s="44">
        <f t="shared" si="9"/>
        <v>-233044</v>
      </c>
      <c r="E44" s="46">
        <f t="shared" si="10"/>
        <v>-96.7405021253985</v>
      </c>
      <c r="F44" s="51">
        <f>SUM(F31:F43)</f>
        <v>460473</v>
      </c>
      <c r="G44" s="52"/>
      <c r="H44" s="53">
        <v>7852</v>
      </c>
      <c r="I44" s="72">
        <f t="shared" si="11"/>
        <v>1.7052031280878577</v>
      </c>
      <c r="J44" s="53">
        <v>240896</v>
      </c>
      <c r="K44" s="74">
        <f t="shared" si="12"/>
        <v>-233044</v>
      </c>
      <c r="L44" s="46">
        <f t="shared" si="13"/>
        <v>-96.7405021253985</v>
      </c>
      <c r="M44" s="75"/>
    </row>
    <row r="45" spans="1:12" s="4" customFormat="1" ht="24" customHeight="1">
      <c r="A45" s="34" t="s">
        <v>34</v>
      </c>
      <c r="B45" s="6"/>
      <c r="C45" s="6"/>
      <c r="D45" s="7"/>
      <c r="E45" s="8"/>
      <c r="F45" s="7"/>
      <c r="G45" s="6"/>
      <c r="H45" s="8"/>
      <c r="I45" s="6"/>
      <c r="J45" s="7"/>
      <c r="K45" s="6"/>
      <c r="L45" s="8"/>
    </row>
    <row r="46" spans="1:12" s="4" customFormat="1" ht="14.25">
      <c r="A46" s="6"/>
      <c r="B46" s="6"/>
      <c r="C46" s="6"/>
      <c r="D46" s="7"/>
      <c r="E46" s="8"/>
      <c r="F46" s="7"/>
      <c r="G46" s="6"/>
      <c r="H46" s="8"/>
      <c r="I46" s="6"/>
      <c r="J46" s="7"/>
      <c r="K46" s="6"/>
      <c r="L46" s="8"/>
    </row>
  </sheetData>
  <sheetProtection/>
  <mergeCells count="36">
    <mergeCell ref="K4:M4"/>
    <mergeCell ref="D5:G5"/>
    <mergeCell ref="K5:L5"/>
    <mergeCell ref="B6:E6"/>
    <mergeCell ref="F6:L6"/>
    <mergeCell ref="K26:M26"/>
    <mergeCell ref="D27:G27"/>
    <mergeCell ref="K27:L27"/>
    <mergeCell ref="B28:E28"/>
    <mergeCell ref="F28:L28"/>
    <mergeCell ref="A6:A8"/>
    <mergeCell ref="A28:A30"/>
    <mergeCell ref="B7:B8"/>
    <mergeCell ref="B29:B30"/>
    <mergeCell ref="C7:C8"/>
    <mergeCell ref="C29:C30"/>
    <mergeCell ref="D7:D8"/>
    <mergeCell ref="D29:D30"/>
    <mergeCell ref="E7:E8"/>
    <mergeCell ref="E29:E30"/>
    <mergeCell ref="F7:F8"/>
    <mergeCell ref="F29:F30"/>
    <mergeCell ref="G7:G8"/>
    <mergeCell ref="G29:G30"/>
    <mergeCell ref="H7:H8"/>
    <mergeCell ref="H29:H30"/>
    <mergeCell ref="I7:I8"/>
    <mergeCell ref="I29:I30"/>
    <mergeCell ref="J7:J8"/>
    <mergeCell ref="J29:J30"/>
    <mergeCell ref="K7:K8"/>
    <mergeCell ref="K29:K30"/>
    <mergeCell ref="L7:L8"/>
    <mergeCell ref="L29:L30"/>
    <mergeCell ref="A2:L3"/>
    <mergeCell ref="A24:L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数字财政</dc:creator>
  <cp:keywords/>
  <dc:description/>
  <cp:lastModifiedBy>鲠喜樂児</cp:lastModifiedBy>
  <dcterms:created xsi:type="dcterms:W3CDTF">2023-02-03T15:28:30Z</dcterms:created>
  <dcterms:modified xsi:type="dcterms:W3CDTF">2024-02-02T09:11:09Z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93CC79EDDAB941BE9D8B34E72100C7EA</vt:lpwstr>
  </property>
  <property fmtid="{D5CDD505-2E9C-101B-9397-08002B2CF9AE}" pid="4" name="KSOProductBuildV">
    <vt:lpwstr>2052-12.1.0.16250</vt:lpwstr>
  </property>
  <property fmtid="{D5CDD505-2E9C-101B-9397-08002B2CF9AE}" pid="5" name="KSOReadingLayo">
    <vt:bool>true</vt:bool>
  </property>
</Properties>
</file>