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98" firstSheet="8" activeTab="8"/>
  </bookViews>
  <sheets>
    <sheet name="页面" sheetId="1" r:id="rId1"/>
    <sheet name="目录" sheetId="2" r:id="rId2"/>
    <sheet name="说明" sheetId="3" r:id="rId3"/>
    <sheet name="一般公共预算支出计划汇总表" sheetId="4" r:id="rId4"/>
    <sheet name="一般公共预算支出计划单位明细表1(经济分类)" sheetId="5" r:id="rId5"/>
    <sheet name="一般公共预算支出计划单位明细表2(经济分类)" sheetId="6" r:id="rId6"/>
    <sheet name="部门预算支出计划汇总表（财政专户管理）" sheetId="7" r:id="rId7"/>
    <sheet name="2019年一般公共预算专项经费明细表" sheetId="8" r:id="rId8"/>
    <sheet name="2019年一般公共预算单位运转经费明细表" sheetId="9" r:id="rId9"/>
    <sheet name="2019年上年结转项目资金情况表" sheetId="10" r:id="rId10"/>
    <sheet name="2019年中央和省提前下达转移支付资金情况表" sheetId="11" r:id="rId11"/>
    <sheet name="2019年纳入财政专户管理专项经费明细表" sheetId="12" r:id="rId12"/>
    <sheet name="2019年政府采购预算表" sheetId="13" r:id="rId13"/>
    <sheet name="2019年一般公共预算项级科目支出明细表（功能科目）" sheetId="14" r:id="rId14"/>
    <sheet name="2019年汕尾市人民医院收支预算表 " sheetId="15" r:id="rId15"/>
  </sheets>
  <definedNames>
    <definedName name="_xlnm.Print_Titles" localSheetId="11">'2019年纳入财政专户管理专项经费明细表'!$1:$4</definedName>
    <definedName name="_xlnm.Print_Titles" localSheetId="14">'2019年汕尾市人民医院收支预算表 '!$1:$3</definedName>
    <definedName name="_xlnm.Print_Titles" localSheetId="9">'2019年上年结转项目资金情况表'!$1:$2</definedName>
    <definedName name="_xlnm.Print_Titles" localSheetId="8">'2019年一般公共预算单位运转经费明细表'!$1:$7</definedName>
    <definedName name="_xlnm.Print_Titles" localSheetId="13">'2019年一般公共预算项级科目支出明细表（功能科目）'!$1:$3</definedName>
    <definedName name="_xlnm.Print_Titles" localSheetId="7">'2019年一般公共预算专项经费明细表'!$1:$3</definedName>
    <definedName name="_xlnm.Print_Titles" localSheetId="12">'2019年政府采购预算表'!$1:$4</definedName>
    <definedName name="_xlnm.Print_Titles" localSheetId="10">'2019年中央和省提前下达转移支付资金情况表'!$1:$1</definedName>
    <definedName name="_xlnm.Print_Titles" localSheetId="6">'部门预算支出计划汇总表（财政专户管理）'!$1:$6</definedName>
    <definedName name="_xlnm.Print_Titles" localSheetId="1">'目录'!$1:$8</definedName>
    <definedName name="_xlnm.Print_Titles" localSheetId="0">'页面'!$1:$7</definedName>
    <definedName name="_xlnm.Print_Titles" localSheetId="4">'一般公共预算支出计划单位明细表1(经济分类)'!$1:$7</definedName>
    <definedName name="_xlnm.Print_Titles" localSheetId="5">'一般公共预算支出计划单位明细表2(经济分类)'!$1:$7</definedName>
    <definedName name="_xlnm.Print_Titles" localSheetId="3">'一般公共预算支出计划汇总表'!$1:$6</definedName>
    <definedName name="查询来自_bmys_10" localSheetId="11">'2019年纳入财政专户管理专项经费明细表'!#REF!</definedName>
    <definedName name="查询来自_bmys_11" localSheetId="11">'2019年纳入财政专户管理专项经费明细表'!#REF!</definedName>
    <definedName name="查询来自_bmys_12" localSheetId="11">'2019年纳入财政专户管理专项经费明细表'!#REF!</definedName>
    <definedName name="查询来自_bmys_13" localSheetId="11">'2019年纳入财政专户管理专项经费明细表'!#REF!</definedName>
    <definedName name="查询来自_bmys_14" localSheetId="11">'2019年纳入财政专户管理专项经费明细表'!#REF!</definedName>
    <definedName name="查询来自_bmys_16" localSheetId="11">'2019年纳入财政专户管理专项经费明细表'!#REF!</definedName>
    <definedName name="查询来自_bmys_18" localSheetId="11">'2019年纳入财政专户管理专项经费明细表'!#REF!</definedName>
    <definedName name="查询来自_bmys_19" localSheetId="11">'2019年纳入财政专户管理专项经费明细表'!$A$5:$A$8</definedName>
    <definedName name="查询来自_bmys_20" localSheetId="11">'2019年纳入财政专户管理专项经费明细表'!#REF!</definedName>
    <definedName name="查询来自_bmys_21" localSheetId="11">'2019年纳入财政专户管理专项经费明细表'!#REF!</definedName>
    <definedName name="查询来自_bmys_22" localSheetId="11">'2019年纳入财政专户管理专项经费明细表'!$A$5:$A$8</definedName>
    <definedName name="查询来自_bmys_23" localSheetId="11">'2019年纳入财政专户管理专项经费明细表'!#REF!</definedName>
    <definedName name="查询来自_bmys_24" localSheetId="11">'2019年纳入财政专户管理专项经费明细表'!#REF!</definedName>
    <definedName name="查询来自_bmys_25" localSheetId="11">'2019年纳入财政专户管理专项经费明细表'!#REF!</definedName>
    <definedName name="查询来自_bmys_26" localSheetId="11">'2019年纳入财政专户管理专项经费明细表'!$A$5:$A$8</definedName>
    <definedName name="查询来自_bmys_27" localSheetId="11">'2019年纳入财政专户管理专项经费明细表'!$A$5:$A$8</definedName>
    <definedName name="查询来自_bmys_28" localSheetId="11">'2019年纳入财政专户管理专项经费明细表'!$A$5:$A$8</definedName>
    <definedName name="查询来自_bmys_30" localSheetId="11">'2019年纳入财政专户管理专项经费明细表'!$A$5:$A$8</definedName>
    <definedName name="查询来自_bmys_31" localSheetId="11">'2019年纳入财政专户管理专项经费明细表'!$A$5:$A$8</definedName>
    <definedName name="查询来自_bmys_32" localSheetId="11">'2019年纳入财政专户管理专项经费明细表'!$A$5:$A$8</definedName>
    <definedName name="查询来自_bmys_33" localSheetId="11">'2019年纳入财政专户管理专项经费明细表'!#REF!</definedName>
    <definedName name="查询来自_bmys_34" localSheetId="11">'2019年纳入财政专户管理专项经费明细表'!#REF!</definedName>
    <definedName name="查询来自_bmys_35" localSheetId="11">'2019年纳入财政专户管理专项经费明细表'!#REF!</definedName>
    <definedName name="查询来自_bmys_36" localSheetId="11">'2019年纳入财政专户管理专项经费明细表'!$A$5:$A$8</definedName>
    <definedName name="查询来自_bmys_37" localSheetId="11">'2019年纳入财政专户管理专项经费明细表'!$A$5:$A$8</definedName>
    <definedName name="查询来自_bmys_38" localSheetId="11">'2019年纳入财政专户管理专项经费明细表'!$A$5:$A$8</definedName>
    <definedName name="查询来自_bmys_39" localSheetId="11">'2019年纳入财政专户管理专项经费明细表'!#REF!</definedName>
    <definedName name="查询来自_bmys_40" localSheetId="11">'2019年纳入财政专户管理专项经费明细表'!$A$5:$A$8</definedName>
    <definedName name="查询来自_bmys_41" localSheetId="11">'2019年纳入财政专户管理专项经费明细表'!$A$5:$A$8</definedName>
    <definedName name="查询来自_bmys_6" localSheetId="11">'2019年纳入财政专户管理专项经费明细表'!#REF!</definedName>
    <definedName name="查询来自_bmys_7" localSheetId="11">'2019年纳入财政专户管理专项经费明细表'!#REF!</definedName>
    <definedName name="查询来自_bmys_74" localSheetId="11">'2019年纳入财政专户管理专项经费明细表'!$A$5:$A$8</definedName>
    <definedName name="查询来自_bmys_75" localSheetId="11">'2019年纳入财政专户管理专项经费明细表'!$A$5:$A$8</definedName>
    <definedName name="查询来自_bmys_8" localSheetId="11">'2019年纳入财政专户管理专项经费明细表'!#REF!</definedName>
    <definedName name="查询来自_bmys_9" localSheetId="11">'2019年纳入财政专户管理专项经费明细表'!#REF!</definedName>
  </definedNames>
  <calcPr fullCalcOnLoad="1"/>
</workbook>
</file>

<file path=xl/sharedStrings.xml><?xml version="1.0" encoding="utf-8"?>
<sst xmlns="http://schemas.openxmlformats.org/spreadsheetml/2006/main" count="2271" uniqueCount="1303">
  <si>
    <t>市七届人大四次</t>
  </si>
  <si>
    <t>会议文件（3）</t>
  </si>
  <si>
    <t>附件8</t>
  </si>
  <si>
    <t>汕尾市2019年市级部门预算草案</t>
  </si>
  <si>
    <t xml:space="preserve"> 编制单位：汕尾市财政局</t>
  </si>
  <si>
    <r>
      <t>目</t>
    </r>
    <r>
      <rPr>
        <b/>
        <sz val="24"/>
        <rFont val="Times New Roman"/>
        <family val="1"/>
      </rPr>
      <t xml:space="preserve">                     </t>
    </r>
    <r>
      <rPr>
        <b/>
        <sz val="24"/>
        <rFont val="宋体"/>
        <family val="0"/>
      </rPr>
      <t>录</t>
    </r>
  </si>
  <si>
    <t>一、2019年市级行政事业单位部门预算编制情况说明 ………………………………………………………………………………………1-3</t>
  </si>
  <si>
    <t>二、2019年汕尾市市级行政事业单位基本情况表…………………………………………………………………………………………… 4-11</t>
  </si>
  <si>
    <t>三、2019年一般公共预算支出计划汇总表…………………………………………………………………………………………………… 12</t>
  </si>
  <si>
    <r>
      <t>四、2019年一般公共预算支出计划单位明细表之一（按经济分类）……………………………………………………………………… 13-</t>
    </r>
    <r>
      <rPr>
        <b/>
        <sz val="18"/>
        <rFont val="宋体"/>
        <family val="0"/>
      </rPr>
      <t>16</t>
    </r>
  </si>
  <si>
    <t>五、2019年一般公共预算支出计划单位明细表之二（按经济分类）……………………………………………………………………… 17-20</t>
  </si>
  <si>
    <t>六、2019年纳入财政专户管理支出计划汇总表……………………………………………………………………………………………… 21</t>
  </si>
  <si>
    <t>七、2019年一般公共预算专项经费明细表…………………………………………………………………………………………………… 22-27</t>
  </si>
  <si>
    <t>八、2019年一般公共预算单位工作经费明细表……………………………………………………………………………………………… 28-39</t>
  </si>
  <si>
    <t>九、2019年上年结转项目资金情况表………………………………………………………………………………………………………… 40</t>
  </si>
  <si>
    <t>十、2019年中央和省提前下达转移支付资金情况表………………………………………………………………………………………… 41</t>
  </si>
  <si>
    <t>十一、2019年纳入财政专户管理专项经费明细表…………………………………………………………………………………………… 42</t>
  </si>
  <si>
    <t>十二、2019年政府采购预算表………………………………………………………………………………………………………………… 43</t>
  </si>
  <si>
    <t>十三、2019年一般公共预算项级科目支出明细表（按功能科目）………………………………………………………………………… 44-49</t>
  </si>
  <si>
    <t>十四、2019年汕尾市人民医院收支预算表…………………………………………………………………………………………………… 50</t>
  </si>
  <si>
    <t>汕尾市市级2019年度部门预算编制情况说明</t>
  </si>
  <si>
    <t xml:space="preserve">    根据《中华人民共和国预算法》和《汕尾市市级部门预算编制办法》的有关规定，结合省预算编制精神和市级财政收支状况，按照量入为出，收支平衡的原则，加大预算统筹力度，优化支出结构；加大民生投入，发挥财政资金效益。现就2019年市级财政收支预算编制情况说明如下：</t>
  </si>
  <si>
    <t xml:space="preserve">    一、2019年预算编制的指导思想</t>
  </si>
  <si>
    <t xml:space="preserve">    2019年我市财政收支预算安排的指导思想是：全面贯彻党的十九大精神，以习近平新时代中国特色社会主义思想为指导，围绕省委、省政府和市委、市政府重点工作任务，坚持创新、绿色、开放、共享发展理念，积极培育实体经济，推进产业转型升级，推动经济高质量发展；加大预算统筹力度，加大政府性基金和国有资本经营结余资金调入力度，盘活财政存量资金；强化预算约束，严控一般性支出，切实保障重点支出，提升财政资源配置效率和使用效益；强化债务管理，积极防范财政风险；加大力度保障和改善民生，补齐民生短板，提高基本公共服务水平，为全面建成小康社会提供坚强财力保障。</t>
  </si>
  <si>
    <t xml:space="preserve">    二、2019年预算编制的基本原则</t>
  </si>
  <si>
    <t xml:space="preserve">   （一）依法依规。严格遵守预算法及预算编制各项规定，坚持实事求是原则。收入预算要与经济社会发展水平相适应，与财政政策相衔接；支出预算要坚持量力而行、统筹兼顾、勤俭节约，确保收支平衡。</t>
  </si>
  <si>
    <t xml:space="preserve">   （二）统筹使用。推进财政资金统筹使用，打造大财政大预算格局，加大政府性基金和国有资本经营结余资金调入一般公共预算的力度，盘活财政存量资金，弥补一般公共预算收支缺口。</t>
  </si>
  <si>
    <t xml:space="preserve">   （三）重点保障。坚持集中财力办大事的原则，确保市委、市政府重点工作和战略决策的落实，支持推进实体经济发展和现代产业体系建设。</t>
  </si>
  <si>
    <t xml:space="preserve">   （四）民生优先。坚持民生导向、守住底线、补齐短板的基本思路，按照尽力而为、量力而行的原则，突出保障和改善民生，着力解决发展不平衡不充分问题。</t>
  </si>
  <si>
    <t xml:space="preserve">   （五）绩效为先。将绩效理念和方法融入预算编制，强化绩效目标编报，加强绩效评价结果运用，打破固化利益格局，压减无效低效支出，提高支出精准度和科学性。</t>
  </si>
  <si>
    <t xml:space="preserve">   （六）防范风险。规范政府举债行为，统一政府债务举债程序，严禁违规举借地方政府性债务，足额安排偿债资金，做到支出规模与财力水平相匹配，将债务风险有效地控制在自身财力承受范围之内。</t>
  </si>
  <si>
    <t xml:space="preserve">    三、2019年部门预算基本情况</t>
  </si>
  <si>
    <t xml:space="preserve">    2019年市级所有预算单位共有185个，全面列入部门预算编制范围，其中一级预算单位102个，二级预算单位83个。2019年市级财政供养人员8149个(按编制内实际到位人数计算)，比上年7723增加426人（其中在职人员比上年增加525人；离退休人员比上年减少99人）。</t>
  </si>
  <si>
    <t xml:space="preserve">    四、2019年部门预算收入情况</t>
  </si>
  <si>
    <t xml:space="preserve">   （一）一般公共预算可统筹财力。2019年市级一般公共预算收入138830万元，加上税收返还10994万元，省转移支付补助21490万元，县区上解收入738万元，调入资金208400万元（政府性基金调入190000万元，预算稳定调节基金调入15000万元，国有资本经营收入调入3400万元），上年结转14304万元、省提前下达的专项转移支付资金82653万元，市级公共预算总收入477409万元，比上年预算数473269万元增加4140万元，增长0.87%；市级一般公共预算总收入477409万元，减去专项上解省支出4939万元，减去援疆援藏专项上解省支出373万元，减去补助下级支出1031万元（其中城区体制补助531万元、红海湾财政困难专项转移支付补助500万元），减去出口退税超基数地方负担部分上解支出3080万元，市级可统筹财力467986万元，比上年预算数451874万元增加16112万元，增长3.57%。</t>
  </si>
  <si>
    <t xml:space="preserve">   （二）纳入财政专户管理收入（教育收费收入）。2019年市级纳入财政专户管理的收入拟安排6875万元，比上年6180万元增加695万元，增长11.24%。</t>
  </si>
  <si>
    <t xml:space="preserve">    五、2019年部门预算支出情况</t>
  </si>
  <si>
    <t xml:space="preserve">   一般公共预算支出方面：</t>
  </si>
  <si>
    <t xml:space="preserve">    2019年市级一般公共预算支出安排467986万元，比上年预算数451874万元增加16112万元，增长3.57%。主要增支项目如下：</t>
  </si>
  <si>
    <t xml:space="preserve">    （一）人员工资福利支出部分。</t>
  </si>
  <si>
    <t xml:space="preserve">    拟安排支出111963万元，比上年109131万元增加2832万元，主要支出项目是：</t>
  </si>
  <si>
    <t xml:space="preserve">   1、人员工资支出拟安排84151万元，比上年83031万元增支1120万元，主要是预列2018年下半年起国家提资部分3000万元和边防人员划归地方负担3000万元，职业年金单位缴费补助比上年增加3400万元，绩效考核奖励资金比上年减少3000万元，预留工资减少5280万元；</t>
  </si>
  <si>
    <t xml:space="preserve">   2、离退休经费（基本养老保险缴费）拟安排17259万元，比上年16600万元增加659万元；</t>
  </si>
  <si>
    <t xml:space="preserve">   3、行政事业单位医疗费和抚恤费拟安排3553万元，比上年3500万元增加53万元；</t>
  </si>
  <si>
    <t xml:space="preserve">   4、住房公积金拟安排7000万元，比上年6000万元增支1000万元（随工资总额计提而增加）；</t>
  </si>
  <si>
    <t xml:space="preserve">    （二）日常公用经费支出部分。</t>
  </si>
  <si>
    <t xml:space="preserve">    拟安排24335万元（其中单位运转经费21687万元、交通补贴2020万元、新增单位工会费补助628万元），比上年19718亿元增支4612万元。主要是主要是为规范专项经费管理，部分单位小额专项经费并入运转经费；同时2019年市级对56个单位实施零基预算试点，单位运转经费按定人定额3-5万的标准分档次实行，经费有所增加；</t>
  </si>
  <si>
    <t xml:space="preserve">    （三）专项经费支出部分。</t>
  </si>
  <si>
    <t xml:space="preserve">    2019年专项经费拟安排331688万元，比上年323025增加8663万元，其中：</t>
  </si>
  <si>
    <t xml:space="preserve">   1、单位专项经费22624万元，比上年减少240万元；</t>
  </si>
  <si>
    <t xml:space="preserve">   2、上年结转安排的项目资金14304（列收列支），比上年12894万元增加1410万元；</t>
  </si>
  <si>
    <t xml:space="preserve">   3、省提前下达的专项转移支付资金82653万元（列收列支），比上年73308万元增加9345万元；</t>
  </si>
  <si>
    <t xml:space="preserve">   4、纳入预算管理的非税收入相应安排支出12716万元，比上年减少2192万元，主要是公安部门的收费和罚款收入大幅下降。</t>
  </si>
  <si>
    <t xml:space="preserve">   5、政府公共支出199391万元，比上年增加340万元，主要增减项目如下：</t>
  </si>
  <si>
    <r>
      <t xml:space="preserve">    </t>
    </r>
    <r>
      <rPr>
        <sz val="16"/>
        <rFont val="宋体"/>
        <family val="0"/>
      </rPr>
      <t>（1）偿债准备金25000万元（比上年增加10000万元，其中本金增加6500万元，利息增加3500万元）；（2）农村基层组织经费保障市级配套资金10150万元（比上年增加4384万元，主要是标准提高）；（3）促进经济高质量发展专项资金12000万元（比上年减少3000万元）；（4）市区耕地提质改造及占优补优专项资金8300万元（比上年减少4030万元）；（5）城市维护费6000万元（比上年增加1000万元，主要是增加市区环卫道路保洁费用和垃圾运输和处理费用）；（6）教育创现奖补经费7000万元（比上年增加1600万元）；（7）税收征收经费7000万元（比上年增加800万元）；（8）乡镇综合保障经费5775万元（与上年持平）；（9）粮食风险基金5300万元（与上年持平）；（10）村（社区）环境整治经费5200万元（比上年增加755万元）；（11）预备费5154万元（比上年增加554万元）；（12）“红海扬帆”人才计划专项经费5000万元（与上年持平）；（13）项目前期费用4000万元（比上年减少1000万元）；（14）支付东西两区污水处理厂及红草工业园区污水处理厂污水处理费4300万元（比上年增加1800万元）；（15）深汕中心医院前期经费4000万元（与上年持平）；（16）华为云计算服务建设项目资金4000万元（比上年增加500万元）；（17）新能源公交营运财政补贴4000万元（比上年增加1500万元）；（18）深圳到汕尾捷运化列车运营补贴资金3450万元（往年作为增拨）；（19）创文创卫激励资金2500万元（与上年持平）；（20）市级社保基金征收经费2200万元（与上年持平）；（21）市直学校信息化建设经费2000万元（与上年持平）；（22）节日慰问困难群体及缓解单位（镇村）财政困难补助资金2000万元（与上年持平）；（23）科技创新专项经费2000万元（与上年持平）；（24）国有林场改革市级补助经费1900万元（比上年增加1700万元）；（25）创建卫生城市经费1500万元（比上年增加1200万元）；（26）残疾人生活津贴及重度残疾人护理补贴1400万元（比上年增加200万元，主要是标准提高）；（27）禁毒专项整治经费1050万元（比上年增加900万元）；（28）困难群众基本生活保障市级补助（低保）1000万元（比上年增加320万元）；（29）市纪委工作基地改扩建工程建设经费3000万元（新增项目）；（30）市直政府投资及政府采购项目质保金2000万元（新增项目）；（31）农业乡村振兴战略资金2000万元（新增项目）；（32）农村四好公路市级补助资金3000万元（新增项目）；（33）综治视联网系统建设经费1310万元（新增项目）；（34）扫黑除恶专项斗争增经费1000万元（新增项目）；（35）城乡居民基本养老保险市级配套资金600万元（比上年减少10010万元，主要是革</t>
    </r>
  </si>
  <si>
    <t>命老区优惠政策）；（36）城乡居民基本医疗保险配套资金500万元（比上年减少5080万元，主要是革命老区优惠政策）；（37）基本公共卫生服务经费市级配套资金100万元（比上年减少1600万元，主要是革命老区优惠政策）；（38）市区义务教育公用经费补助资金500万元（比上年减少1120万元，主要是革命老区优惠政策）。</t>
  </si>
  <si>
    <t xml:space="preserve">    六、2019年部门预算编制的主要特点</t>
  </si>
  <si>
    <t xml:space="preserve">   （一）加强一般公共预算统筹力度，确保收支平衡。面对财政收支压力加大等矛盾，强化一般公共预算统筹力度，从政府性基金结余和国有资本经营收入调入资金208400万元（政府性基金调入190000万元、预算稳定调节基金调入15000万元，国有资本经营收入调入3400万元），弥补支出安排缺口。</t>
  </si>
  <si>
    <t xml:space="preserve">   （二）加快推进以改善民生为重点的社会基本公共服务体系建设。进一步调整优化公共财政预算支出结构，提高社会保障、医疗卫生、教育和住房保障等社会公共需要和关系群众基本生活与社会稳定的民生支出的投入比重，保障社会公共需要。2019年民生支出共安排268590万元，占一般公共预算支出的57.31%，增长4.12%。其中科学技术支出比增76.13%、文化旅游体育与传媒支出比增32.58%、节能环保支出比增114.23%。</t>
  </si>
  <si>
    <t xml:space="preserve">   （三）继续加大对县（市、区）及乡镇转移支付补助力度。为扶持县域经济发展，提高镇（乡）财力保障水平。 2019年市级共安排对县区及乡镇财力补助51080万元，占一般公共预算收入的37%。主要是：农村基层组织经费保障市级配套资金10150万元，教育创现奖补经费7000万元，乡镇综合保障经费5775万元，村（社区）创文环境整治经费5200万元，创文创卫激励经费2500万元，农村四好公路市级补助资金3000万元，残疾人生活津贴及重度残疾人护理补贴1400万元，禁毒专项整治经费1050万元，困难群众基本生活保障市级补助（低保）1000万元。</t>
  </si>
  <si>
    <t xml:space="preserve">   （四）加强政府采购预算管理。部门预算支出中凡列入政府采购目录的项目，全部编制政府采购预算，确保年初政府采购预算真实完整。2019年共有个49项目列入预算，采购预算资金6390万元，其中预算内资金项目35个共4961万元，财政专户资金项目6个共1429万元。</t>
  </si>
  <si>
    <t xml:space="preserve">   （五）加强政府性债务管理，防范财政风险。截止到2018年底，市本级年末债务限额96.33亿元，市本级年末债务余额87.13亿元（其中地方政府债券81.3亿元，用于市区厦深铁路站场及配套设施建设、市政工程建设等项目）。市级2019年到期需支付的地方政府债券本息约25000万元（本金9500万元，利息15500万元），预算安排偿债准备金25000万元。</t>
  </si>
  <si>
    <t xml:space="preserve">   （六）厉行节约，严控“三公经费”。2019年市级“三公经费”预算数3489万元，比上年3521减少32万元，减少0.9%。其中因公出国（境）费用预算数15万元，与上年持平；公务用车购置预算数18万元，与上年持平；公务用车运行维护费预算数2103万元，减少0.19%；公务接待费预算数1353万元，减少2%。</t>
  </si>
  <si>
    <t>2019年一般公共预算支出计划汇总表</t>
  </si>
  <si>
    <t>单位:万元</t>
  </si>
  <si>
    <t>功能科目(单位名称)</t>
  </si>
  <si>
    <t>预算支出计划明细</t>
  </si>
  <si>
    <t>(一)人员支出</t>
  </si>
  <si>
    <t>(二)日常公用经费</t>
  </si>
  <si>
    <t>(三)专项支出</t>
  </si>
  <si>
    <t>总计</t>
  </si>
  <si>
    <t>合计</t>
  </si>
  <si>
    <t>工资福利支出</t>
  </si>
  <si>
    <t>对个人和家庭的补助和支出</t>
  </si>
  <si>
    <t>商品和服务支出</t>
  </si>
  <si>
    <t>资本性支出</t>
  </si>
  <si>
    <t>工资津补贴</t>
  </si>
  <si>
    <t>社会保障缴费</t>
  </si>
  <si>
    <t>住房公积金</t>
  </si>
  <si>
    <t>其他工资福利支出</t>
  </si>
  <si>
    <t>绩效工资</t>
  </si>
  <si>
    <t>社会福利和救助</t>
  </si>
  <si>
    <t>离退休费</t>
  </si>
  <si>
    <t>办公经费</t>
  </si>
  <si>
    <t>会议费</t>
  </si>
  <si>
    <t>培训费</t>
  </si>
  <si>
    <t>专用材料购置费</t>
  </si>
  <si>
    <t>委托业务费</t>
  </si>
  <si>
    <t>公务接待费</t>
  </si>
  <si>
    <t>因公出国（境）费用</t>
  </si>
  <si>
    <t>公务用车运行维护费</t>
  </si>
  <si>
    <t>维修(护)费</t>
  </si>
  <si>
    <t>其他商品和服务支出</t>
  </si>
  <si>
    <t>基础设施建设</t>
  </si>
  <si>
    <t>设备购置</t>
  </si>
  <si>
    <t>大型修缮</t>
  </si>
  <si>
    <t>其他资本性支出</t>
  </si>
  <si>
    <t>小计</t>
  </si>
  <si>
    <t>基本工资</t>
  </si>
  <si>
    <t>津贴补贴</t>
  </si>
  <si>
    <t>奖金</t>
  </si>
  <si>
    <t>机关事业单位基本养老保险缴费</t>
  </si>
  <si>
    <t>职业年金缴费</t>
  </si>
  <si>
    <t>职工基本医疗保险缴费</t>
  </si>
  <si>
    <t>公务员医疗补助缴费</t>
  </si>
  <si>
    <t>医疗费</t>
  </si>
  <si>
    <t>抚恤金</t>
  </si>
  <si>
    <t>退休费</t>
  </si>
  <si>
    <t>办公费</t>
  </si>
  <si>
    <t>印刷费</t>
  </si>
  <si>
    <t>手续费</t>
  </si>
  <si>
    <t>水费</t>
  </si>
  <si>
    <t>电费</t>
  </si>
  <si>
    <t>邮电费</t>
  </si>
  <si>
    <t>物业管理费</t>
  </si>
  <si>
    <t>差旅费</t>
  </si>
  <si>
    <t>租赁费</t>
  </si>
  <si>
    <t>工会经费</t>
  </si>
  <si>
    <t>福利费</t>
  </si>
  <si>
    <t>其他交通费用</t>
  </si>
  <si>
    <t>税金及附加费用</t>
  </si>
  <si>
    <t>专用材料费</t>
  </si>
  <si>
    <t>被装购置费</t>
  </si>
  <si>
    <t>专用燃料费</t>
  </si>
  <si>
    <t>咨询费</t>
  </si>
  <si>
    <t>劳务费</t>
  </si>
  <si>
    <t>取暖费</t>
  </si>
  <si>
    <t>办公设备购置</t>
  </si>
  <si>
    <t>专用设备购置</t>
  </si>
  <si>
    <t>信息网络及软件购置更新</t>
  </si>
  <si>
    <t>其他交通工具购置</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</si>
  <si>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</si>
  <si>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</si>
  <si>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</si>
  <si>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</si>
  <si>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</si>
  <si>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</si>
  <si>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</si>
  <si>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</si>
  <si>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</si>
  <si>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</si>
  <si>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</si>
  <si>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</si>
  <si>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</si>
  <si>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</si>
  <si>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自然资源海洋气象等支出</t>
  </si>
  <si>
    <t>住房保障支出</t>
  </si>
  <si>
    <t>粮油物资储备支出</t>
  </si>
  <si>
    <t>灾害防治及应急管理支出</t>
  </si>
  <si>
    <t>预备费</t>
  </si>
  <si>
    <t>其他支出</t>
  </si>
  <si>
    <t>2019年一般公共预算支出计划单位明细表之一（按经济分类）</t>
  </si>
  <si>
    <t>金额单位:万元</t>
  </si>
  <si>
    <t>单位名称(功能科目)</t>
  </si>
  <si>
    <t>助学金</t>
  </si>
  <si>
    <t>个人农业生产补贴</t>
  </si>
  <si>
    <t>其他对个人和家庭的补助支出</t>
  </si>
  <si>
    <t>其他社会保障缴费</t>
  </si>
  <si>
    <t>生活补助</t>
  </si>
  <si>
    <t>救济费</t>
  </si>
  <si>
    <t>医疗费补助</t>
  </si>
  <si>
    <t>奖励金</t>
  </si>
  <si>
    <t>离休费</t>
  </si>
  <si>
    <t>退职（役）费</t>
  </si>
  <si>
    <t>中共汕尾市委办公室</t>
  </si>
  <si>
    <t>汕尾市信访局</t>
  </si>
  <si>
    <t>市国家保密局</t>
  </si>
  <si>
    <t>中共汕尾市委办公室机要局</t>
  </si>
  <si>
    <t>汕尾市党史办</t>
  </si>
  <si>
    <t>汕尾市人民代表大会常务委员会办公室</t>
  </si>
  <si>
    <t>汕尾市人民政府办公室</t>
  </si>
  <si>
    <t>汕尾市科技文化中心</t>
  </si>
  <si>
    <t>汕尾市政务服务管理办公室</t>
  </si>
  <si>
    <t>汕尾市公共资源交易中心</t>
  </si>
  <si>
    <t>汕尾市政府网站管理中心</t>
  </si>
  <si>
    <t>中国人民政治协商会议汕尾市委员会办公室</t>
  </si>
  <si>
    <t>中共汕尾市纪律检查委员会</t>
  </si>
  <si>
    <t>中共汕尾市委统战部</t>
  </si>
  <si>
    <t>中共汕尾市委宣传部</t>
  </si>
  <si>
    <t>汕尾市委组织部</t>
  </si>
  <si>
    <t>中共汕尾市直属机关工作委员会</t>
  </si>
  <si>
    <t>汕尾市直属机关人民武装部</t>
  </si>
  <si>
    <t>中共汕尾市委政策研究室</t>
  </si>
  <si>
    <t>中共汕尾市委台湾工作办公室</t>
  </si>
  <si>
    <t>广东省汕尾台湾渔民事务工作站</t>
  </si>
  <si>
    <t>中共汕尾市委政法委员会</t>
  </si>
  <si>
    <t>汕尾市法学会</t>
  </si>
  <si>
    <t>共青团汕尾市委员会</t>
  </si>
  <si>
    <t>汕尾市妇女联合会</t>
  </si>
  <si>
    <t>汕尾市妇女儿童活动中心</t>
  </si>
  <si>
    <t>汕尾市工商业联合会</t>
  </si>
  <si>
    <t>汕尾市文学艺术界联合会</t>
  </si>
  <si>
    <t>汕尾书画院</t>
  </si>
  <si>
    <t>汕尾市社会科学联合会</t>
  </si>
  <si>
    <t>汕尾市总工会</t>
  </si>
  <si>
    <t>汕尾市归国华侨联合会</t>
  </si>
  <si>
    <t>致公党汕尾市委员会</t>
  </si>
  <si>
    <t>农工党汕尾市委员会</t>
  </si>
  <si>
    <t>民盟汕尾市委员会</t>
  </si>
  <si>
    <t>汕尾市档案局</t>
  </si>
  <si>
    <t>汕尾市人民防空办公室</t>
  </si>
  <si>
    <t>汕尾市发展和改革局</t>
  </si>
  <si>
    <t>汕尾市海防与打击走私办公室</t>
  </si>
  <si>
    <t>汕尾市机构编制委员会办公室</t>
  </si>
  <si>
    <t>汕尾市审计局</t>
  </si>
  <si>
    <t>汕尾市法制局</t>
  </si>
  <si>
    <t>汕尾市民族宗教事务局</t>
  </si>
  <si>
    <t>汕尾市应急管理办公室</t>
  </si>
  <si>
    <t>汕尾市旅游局</t>
  </si>
  <si>
    <t>汕尾市工商行政管理局</t>
  </si>
  <si>
    <t>汕尾市工商行政管理局红海湾分局</t>
  </si>
  <si>
    <t>汕尾市质量技术监督局</t>
  </si>
  <si>
    <t>汕尾市住房和城乡建设局</t>
  </si>
  <si>
    <t>汕尾市建筑工程质量安全监督站</t>
  </si>
  <si>
    <t>汕尾市建筑工程质量检测站</t>
  </si>
  <si>
    <t>汕尾市建设工程造价管理站</t>
  </si>
  <si>
    <t>汕尾市住房公积金管理中心</t>
  </si>
  <si>
    <t>汕尾市交通运输局</t>
  </si>
  <si>
    <t>汕尾市交通运输局综合行政执法局</t>
  </si>
  <si>
    <t>汕尾市城市管理和综合执法局</t>
  </si>
  <si>
    <t>汕尾市路灯管理所</t>
  </si>
  <si>
    <t>汕尾市园林局</t>
  </si>
  <si>
    <t>汕尾市城乡规划局</t>
  </si>
  <si>
    <t>汕尾市城建档案馆</t>
  </si>
  <si>
    <t>汕尾市接待处</t>
  </si>
  <si>
    <t>汕尾市新区管理委员会</t>
  </si>
  <si>
    <t>汕尾市司法局</t>
  </si>
  <si>
    <t>汕尾市强制隔离戒毒所</t>
  </si>
  <si>
    <t>武警汕尾市支队保障处</t>
  </si>
  <si>
    <t>汕尾边防检查站</t>
  </si>
  <si>
    <t>中国人民武装警察部队汕尾市边防支队</t>
  </si>
  <si>
    <t>广东省汕尾市公安消防局</t>
  </si>
  <si>
    <t>汕尾市公安局</t>
  </si>
  <si>
    <t>汕尾市公安局城区分局</t>
  </si>
  <si>
    <t>汕尾市公安局红海湾分局</t>
  </si>
  <si>
    <t>汕尾市公安局尖山分局</t>
  </si>
  <si>
    <t>汕尾市国家安全局</t>
  </si>
  <si>
    <t>广东省汕尾市中级人民法院</t>
  </si>
  <si>
    <t>广东省汕尾市人民检察院</t>
  </si>
  <si>
    <t>中共汕尾市委党校</t>
  </si>
  <si>
    <t>汕尾市文化广电新闻出版局</t>
  </si>
  <si>
    <t>汕尾市文化馆</t>
  </si>
  <si>
    <t>汕尾市图书馆</t>
  </si>
  <si>
    <t>汕尾市体育局</t>
  </si>
  <si>
    <t>汕尾市业余体育学校</t>
  </si>
  <si>
    <t>汕尾市体育运动学校</t>
  </si>
  <si>
    <t>汕尾广播电视台</t>
  </si>
  <si>
    <t>汕尾市公路局</t>
  </si>
  <si>
    <t>汕尾市统计局</t>
  </si>
  <si>
    <t>国家统计局汕尾调查队</t>
  </si>
  <si>
    <t>汕尾市科学技术局</t>
  </si>
  <si>
    <t>汕尾市生产力促进中心</t>
  </si>
  <si>
    <t>汕尾市教育局</t>
  </si>
  <si>
    <t>汕尾市林伟华中学</t>
  </si>
  <si>
    <t>汕尾市实验初级中学</t>
  </si>
  <si>
    <t>汕尾市实验小学</t>
  </si>
  <si>
    <t>汕尾市实验幼儿园</t>
  </si>
  <si>
    <t>汕尾市机关幼儿园</t>
  </si>
  <si>
    <t>汕尾市职业技术学校</t>
  </si>
  <si>
    <t>汕尾开放大学</t>
  </si>
  <si>
    <t>汕尾职业技术学院</t>
  </si>
  <si>
    <t>汕尾市特殊教育学校</t>
  </si>
  <si>
    <t>汕尾市科学技术协会</t>
  </si>
  <si>
    <t>汕尾日报社</t>
  </si>
  <si>
    <t>汕尾市财政局</t>
  </si>
  <si>
    <t>汕尾市财政局投资评审中心</t>
  </si>
  <si>
    <t>汕尾市财政局国库支付中心</t>
  </si>
  <si>
    <t>汕尾市注册会计师协会</t>
  </si>
  <si>
    <t>汕尾市财政信息中心</t>
  </si>
  <si>
    <t>汕尾市票据管理中心</t>
  </si>
  <si>
    <t>汕尾市外事侨务局</t>
  </si>
  <si>
    <t>汕尾市人民政府驻广州办事处</t>
  </si>
  <si>
    <t>汕尾市政府金融工作局</t>
  </si>
  <si>
    <t>汕尾市旅游总公司</t>
  </si>
  <si>
    <t>汕尾市环境保护局</t>
  </si>
  <si>
    <t>汕尾市环境保护监测站</t>
  </si>
  <si>
    <t>汕尾市经济和信息化局</t>
  </si>
  <si>
    <t>汕尾市信息中心</t>
  </si>
  <si>
    <t>汕尾市无线电管理办公室</t>
  </si>
  <si>
    <t>汕尾市市场物业管理总站</t>
  </si>
  <si>
    <t>汕尾市工业研究所</t>
  </si>
  <si>
    <t>汕尾市节能监察中心</t>
  </si>
  <si>
    <t>汕尾市市区盐务局</t>
  </si>
  <si>
    <t>汕尾市港务管理局</t>
  </si>
  <si>
    <t>汕尾市商务局</t>
  </si>
  <si>
    <t>汕尾进出境货运车辆检查场</t>
  </si>
  <si>
    <t>汕尾市安全生产监督管理局</t>
  </si>
  <si>
    <t>汕尾安全生产宣传教育中心</t>
  </si>
  <si>
    <t>汕尾市人民政府国有资产监督管理委员会</t>
  </si>
  <si>
    <t>汕尾市硫铁矿废水处理站</t>
  </si>
  <si>
    <t>汕尾市国有资产经营管理中心</t>
  </si>
  <si>
    <t>市海洋经济发展总公司</t>
  </si>
  <si>
    <t>汕尾市粮食局</t>
  </si>
  <si>
    <t>汕尾市房地产管理局</t>
  </si>
  <si>
    <t>汕尾市供销合作联社</t>
  </si>
  <si>
    <t>汕尾市二轻工业集团公司</t>
  </si>
  <si>
    <t>汕尾市商业企业集团公司</t>
  </si>
  <si>
    <t>汕尾市物资总公司</t>
  </si>
  <si>
    <t>汕尾市农业局</t>
  </si>
  <si>
    <t>汕尾市种子站</t>
  </si>
  <si>
    <t>汕尾市农产品质量监督检验测试中心</t>
  </si>
  <si>
    <t>汕尾市农业科学研究所</t>
  </si>
  <si>
    <t>汕尾市农机监理所</t>
  </si>
  <si>
    <t>汕尾市林业局</t>
  </si>
  <si>
    <t>汕尾市国有吉溪林场</t>
  </si>
  <si>
    <t>汕尾市国有黄羌林场</t>
  </si>
  <si>
    <t>汕尾市国有罗经嶂林场</t>
  </si>
  <si>
    <t>汕尾市国有湖东林场</t>
  </si>
  <si>
    <t>汕尾市国有东海岸林场</t>
  </si>
  <si>
    <t>汕尾市国有红岭林场</t>
  </si>
  <si>
    <t>汕尾市公安局森林分局</t>
  </si>
  <si>
    <t>汕尾市海洋与渔业局</t>
  </si>
  <si>
    <t>汕尾市海洋与渔业环境监测站</t>
  </si>
  <si>
    <t>汕尾市畜牧兽医局</t>
  </si>
  <si>
    <t>汕尾市动物卫生监督所</t>
  </si>
  <si>
    <t>汕尾市畜牧技术推广站</t>
  </si>
  <si>
    <t>汕尾市国土资源局</t>
  </si>
  <si>
    <t>汕尾市国土资源局市区分局</t>
  </si>
  <si>
    <t>中共汕尾市委农村工作办公室</t>
  </si>
  <si>
    <t>汕尾市港澳流动渔民工作办公室</t>
  </si>
  <si>
    <t>汕尾市利用世界银行贷款项目办公室</t>
  </si>
  <si>
    <t>广东省渔政总队汕尾支队</t>
  </si>
  <si>
    <t>汕尾市水务局</t>
  </si>
  <si>
    <t>广东省汕尾市气象局</t>
  </si>
  <si>
    <t>汕尾市突发事件预警信息发布中心</t>
  </si>
  <si>
    <t>汕尾海事局</t>
  </si>
  <si>
    <t>汕尾市民政局</t>
  </si>
  <si>
    <t>汕尾市救助管理站</t>
  </si>
  <si>
    <t>汕尾市军队离休退休干部休养所</t>
  </si>
  <si>
    <t>汕尾市儿童福利院</t>
  </si>
  <si>
    <t>汕尾市残疾人联合会</t>
  </si>
  <si>
    <t>汕尾市社会保险基金管理局</t>
  </si>
  <si>
    <t>汕尾市社会保险基金管理局市区分局</t>
  </si>
  <si>
    <t>汕尾市社会保险基金管理局红海湾经济开发区分局</t>
  </si>
  <si>
    <t>汕尾市人力资源和社会保障局</t>
  </si>
  <si>
    <t>汕尾市职业介绍服务中心</t>
  </si>
  <si>
    <t>汕尾市劳动就业服务管理中心</t>
  </si>
  <si>
    <t>汕尾市红十字会</t>
  </si>
  <si>
    <t>汕尾市卫生和计划生育局</t>
  </si>
  <si>
    <t>汕尾市疾病预防控制中心</t>
  </si>
  <si>
    <t>汕尾市慢性病防治站</t>
  </si>
  <si>
    <t>汕尾市中心血站</t>
  </si>
  <si>
    <t>汕尾市妇幼保健院</t>
  </si>
  <si>
    <t>汕尾市健康教育所</t>
  </si>
  <si>
    <t>汕尾市卫生监督所</t>
  </si>
  <si>
    <t>汕尾市医疗急救指挥中心</t>
  </si>
  <si>
    <t>汕尾市卫生和计划生育局药具管理中心</t>
  </si>
  <si>
    <t>汕尾市计划生育服务中心</t>
  </si>
  <si>
    <t>汕尾市健康医疗数据中心</t>
  </si>
  <si>
    <t>汕尾市技工学校</t>
  </si>
  <si>
    <t>汕尾市委老干部局</t>
  </si>
  <si>
    <t>汕尾市老干活动中心</t>
  </si>
  <si>
    <t>汕尾市市直企业离休干部管理服务中心</t>
  </si>
  <si>
    <t>汕尾市关心下一代工作委员会办公室</t>
  </si>
  <si>
    <t>汕尾市食品药品监督管理局</t>
  </si>
  <si>
    <t>汕尾市食品药品检验所</t>
  </si>
  <si>
    <t>汕尾市老区建设促进会</t>
  </si>
  <si>
    <t>政府公共支出</t>
  </si>
  <si>
    <t>2019年一般公共预算支出计划单位明细表之二（按经济分类）</t>
  </si>
  <si>
    <t>单位：万元</t>
  </si>
  <si>
    <t>单位性质</t>
  </si>
  <si>
    <t>行政单位</t>
  </si>
  <si>
    <t>非参公单位</t>
  </si>
  <si>
    <t>依参照公务员管理</t>
  </si>
  <si>
    <t>2019年纳入财政专户管理支出计划汇总表</t>
  </si>
  <si>
    <t>汕尾市第三幼儿园</t>
  </si>
  <si>
    <t>2019年市级一般公共预算专项经费明细表</t>
  </si>
  <si>
    <t>与上年对比</t>
  </si>
  <si>
    <t>专项项目经费</t>
  </si>
  <si>
    <t>工作经费增减</t>
  </si>
  <si>
    <t>专项项目增减情况</t>
  </si>
  <si>
    <t>项目明细内容</t>
  </si>
  <si>
    <t>金额</t>
  </si>
  <si>
    <t>201一般公共服务支出</t>
  </si>
  <si>
    <t>信访接访大厅警务安保经费30万元。</t>
  </si>
  <si>
    <t>编写、出版《汕尾市委大事记(2004-2016)》经费20万元。</t>
  </si>
  <si>
    <t>三个专门委员会工作经费(法制委、财经委、教科文卫委)30万元，市七届人大四次会议经费135万元，立法经费100万元。</t>
  </si>
  <si>
    <t>走访省人大代表和省政协委员经费8万元，机关自动化系统（OA)维护费18万元，政务公开第三方评估经费36万元。</t>
  </si>
  <si>
    <t>科技文化中心场地管理经费65万元，科技文化中心水电费45万元。</t>
  </si>
  <si>
    <t>汕尾市市政府门户网站集约化建设维护经费40万元，政府网站群信息监测服务经费50万元，政府网站网络安全监测服务经费48万元，政府网站综合防护系统（网防G01）服务经费15万元,网页防篡改系统更新经费5万元。</t>
  </si>
  <si>
    <t>政协七届三次会议经费115万元。</t>
  </si>
  <si>
    <t>工作基地工作经费2200万元，市委巡察机构专项经费500万元（其中巡察工作用车购置经费120万元），追逃追赃工作经费50万元。</t>
  </si>
  <si>
    <t>涉港澳工作专项经费180万元。</t>
  </si>
  <si>
    <t>书记项目建设经费100万元。</t>
  </si>
  <si>
    <t>台湾渔船服务经费20万元。</t>
  </si>
  <si>
    <t>防范非法组织专项经费94万元（含办案追逃费、教育转化费、回访帮教费、特情费等），社会建设专项经费45万元（含调研、省社会创新试点、基层社会治理示范点、城乡综合治理等），综治专项经费35万元（含综治信息中心运维等），依法治市专项经费23万元，网络舆情监控系统租赁经费10万元，维稳工作经费40万元，政法网二期工程数字电路（市级）后四年租费（2019年度）87万元，驻陆丰禁毒重点整治及港口禁毒整治工作经费20万元。</t>
  </si>
  <si>
    <t>法律宣传专项经费60万元。</t>
  </si>
  <si>
    <t>妇女活动中心妇女技能培训经费5万元，“妇女之家”示范点建设专项配套经费22万元，妇女维权与信息服务站配套经费23万元，市妇女第五次代表大会经费50万元。</t>
  </si>
  <si>
    <t>办公用房租金5万元，中国（广东）工艺博览会经费5万元。</t>
  </si>
  <si>
    <t>办公用房租金5万元，“革命历史大讲堂——社科专家话汕尾红色文化名片”活动经费5万元。</t>
  </si>
  <si>
    <t>“三个一批”建设专项经费10万元，劳模和工匠人才创新工作室建设专项经费10万元，党建带工建项目二（重点工程项目工会建设）5万元。</t>
  </si>
  <si>
    <t>党建带侨建经费30万元。</t>
  </si>
  <si>
    <t>汕尾市地方史编纂出版经费20万元，《汕尾年鉴》编纂出版经费50万元。</t>
  </si>
  <si>
    <t>第四次全国经济普查经费100万元。</t>
  </si>
  <si>
    <t>统计调查队</t>
  </si>
  <si>
    <t>办公用房三年租金12万元。</t>
  </si>
  <si>
    <t>市价格认证中心涉案涉纪价格认定工作经费150万元，市重点项目信息管理平台运维经费15万元，执法办案费用20万元。</t>
  </si>
  <si>
    <t>机构改革专项经费25万元。</t>
  </si>
  <si>
    <t>辅审服务专项经费125万元，科技强审专项经费35万元，审计补助经费325万元，“金审工程”三期经费67万元。</t>
  </si>
  <si>
    <t>金银珠宝汕尾检测站经费20万元，计量发展规划工作经费150万元。</t>
  </si>
  <si>
    <t>接待专项经费510万元，接待车辆费用40万元，大型会议及活动事务经费100万元。</t>
  </si>
  <si>
    <t>孵化器管理经费（水电费、培训、管理等）30万元。</t>
  </si>
  <si>
    <t>会计考试成本费用50万元。</t>
  </si>
  <si>
    <t>市经济和信息化局</t>
  </si>
  <si>
    <t>经信大厦安全隐患维修工程经费280万元。</t>
  </si>
  <si>
    <t>市信息中心</t>
  </si>
  <si>
    <t>光纤线路租金37万元。</t>
  </si>
  <si>
    <t>市商务局</t>
  </si>
  <si>
    <t>参展专项经费（含加工贸易博览会经费、粤港经贸交流会经费、海上丝绸之路博览会经费等）120万元。</t>
  </si>
  <si>
    <t>食品药品监管能力建设250万元。</t>
  </si>
  <si>
    <t>《东岸》发行补助经费60万元，证照成本费用20万元，出版《汕尾乡情》经费30万元。</t>
  </si>
  <si>
    <t>招商专员聘用经费80万元，办公楼及宿舍租金广州等六地236万元。</t>
  </si>
  <si>
    <t>防范打击非法集资专项经费18万元，汕尾市综合征信中心专项经费6万元。</t>
  </si>
  <si>
    <t>201公共支出</t>
  </si>
  <si>
    <t>外事活动经费（包括因公出国出境经费）300万元，食堂补助190万元,政府经济调研经费80万元,四上企业培育专项经费500万元,对接帮扶办公室经费20万元,工会经费150万元,消费者权益保护经费15万元,汕尾市红海扬帆计划专项经费5000万元,知识界联谊会工作经费12万元,人才驿站运行项目经费40万元,直联制工作经费25万元,民建事务专项经费20万元,解决特殊疑难信访问题补助资金15万元,绩效评价及财政监督等专项经费（含第三方服务）500万元,民革事务专项经费20万元,九三学社事务专项经费20万元，驻京信访维稳工作经费240万元，党政大院安全保卫专项经费101万元,个体转企业补助资金400万元,“两新”组织党建工作市级补助经费59万元， “圆梦计划”学费市级补助经费60万元，市直机关党建工作经费155万元，基层“妇女之家”、“儿童之家”建设市级补助经费204万元,政府办公大楼保洁及白蚁防治经费22万元，城市困难职工解困脱困帮扶市级配套经费20万元，汕尾市工业企业技术改造事后奖补资金150万元，扶持外贸发展专项资金300万元，招商引资专项经费800万元，车检场运行与查验设施维护经费20万元，华为云计算服务4000万元，重大项目前期费用4000万元，食品安全专项经费100万元，食品安全快检及抽样检验经费450万元，营院基础设施维护经费220万元，乡镇综合保障经费5775万元，武装工作经费415万元，武器装备仓库维护经费50万元，“粤动-2018”演习经费95万元，海上民兵搜救分队建设经费30万元,海训部队补助经费20万元，税收征收经费7000万元，汕尾发展战略规划专项经费190万元，清产核资专项经费300万元，口岸监管人员服务保障经费100万元，配合省情中心调研经费10万元，职能转变协调经费10万元，上年结转安排的项目资金268万元，省提前下达的专项转移支付资金3890万元。</t>
  </si>
  <si>
    <t>203国防支出</t>
  </si>
  <si>
    <t>省提前下达的专项转移支付资金87万元.</t>
  </si>
  <si>
    <t>204公共安全</t>
  </si>
  <si>
    <t>政府法制建设经费60万元。</t>
  </si>
  <si>
    <t>武警汕尾市支队后勤处</t>
  </si>
  <si>
    <t>武警补助经费250万元，汕尾支队机关宿舍及营区维修整治经费80万元。</t>
  </si>
  <si>
    <t>边防补助经费。</t>
  </si>
  <si>
    <t>边检补助经费135万元，营房改造经费60万元。</t>
  </si>
  <si>
    <t>公证律师专项经费45万元，市综合行业专业人员调解中心经费30万元，法律援助专项经费15万元。</t>
  </si>
  <si>
    <t>戒毒人员伙食费192万元，戒毒人员医疗费38万元。</t>
  </si>
  <si>
    <t>【综合服务费7582万元：市际治安卡口视频监控系统建设经费284万元，汕尾市区闯红灯自动记录（含号牌识别）和视频监控系统建设经费168万元，更新车辆30辆购置经费300万元，电脑及周边设备购置经费50万元，电子取证设备购置经费43万元，市局低压配电房改造项目经费160万元，市局三号楼加固工程项目经费600万元，增加汕尾市区闯红灯自动记录（含号牌识别）建设经费20万元，办公耗材一批购置经费100万元，空调一批购置经费50万元，龙山高速公路大队营房外墙、大堂修缮项目经费100万元，汕尾市公安局办公自动化OA系统升级改造经费100万元，市际治安卡口视频监控系统专用租赁费116万元，350兆警用数字集群系统机房和2兆数字电路租赁费85万元，刑事技术耗材购置经费100万元，案件DNA检验耗材购置经费30万元，金鹏路改造驻所武警中队拆建项目经费105万元，统一配备被监管人员被服购置经费75万元,城区分局业务补助经费210万元，辅警经费800万元，办公、办案（业务费）3286万元，禁毒经费800万元】，道路救助金90万，戒毒人员生活补助经费80万元，戒毒所工作经费760万【（戒毒所250万元，其中含戒毒人员伙食费95万元，水电费、被褥费、医疗费、返送费、宣传教育经费，病残吸毒人员收治康复中心办公费80万元）、病残吸毒人员收治康复中心医疗费250万、医护人员工资180万元）】，看守所经费338万元（包括犯人伙食费268万元、医疗费、水电费、宣传教育、送劳经费）。</t>
  </si>
  <si>
    <t>辅警服装费及防暴装备经费20万元，公安辅警人员社保经费279万元，合成作战中心建设经费280万元，社会治安防控专项经费20万元。</t>
  </si>
  <si>
    <t>办案经费96万元。</t>
  </si>
  <si>
    <t>执法办案经费30万元。</t>
  </si>
  <si>
    <t>204公共支出</t>
  </si>
  <si>
    <t>国家赔偿经费10万元,政法涉法涉诉救助专项资金20万元,海丰县戒毒所戒毒人员生活医疗费50万元,“大收戒、大查控”补贴经费25万元,一村（社区）一法律顾问市级补助配套资金89万元,公检法司换装经费20万元,抓获涉毒逃犯奖励金100万元,增援陆丰禁毒维稳工作执勤伙食费补助经费365万元,禁毒专项整治经费(含禁毒办经费50万元)1050万元,综合应急预备金200万元（包括防灾救灾、突发自然灾害、安全生产救援处置等），扫黑除恶专项斗争经费（含奖励金）1000万元，综治视联网系统建设经费1310万元，市互联网接入口保密监测平台建设经费300万元，中小学生和基层农村（社区）普法教育读本印制经费150万元，上年结转安排的项目资金35万元，省提前下达的专项转移支付资金3692万元。</t>
  </si>
  <si>
    <t xml:space="preserve">205教育支出  </t>
  </si>
  <si>
    <t>汕尾市委党校</t>
  </si>
  <si>
    <t>主体班次培训经费140万元。</t>
  </si>
  <si>
    <t>教育收费纳入预算管理经费500万元（教学教研经费100万元，教育安全培训宣传经费50万元，教育督导专项经费100万元，教育科研经费100万元，高考备考经费150万） 全市中小学教育质量监测经费300万元，教育创现工作经费100万元，中考体育测试项目经费68万元，汕尾市教育大数据试点经费20万元，教育城域网宽带资源租用费（含教育平台运维、培训费）410万元。</t>
  </si>
  <si>
    <t>高考备考经费100万元。</t>
  </si>
  <si>
    <t>205公共支出</t>
  </si>
  <si>
    <t>技校贫困生免学费市级配套资金150万元，技校贫困生助学金市级配套资金36万元，技校建档立卡贫困家庭学生生活费市级配套资金30万元。教育专项补助资金100万元,职业学校提升工程建设资金3000万元,名校长名教师名班主任工作室专项经费120万元,建档立卡学生免学费和生活费配套经费900万元,民办教育专项资金300万元,职业技术教育补助资金300万元,教师学历提升培训补助经费600万元,中小学教师师德师风整治测评经费50万元，市区义务教育公用经费补助资金480万元,公办中小学校长考核经费350万元,招聘研究生学历教师安家费150万元，市直中小学校维修改造长效机制经费100万元，市直学校信息化建设经费2000万元,教育创现奖补资金7000万元,引进名校长、名教师及培训经费300万元,教师节优秀校长、教师奖励经费180万元,中学教师全员培训经费1000万元,中、高职（含高中）教育资助资金300万元，国家义务教育质量监测结果应用实验区经费500万元，第三幼儿园运转经费80万元，学前、高中教育生均公用经费200万元,镇级党校培训市级补助经费714万元，省提前下达的专项转移支付资金4083万元。</t>
  </si>
  <si>
    <t xml:space="preserve">206科学技术支出  </t>
  </si>
  <si>
    <t>汕尾市本级科技计划项目立项评审验收结题管理经费10万元，广东省科技创新战略专项资金（纵向协同管理方向）项目评审经费10万元。</t>
  </si>
  <si>
    <t>汕尾市生产力中心</t>
  </si>
  <si>
    <t>科协换届经费10万元，科普经费15万元。</t>
  </si>
  <si>
    <t>206公共支出</t>
  </si>
  <si>
    <t>与省社科院调研合作经费50万元,市电子政务内网运维经费50万元,汕尾市12345投诉举报平台购买服务经费190万元,行政审批电子监察系统费电路租赁费52万元,国库电子支付专项经费1000万元，专利促进经费100万元,预算联网监督系统建设经费900万元。促进经济高质量发展专项资金12000万元，科技创新驱动专项资金2000万元，应急平台建设100万元，非税系统和国库财务集中管理等网络租金120万元，市直信息平台建设经费600万元，上年结转安排的项目资金9631万元，省提前下达的专项转移支付资金10086万元。</t>
  </si>
  <si>
    <t xml:space="preserve">207文化旅游体育与传媒支出   </t>
  </si>
  <si>
    <t>汕尾市第十三届百歌颂中华活动经费10万元，“南粤长城杯”演讲比赛经费10万元，意识形态示范点建设经费(12个)60万元，编印《意识形态管控操作手册》经费10万元，舆情服务经费（含羊城晚报、南方舆情、广东电视舆情）150万元。</t>
  </si>
  <si>
    <t>汕尾市博物馆管理、送展览进校园进社区活动、历史文物征集等经费10万元；举办善美学堂经费10万元，新兵音乐会经费30万元。</t>
  </si>
  <si>
    <t>办公地点租金20万元，非物质文化遗产保护专项经费10万元。</t>
  </si>
  <si>
    <t>文化场馆免费开放经费25万元。</t>
  </si>
  <si>
    <t>市老年人体育协会活动与参赛经费25万元，市帆船帆板训练基地训练管理经费10万元，市水上运动基地训练管理经费10万元，市体育场（体育中心）政府购买服务经费186万元，市体育馆管理经费75万元，市体育场（体育中心）运营管理经费40万元，市体育馆运营管理经费40万元。</t>
  </si>
  <si>
    <t>汕尾电视台</t>
  </si>
  <si>
    <t>创文大家谈经费30万元，公益广告经费30万元，广播电视台高清同播放项目经费60万元，广告成本费用700万元(广告、节目制作播出经费270万元，市台至同顶山广播电视光纤传输系统工程建设经费90万元，广播电视事务管理经费340万元)。</t>
  </si>
  <si>
    <t>采访设备更新项目经费30万元，报纸发行事务管理经费100万元，公益广告经费100万元，报纸发行印刷和运营经费600万元。</t>
  </si>
  <si>
    <t>旅游文化节经费18万元，中国（广东）国际旅游产业博览会经费10万元，旅游推介经费42万元。</t>
  </si>
  <si>
    <t>207公共支出</t>
  </si>
  <si>
    <t>汕尾市档案馆档案数字化（第二、三期）经费400万元，运动员伙食费补助经费150万元,马思聪小提琴大赛等经费150万元，文化惠民活动周经费50万元，文艺活动专项经费400万元，市创文办创建文明城市经费500万元，宣传专项经费500万元，创文激励经费2500万元，村（社区）环境卫生整治经费5200万元，红色革命遗址的保护专项经费300万元，公益、宣传广告投放经费200万元，扶持文艺精品创作专项资金50万元，文化产业发展专项资金520万元，大数据+文明创建系统经费200万元，市民网补助10万元，公共文化服务设施建设专项资金100万元，体育项目（网球）进校园经费100万元，网络舆情分析安全管理系统及宣传服务经费400万元，摄影器材购置经费10万元，省提前下达的专项转移支付资金1173万元。</t>
  </si>
  <si>
    <t>208社会保障和就业支出</t>
  </si>
  <si>
    <t>专业技术考试费用95万元，专业技术人员继续教育经费25万元，事业单位招考费用110万元，公务员培训经费50万元，公务员招考经费150万元。</t>
  </si>
  <si>
    <t>就业招聘专项经费70万元。</t>
  </si>
  <si>
    <t>红十字会捐赠物资储备经费16万元。</t>
  </si>
  <si>
    <t>弃婴收养专项经费（含医疗费、护理费）110万元。</t>
  </si>
  <si>
    <t>残疾人精准康复及辅具适配经费20万，残疾人精准康复服务残疾儿童康复救助经费24万。</t>
  </si>
  <si>
    <t>208公共支出</t>
  </si>
  <si>
    <t>市级社保基金征收经费2200万元，就业创业专项资金100万元，城乡居民基本养老保险市级配套资金600万元，欠薪应急周转金50万元，创业担保贷款基金及贴息200万元，军转干部困难补助30万元，随军家属安置补偿200万元，支持边远贫穷地区建设150万元，海训慰问20万元,市直福利机构集中供养孤儿基本生活补助资金75万元，镇级公益性公墓山和骨灰楼市级配套200万元,市区驻军生活补助190万元,汕尾市复退军人服务中心专项工作经费30万元,退役士兵一次性安置补助100万元,残疾人社区康园中心市级补助90万元,,残疾人生活困难补贴及重度残疾人护理补贴1400万元,残疾人康复市级补助108万元,八一慰问经费60万元,残疾人专职委员市级补助25万元,地名规划经费25万元，流浪乞讨救助机构配电房、服务大厅、监控设备等设施升级改造经费60万元，提高托养人员生活水平8万元，提高优抚对象抚恤和生活补助标准资金14万元。殡葬管理服务视频监控站运行经费40万元，海葬树葬活动经费及补贴15万元，社会组织评估经费48万元，农村留守儿童关爱服务体系购买服务60万元，残疾人宣传文化体育市级补助经费40万元，困难群众基本生活保障市级补助（低保）1000万元，人才市场建设经费210万元，上年结转安排的项目资金4万元，省提前下达的专项转移支付资金15953万元。</t>
  </si>
  <si>
    <t>210卫生健康支出</t>
  </si>
  <si>
    <t>医师资格和卫生资格等培训考试费用100万元，市卫生数据中心托管运维经费50万元。</t>
  </si>
  <si>
    <t>美沙酮维持治疗经费20万元。</t>
  </si>
  <si>
    <t>采供血费用800万元。</t>
  </si>
  <si>
    <t>卫生监督执法罚没办案费用10万元，卫生专项整治经费24万元。</t>
  </si>
  <si>
    <t>医疗服务费用30万元。</t>
  </si>
  <si>
    <t xml:space="preserve">    210公共支出</t>
  </si>
  <si>
    <t>城镇独生子女父母计生奖励金45万元,出生缺陷综合防控项目经费550万元，村卫生站公建规范化建设项目市级补助550万元，公立医院综合改革市级补助资金200万元，基本公共卫生服务项目市级补助经费100万元，基层医疗卫生机构专项补助资金168万元，市卫生计生综合治理及乡镇人口与计划生育目标工作考核奖励金100万元，部分农村计生家庭奖励金比例承担资金10万元，农村已离岗接生员和赤脚医生生活困难补助资金305万元，免费孕前优生健康检查项目经费32万元，农村纯二女户节育奖奖金24万元，农村妇女“两癌”检查补助经费350万元，市直单位妇女“两癌”检查专项经费50万元，全市计生四术经费（含计划生育特别扶助资金）150万元，精神障碍患者防治经费400万元，市直机关重点保健对象超基本医疗补助经费100万元，市直行政事业单位离休干部医药费50万元，市直公务员体检费220万元，市疾控中心检验室设备购置经费500万元，汕尾市中心医院建设前期费用4000万元,医疗事故鉴定经费10万元,创建国家卫生城市经费1500万元，城乡居民基本医疗保险配套资金500万元，省提前下达的专项转移支付资金4983万元。</t>
  </si>
  <si>
    <t>211节能环保支出</t>
  </si>
  <si>
    <t>市环保监测站</t>
  </si>
  <si>
    <t>环境监测专项经费（大气监测、水检测费用等）160万元 。</t>
  </si>
  <si>
    <t>211公共支出</t>
  </si>
  <si>
    <t>建设项目环境影响评价技术评估专项经费150万元，新能源公交车补贴4000万元，东西区污水处理厂及红草工业园区污水处理厂污水处理费，污泥处理处置费用缺口性补助4300万元，硫铁矿污水处理服务费110万元，陆丰硫铁矿护矿人员工资等经费135万元，上年结转安排的项目资金6万元，省提前下达的专项转移支付资金11382万元。</t>
  </si>
  <si>
    <t>212城乡社区支出</t>
  </si>
  <si>
    <t xml:space="preserve">汕尾市住房和城乡建设局 </t>
  </si>
  <si>
    <t>住房保障系统及工程质量安全检测、监督系统专线17万元，第三方综合评估咨询服务费120万元，南粤古驿道修复和利用经费30万元，工程建设项目审批制度改革经费30万元。</t>
  </si>
  <si>
    <t>城管协管员社保经费117万元，火车站广场特许经营费200万元。</t>
  </si>
  <si>
    <t>城乡规划编制与修编经费500万元，购买城乡管理服务支出285万元，购买第三方技术服务经费200万元，规委会技委会评审专项经费50万元。</t>
  </si>
  <si>
    <t>档案保管保护经费20万元，声像档案拍摄经费20万元，档案信息化建设经费65万元。</t>
  </si>
  <si>
    <t>办公场所租赁及改造经费416万元，劳务派遣经费100万元，培训及宣传经费10万元，公积金管理系统维护费12万元，线路租赁经费16万元。</t>
  </si>
  <si>
    <t>市区园林绿化养护经费1200万元。</t>
  </si>
  <si>
    <t>市房地产管理局</t>
  </si>
  <si>
    <t>廉租房管理专项经费60万元，直管公房管理专项经费60万元，公租房管理专项经费60万元，不动产登记专项经费80万元。</t>
  </si>
  <si>
    <t>市市场物业管理总站</t>
  </si>
  <si>
    <t>市场物业管理成本费用150万元。</t>
  </si>
  <si>
    <t>市路灯管理所</t>
  </si>
  <si>
    <t>路灯维护专项经费400万元(路灯维修150万元、材料采购250万元），办公楼及仓库租金50万元，管理费30万元，路灯电费800万元。</t>
  </si>
  <si>
    <t>212公共支出</t>
  </si>
  <si>
    <t>技改等项目评审费用150万元，市直单位修缮费2000万元，城市道路维护费6000万元，市直政府投资及政府采购项目质保金2000万元，市纪委工作基地改（扩）建工程建设经费3000万元，政府投资项目投资评审委托代理业务补助费用400万元。</t>
  </si>
  <si>
    <t>213农林水支出</t>
  </si>
  <si>
    <t>农村集体产权制度改革工作经费50万元，农业土地承包经营权确权登记颁证工作专项经费30万元，汕尾市红火蚁疫情监测与防控市级管理专项经费10万元。</t>
  </si>
  <si>
    <t>优质稻新良种示范推广经费5万元。</t>
  </si>
  <si>
    <t>汕尾市农产品质量检测中心</t>
  </si>
  <si>
    <t>农产品质量检验测试费用40万元（完成省下达我市考核960个样品检测任务）、农产品检测仪器维护（修）费用10万元。</t>
  </si>
  <si>
    <t>农机新机具新技术试验示范经费10万元。</t>
  </si>
  <si>
    <t>森林防火专项资金150万元（含防火视频监控租赁维护和市级森林防火物资装备)，义务植树经费30万元，薇甘菊防治经费40万元。</t>
  </si>
  <si>
    <t>新农村建设和全域推进美丽乡村建设专项经费30万元，开展脱贫攻坚战专项经费30万元。</t>
  </si>
  <si>
    <t>汕尾市利用世界银行贷款办公室</t>
  </si>
  <si>
    <t>贷款项目绩效评价经费10万元。</t>
  </si>
  <si>
    <t>水资源费支出（含成本支出、市区周边海堤防护和水闸维护经费、水资源保护）225万元，夏楼美水闸管理经费15万元，鳌江水闸管理经费20万元，水政执法及装备经费30万元，三防专项经费30万元。</t>
  </si>
  <si>
    <t>213公共支出</t>
  </si>
  <si>
    <t>脱贫攻坚战补助经费225万元，落实最严格水资源管理考核经费100万元，红草园区排洪治涝工程运行管理经费100万元，河（库）长制专项经费100万元，巨灾保险市级配套经费300万元，基层公共服务平台运行市级补助经费437万元，海洋预报台经费50万元，渔船更新改造专项市级补助资金700万元，市高标准基本农田建设项目设计和预算评审经费15万元，企业亏损补助10万元，品清湖管理专项补助经费(含卫生环境整治100万元)200万元，农业项目管理及绩效考评专项经费20万元，基层项目补助资金500万元，公平水库干渠水资源环境保护市级补助经费400万元，扑杀病畜市级配套经费5万元，政策性动物疫病疫苗市级补助经费60万元，政策性农业保险市级补助经费300万元，市扶贫基金会工作经费8万元，困难群体休渔补助经费150万元，市农业科技研究院科技服务经费20万元，市农业科技推广中心新品种引进、试验、推广示范资金15万元，生猪无害化处理市级配套资金项目(养殖环节)5万元，国家农业综合开发项目立项、调整变更评估论证、检查、竣工验收经费20万元，农产品质量监督检测体系建设(购置农产品重金属检测设备)175万元，公平水库和螺河流域周边桉树退出市级补助经费642万元，新时期精准扶贫和新农村建设聘请第三方绩效评价工作经费150万元，国有林场改革市级补助经费1900万元，农业乡村振兴战略资金(市级现代农业产业园、省农科院汕尾分院项目推广研究、农业公园建设、省考核“菜篮子”工程项目、农业主体培育发展、土地流转和农业系列节庆、国家和省农博会等)2000万元，党的基层组织建设保障市级补助经费10150万元，春节慰问困难群体及缓解单位(镇村)财政困难补助资金2000万元，上年结转安排的项目资金349万元，省提前下达的专项转移支付资金19315万元。</t>
  </si>
  <si>
    <t>214交通运输支出</t>
  </si>
  <si>
    <t>公路养护专项经费800万元，汕遮路养护经费150万元。</t>
  </si>
  <si>
    <t>直属分局办公场地租赁费22万元，道路客运变相挂靠整治经费10万元，市防治船舶及其有关作业活动污染海洋环境应急能力建设规划编制经费39万元，新能源公交车审计经费10万元，市公路网规划环境影响评价报告经费40万元。</t>
  </si>
  <si>
    <t>办公场所租赁费42万元，执法治超费用150万元（含执法服装及标志费用58万元）。</t>
  </si>
  <si>
    <t>214公共支出</t>
  </si>
  <si>
    <t>公交监管平台建设经费350万元（含公交运行监管系统建设及公交行业监管系统建设经费），邮递专项经费50万元，铁路建设协调工作经费50万元，深圳至汕尾捷运化运营补助资金3450万元，农村四好公路市级补助资金3000万元，处理历史遗留问题专项经费560万元，上年结转安排的项目资金3762万元，省提前下达的专项转移支付资金1992万元。</t>
  </si>
  <si>
    <t>215资源勘探信息等支出</t>
  </si>
  <si>
    <t>市市区盐务局</t>
  </si>
  <si>
    <t>企业亏损补贴120万元。</t>
  </si>
  <si>
    <t>215公共支出</t>
  </si>
  <si>
    <t>节能专项资金200万元，盐业储备费用50万元，上年结转安排的项目资金133万元，省提前下达的专项转移支付资金351万元。</t>
  </si>
  <si>
    <t>216商业服务业等支出</t>
  </si>
  <si>
    <t>市供销合作联社</t>
  </si>
  <si>
    <t>农村电子商务专项经费10万元，农业社会化服务专项经费10万元，开展“农超对接”专项经费7万元。</t>
  </si>
  <si>
    <t>216公共支出</t>
  </si>
  <si>
    <t>供销社综合改革专项扶持资金100万元，上年结转安排的项目资金116万元，省提前下达的专项转移支付资金130万元。</t>
  </si>
  <si>
    <t>220自然资源海洋气象等支出</t>
  </si>
  <si>
    <t>气象人员地方津贴补助经费146万元、气象补助专项经费204万元(含互联网+气象服务、台风网扩容升级等)。</t>
  </si>
  <si>
    <t>汕尾市突发事件预警发布中心</t>
  </si>
  <si>
    <t>线路租赁费12万元、手机信息发布费用10万元。</t>
  </si>
  <si>
    <t>不动产安全专网和全市第三次土地调查等项目1000万元。</t>
  </si>
  <si>
    <t>村土地利用规划编制试点工作经费50万元。</t>
  </si>
  <si>
    <t>中国渔政44062、44062-2、9047执法船运行和维护费30万元，中国渔政4461执法船运行和维护费150万元，渔业执法成本费用200万元(含查封、扣押渔船保管费)。</t>
  </si>
  <si>
    <t>220公共支出</t>
  </si>
  <si>
    <t>汕尾市耕地提质改造、占优补优、占水田补水田项目经费8300万元。</t>
  </si>
  <si>
    <t>222粮油物资储备支出</t>
  </si>
  <si>
    <t>市粮食局</t>
  </si>
  <si>
    <t>全市政策性粮食库存数量和质量大清查经费8万元，粮库智能网络传输管理费7万元。</t>
  </si>
  <si>
    <t>222公共支出</t>
  </si>
  <si>
    <t>粮食四项考评13万元，粮食风险基金5300万元。</t>
  </si>
  <si>
    <t>224灾害防治及应急管理支出</t>
  </si>
  <si>
    <t>应急指挥平台维护经费20万元，应急知识宣传手册印制经费10万元，应急综合演练和管理考核经费20万元。</t>
  </si>
  <si>
    <t>泡沫灭火剂购置经费30万元，特勤消防站业务经费50万元，特勤消防站5部消防车辆购置经费1500万元，消防官兵高危（含执勤）津贴经费（含特勤消防站）227万元，政府专职消防员社保经费58万元，综合应急装备购置器材建设费（含防护服）150万元。</t>
  </si>
  <si>
    <t>市安全生产宣传教育中心</t>
  </si>
  <si>
    <t>汕尾市安全生产宣传培训考核项目90万元。</t>
  </si>
  <si>
    <t>224公共支出</t>
  </si>
  <si>
    <t>安全生产专项经费135万元，汕尾市安全生产应急救援指挥中心运行维护项目100万元，防灾减灾应急资金100万元。</t>
  </si>
  <si>
    <t>227预备费</t>
  </si>
  <si>
    <t>227公共支出</t>
  </si>
  <si>
    <t>预备费5154万元。</t>
  </si>
  <si>
    <t>229其他支出</t>
  </si>
  <si>
    <t>229公共支出</t>
  </si>
  <si>
    <t>解决历年拖欠工程款500万元，偿债准备金25000万元，捐赠及其他一次性收入返还支出2000万元，省提前下达的专项转移支付资金5536万元。</t>
  </si>
  <si>
    <t>2019年市级一般公共预算单位运转经费明细表</t>
  </si>
  <si>
    <t>运转经费</t>
  </si>
  <si>
    <t>工作经费760万元（包括水电费、市委保留车辆燃油及维修、保险、接待费、两座电梯维修、会议费、修缮费、办公费、邮电费、印制文件、中心组学习、突发事件处置、档案管理、调研、挂职领导租房、协调联络、督查督办、新闻工作、市委总值班室应急、市委大楼保洁等经费），公务费91万元。</t>
  </si>
  <si>
    <t>信访事务管理经费130万元（包括培训、劝访、邮电费、网络线路租金、会议费、驻省轮值劝访、赴北京劝访、网络线路维护、手机、微信信访人员及信息、信访积案调研化解、复查复核督查、宣传、信访接待大厅运作经费），公务费1万元。</t>
  </si>
  <si>
    <t>汕尾市机要局</t>
  </si>
  <si>
    <t>机要事务管理经费70万元（包括机要专线光纤租金、机要消耗材料、网络设备维护、培训、移动密码通信车保障、机要干部政审、机要环境安全改造、密码督查、商用密码宣传和管理、机要专网维护、管理、机要干部忠诚教育、会议费）。</t>
  </si>
  <si>
    <t>工作经费50万元（包括《汕尾党史》杂志编印、党史征集研究、指导、报刊征订、会议费）。</t>
  </si>
  <si>
    <t>工作经费512万元（包括人大代表履职、接待费、会议费、保留车辆用油及维修、保险、人大代表视察、考察、办公费、代表活动、联络、调研、法律讲座、工委工作、评议、网络建设、学习培训、备案审查、执法检查、议案督办检查、老干部活动、信访信息、联谊、宣传、刊物订阅、咨询经费），公务费61万元。</t>
  </si>
  <si>
    <t>工作经费918万元（包括水电费、会议费、保留车辆燃油及维修费、保险、接待费、绿化费、修缮费、市委市政府办公楼监控系统维护、公共照明灯饰维护、办公费、邮电费、律师顾问、政务公开、提案工作、打字室耗材、文件印制、档案管理维护、检查督办、市长协会年费、调研、车辆出入证印制、协调联络、新闻信息、服务型政府建设系列调研、OA系统设备维护、参加《广东经济》常务理事协办经费、振兴发展办、政府公报印刷、政府电梯维护、保洁经费），公务费98万元。</t>
  </si>
  <si>
    <t>工作经费37万元（包括设备零星维修经费、管理经费），公务费6万元。</t>
  </si>
  <si>
    <t>政务管理事务管理经费110万元（包括水电费、视频监控、报警系统、档案管理、会议费、创建零投诉服务窗口、调研、市电子政务中心[含信息中心]、窗口人员办公经费）。</t>
  </si>
  <si>
    <t>工作经费120万元（包括政府采购、土地与矿业交易、建设工程交易、产权交易、网络专线经费），公务费23万元。</t>
  </si>
  <si>
    <t>工作经费65万元，公务费3万元。</t>
  </si>
  <si>
    <t>工作经费554万元（包括政协代表履职、办公费、会议费、调研、联谊、联络、提案督办、委员学习、培训、离退休干部活动、订阅书报、宣传、信息、网络维护、文史编辑、理论研讨、接待费、保留车辆燃油及维修费、保险、委员视察活动、市公益事业促进会组织活动经费），公务费44万元。</t>
  </si>
  <si>
    <t>工作经费425万元（包括办案、会议费、接待费、借用办公楼水电费、电梯维护、“行风热线”及“行风评议”、预防腐败、政务整治、巡视、正风肃纪、教育学习月、三纪班、廉政文化、明察暗访、“为官不为”执纪问责、电子行政审批监察室、农村党风廉政信息公开平台、局域网和密码专线租金、党廉办及纠风办、监察学会经费、市纪委派驻机构工作经费），公务费95万元。</t>
  </si>
  <si>
    <t>统战工作经费65万元（包括党外人士培训、会议费、开展海外联谊、联系港澳、新阶层、国内民主党派和无党派人士、港澳台系列恳亲活动、开展民族宗教统战维稳、暑期民主党派座谈会经费），公务费13万元。</t>
  </si>
  <si>
    <t>工作经费120万元（包括治理软弱涣散工作、党员、干部培训、电教中心经费、干部信息管理、基层保障经费、党员教育及表彰、党员统计、干部管理监督、调研、网络党建、科学发展观考评、各项培训、干部档案审核、网络管理平台维护、大组工网维护、会议费），公务费49万元。</t>
  </si>
  <si>
    <t>工作经费55万元（包括党务活动[含老党员}、创先争优活动、学习型服务型党组织建设、党代表工作室、党务公开、创建精神文明活动、党建工作研讨活动、党务干部及新党员培训、党代表视察调研、机关党员两学一做学习教育、行风评议栏目运行经费）。</t>
  </si>
  <si>
    <t>工作经费20万元(包括民兵训练、预备役军官登记、征兵、国防资源调查经费），公务费4万元。</t>
  </si>
  <si>
    <t>工作经费45万元（包括专题调研、资料报刊订阅、联络工作、出版《调研内参》及《汕尾调研》、会议费、决策资讯服务中心、市委全面深化改革领导小组办公室经费），公务费12万元。</t>
  </si>
  <si>
    <t>对台工作经费85万元（包括涉台联络交流、信息化建设、涉台宣传、对台招商引资、政治特别经费、台联会活动、涉台突发事件处理、台资企业协会、汕尾对台小额贸易点列入试点口岸申请、对口交流、会议费），公务费11万元。</t>
  </si>
  <si>
    <t>工作经费37万元（包括台胞联络宣传、座谈联谊、台胞活动中心工作经费、台湾渔船服务、交通艇维护经费），公务费6万元。</t>
  </si>
  <si>
    <t>政法工作经费140万元（包括信访维稳工作中心及网络化信息建设、社会矛盾排查、政法安全及特情、重大不稳定事件处置、平安汕尾创建工、会议费、全市政法维稳综治案件协调、涉枪涉毒专项行动、法治监督、深化改革重要举措、深化司法体制改革、政法和综治维稳等专题调研、政法宣传和网格舆情、政法信息网络管理及运维、综治考评及维护社会稳定、电视法治宣传栏目《法治汕尾》工作经费；法治建设“四级同创”工作经费），公务费36万元。</t>
  </si>
  <si>
    <t>公务费3万元。</t>
  </si>
  <si>
    <t>工作经费150万元（包括“五四”纪念活动及表彰优秀团员、开展各项“直通车”、10.13建队活动、少工委、青年联合会、青年文明号创建及考评、预防青少年违法犯罪活动、12355青少年维权热线、开展红色历奇爱国主义教育、希望工程、广东青少年自护教育、市直机关团委、汕尾青年农民促进会、共青团基层组织建设、圆梦100新生代农民工培养计划、关爱青少年夏令营活动、关爱农村留守少年、非公有制建团、青年社工人才培育、“春苗计划”困难儿童培训、“两进三同”调研、党建带团建、援建希望家园、枢纽型社会组织建设、团市委参与社会管理创新、“大团委”建设工作及支持乡镇、青年就业创业培训、对港青少年交流、网络文明志愿者管理、青少年教育基地筹备、学生联合会、食品药品安全科普基地、青年之声、志愿者服务、会议费），公务费13万元。</t>
  </si>
  <si>
    <t>工作经费100万元（包括“六一”儿童节、“母亲节”、“三八”妇女节活动、“双学双比”活动、各项表彰活动、女干部、低学历农村妇女培训、网络维护、女企业家协会工作、巾帼建功及志愿者活动、信访维权、提高孕产妇保健管理、单亲特困“母亲安居房”项目工作、基层组织建设、禁毒暨打击非法枪支专项行动宣传教育、市直妇委会工作、“妇女之家”监督指导、开展指导推进家庭教育五年规划、妇女法律援助及开展“四援助”、“平安家庭”、“最美家庭”“儿童友好社区”创建、关爱留守儿童、培育社会组织、举办“三八”维权周活动、农村妇女增收致富行动工作、家庭角色类先进代表命名评选、妇女小额担保财政贴息贷款项目、妇女儿童发展纲要中期评估督导、村（社区）妇代会改建妇联工作、“留守儿童之家示范点”创建、禁毒宣传教育和整治工作、创建“网上妇联”、文明家庭创建活动、会议费，妇儿工委工作经费15万元（包括会议费、新规划培训宣传咨询、妇女儿童规划数据库建设监测统计、开展“儿童之家”建设、妇女“两癌”工作、关爱留守儿童项目活动经费），公务费13万元。</t>
  </si>
  <si>
    <t>工作经费15万元（包括配套设施维修、提升妇女素质教育活动经费）。</t>
  </si>
  <si>
    <t>工作经费70万元（包括办公场所租赁、会议费、联络、市非公经济党工委工作经费），公务费10万元。</t>
  </si>
  <si>
    <t>工作经费50万元（包括书画展及各协会经费、文艺交流活动、出版《汕尾文艺》、各协会换届、文化艺术展示服务平台维护、会议费）。</t>
  </si>
  <si>
    <t>工作经费33万元（包括举办书画展、出版、艺术展览活动、书画创作、办公场所租赁费），公务费1万元。</t>
  </si>
  <si>
    <t>工作经费20万元（包括岭南大讲坛活动、《汕尾论丛》季刊、社科优秀论文评奖活动、社科知识普及周活动、社科调研及学术交流、研究、汕尾历史地域特色研究经费），公务费2万元。</t>
  </si>
  <si>
    <t>工作经费73万元（包括“三八”妇女节活动、“五一”国际劳动节活动、厂务公开、困难职工帮扶中心、安全生产、历届劳模健康体检、推荐评选全国、省五一奖章会议及工作、工会维权、枢纽型社会组织管理），公务费12万元。</t>
  </si>
  <si>
    <t>工作经费45万元（包括对外联络、侨场调研、侨联全委会、港澳台侨胞联络、华侨事务管理、侨胞之家建设及“侨联通”推广普及、特困归难侨、省“侨界人文社区”示范点创建、侨情网络建设、华侨档案管理、新侨工作、办公楼租赁、法顾委工作经费），公务费4万元。</t>
  </si>
  <si>
    <t>参政议政事务管理经费29万元（包括参政议政调研、会议及市委委员学习经费），公务费1万元。</t>
  </si>
  <si>
    <t>工作经费53万元（包括档案资料保护、编纂、档案工作监督、执法、指导、宣传培训、会议费、农村档案建设协调、购买档案盒、装订、重点建设项目档案检查、市政府公开信息查阅中心、声像档案工作经费、《汕尾年鉴》编纂、培训、地方志资料年报及开发利用、编纂组稿、汕尾市地情网维护、《汕尾地域名称探源》编纂启动、自然村落人文历史普查工作经费），公务费12万元。</t>
  </si>
  <si>
    <t>工作经费175万元（包括编印《汕尾统计年鉴2018》、城市住户等各项调查、单位GDP能耗统计、各项抽样调查、会议费、农村MPPS调查及工作人员补贴、统计法制、巡查、统计考核、市县党政班子及领导成员科学发展观评价考核、各项体系统计、城乡划分清查、深汕特别合作区统计模型、海岸经济统计模型、编印统计月报、乡镇统计基层基础建设及统计名录库建设维护、统计信息网络租金及维护、编制《汕尾信息专报》、“四上”企业培育经费）。</t>
  </si>
  <si>
    <t>工作经费38万元(包括城镇低收入居民基本生活费用价格调查、城乡一体化住户调查、分市县一体化住户调查、居民消费价格调查及工业生产价格调查、群众幸福感测评调查、基本公共服务均等化公众满意度调查、第三次农业普查统计经费）。</t>
  </si>
  <si>
    <t>工作经费220万元（包括包括市信用体系建设统筹协调办公室、市公务用车制度改革领导小组办公室、组织申报发行企业债券、供给侧改革、“一带一路”建设组织协调推进建设、各项项目规划及编制、调研评估、协调管理、省市重大项目及项目库建设、重点项目重要基础设施项目管理协调、能源及生态项目、政府和社会资本合作[PPP]投资项目前期、价格调控服务经费100万元[含价格听证会及服务窗口经费、价格采价公示、价差补贴和服务费、价格行政执法、价格监督检查、成本监审及农产品成本调查、价格监测、市场监管），公务费60万元。</t>
  </si>
  <si>
    <t>反走私工作经费57万元，公务费11万元。</t>
  </si>
  <si>
    <t>工作经费70万元（包括事业单位改革、机构编制实名制、事业单位登记管理、深化行政管理体制改革、行政执法体制改革、机构编制电子政务建设、机构编制核查、政府机构改革和职能转变、事业单位法人治理、网上名称管理、优化政府部门内设机构和职能配置、行业协会商会与行政机关脱钩、“一门一网式”政府模式改革、权责清单动态管理经费），公务费22万元。</t>
  </si>
  <si>
    <t>公务费43万元。</t>
  </si>
  <si>
    <t>工作经费63万元（包括反渗透调研、民族宗教事务管理、政治特别经费、宗教活动场所年检、处理少数民族事务、少数民族、宗教界人士座谈会、佛教、道教、基督教、天主教等宗教团体经费、宗教活动场所管理及安全检查、贯彻宗教政策培训费、编印宗教文化概况、信息工作、城市民族工作、爱国宗教人才培养、慰问少数民族和宗教界代表人士、会议费），公务费7万元。</t>
  </si>
  <si>
    <t>工作经费410万元(包括无证照及传销专项检查、两建、商事登记、市场商品安全监管及流通环节抽检、企业信息公示宣传及抽查、网络专线租金及维护、失信企业和网络交易监管经费，消费者权益保护经费）。</t>
  </si>
  <si>
    <t>工作经费51万元(包括无证照及传销专项检查、商事登记、企业信息公示宣传及抽查、市场商品安全监管及流通环节抽检、两建及消费者权益保护经费），公务费30万元。</t>
  </si>
  <si>
    <t>工作经费230万元(包括打假、特种设备[含电梯]检测、标准化战略、质量奖、市级产品质量监督抽查、信息化建设、质量强市工作及考核经费）。</t>
  </si>
  <si>
    <t>工作经费40万元，公务费17万元。</t>
  </si>
  <si>
    <t>工作经费172万元(包括新区领导小组办公室及高新区领导小组办公室、新区及高新区项目建设、融资协调、新区年度发展计划规划、专家调研评审、新区规划展厅布展、考核、办公场地租金、培训费2万元、光纤租赁费、新区扩容提质协调、企业服务中心日常工作经费[含高新技术创业服务中心管理和高新区政府行政集中办事大厅办公经费]），公务费18万元。</t>
  </si>
  <si>
    <t>工作经费415万元（包括财会人员会计电算化培训、财政年报、部门预算编制、绩效评价、清产核资、国库集中支付、预算项目绩效目标专家审核、财政年度决算数据分析整理及资料汇编印刷、政府性债务管理、会计职称考试、会计委派办、政府采购业务、财税法规宣教、财政资金督查、公车管理、会议费、光纤租金）。</t>
  </si>
  <si>
    <t>工作经费20万元（包括工程定额软件及升级、工程评审经费），公务费5万元。</t>
  </si>
  <si>
    <t>工作经费39万元（含国库集中支付系统升级经费）。</t>
  </si>
  <si>
    <t>工作经费20万元（包括会计协会和珠算协会、注册会计师考务及会议费、换届经费），公务费2万元。</t>
  </si>
  <si>
    <t>工作经费41万元（包括网络设备维护更新、机房耗材、纵向网建设、网络租金），公务费5万元。</t>
  </si>
  <si>
    <t>工作经费20万元，公务费5万元。</t>
  </si>
  <si>
    <t>工作经费220万元(包括全市工业产业转移考核、全市工业产业园区管理、能源与循环经济管理、工业投资和工业技改投资考核、工业发展服务、信息化发展考核、电子信息产业、能源消耗考核、生产服务业管理、会议费、经信网站维护建设运行、中小企业服务活动经费、经信系统视频会议专线租金），公务费38万元。</t>
  </si>
  <si>
    <t>工作经费28万元(包括市政务网络运维、各部门接入网络运维、信息安全建设调研、政务数据中心建设、机房耗材费用），公务费11万元。</t>
  </si>
  <si>
    <t>市无线电管理办公室</t>
  </si>
  <si>
    <t>工作经费7万元(包括无线电监测设备维护费、无线电监测业务协调经费、重要无线电业务保障经费、无线电通信基站专项检测经费），公务费7万元。</t>
  </si>
  <si>
    <t>工作经费176万元(包括招商宣传、广交会、会议费、招商引资网络维修、贸促会联络出展、口岸建设规划及大通关协调、进出口海关信息、口岸单位协调、外商投资企业联合年检、外贸企业联网监管、进出口货物联检、三省十三地市区域交流和协作、行业管理、市场运行和监管），公务费67万元。</t>
  </si>
  <si>
    <t>工作经费30万元(包括陆路口岸管理协调经费、陆路口岸设施建设维护经费），公务费2万元。</t>
  </si>
  <si>
    <t>工作经费80万元(包括会议费，老干部学习资料订阅经费，老干部大学经费，老人节活动经费，市直副处以上退休干部管理服务费，节假日慰问经费，机关事业离休干部管理服务费，老干部生活困难及离休干部遗属帮扶经费，离休干部特需经费，老干部网站建设及维护费），公务费7万元。</t>
  </si>
  <si>
    <t>工作经费24万元(包括老干部活动经费，老干部节假日活动经费，老干部书画工作经费，老干活动中心活动器材购置经费。</t>
  </si>
  <si>
    <t>工作经费13万元(包括服务器材经费，健康讲座培训经费），公务费2万元。</t>
  </si>
  <si>
    <t>汕尾市关心下一代工作委员会</t>
  </si>
  <si>
    <t>关心下一代工作105万元(包括农村青年创业培训、支持基层关工委“红色文化”进校园、社区宣传经费及留守儿童保护等工作经费）。</t>
  </si>
  <si>
    <t>工作经费265万元（包括农村药品市场“两网”监管，餐饮消费环节、生猪肉品质量安全、酒类等监管，会议费，食品市场、化妆品、保健食品市场、药品市场、医疗器械市场整治及打假专项经费，食品安全整顿，餐饮消费环节检查，食品药品监管及经营质量管理规范认证等经费，禁毒经费20万元。</t>
  </si>
  <si>
    <t>工作经费93万元。</t>
  </si>
  <si>
    <t>工作经费50万元(包括外事侨务、海内外侨务联谊活动、证照印制及办理、礼品定制、会议经费），公务费25万元。</t>
  </si>
  <si>
    <t>工作经费35万元(包括对外联络经费、深圳广州汕尾商会联系经费、网站建设维护经费），公务费28万元。</t>
  </si>
  <si>
    <t>工作经费30万元(包括农村金融督查考评经费、协调防范地方金融风险工作经费、整顿和规范金融秩序工作经费、推进企业股份改制改革和改制上市工作经费、会议费），公务费8万元。</t>
  </si>
  <si>
    <t>工作经费72万元(包括防空警报试鸣、应急演练、人防宣传、警报设备维护、人防执法检查、视频网络光纤租金、人防专业队伍集中训练、应急指挥中心工作经费），公务费18万元。</t>
  </si>
  <si>
    <t>工作经费105万元（包括办理规范性文件和地方性法规审核经费、办理行政复议、诉讼经费、法制交流、法律宣传、咨询、行政执法检查和督察、行政措施论证、行政合同起草论证、行政应诉调查取证、行政执法考评检查、行政执法职权审核公示、行政赔偿投诉调处、法律咨询室、依法行政考核、政府立法、行政执法人员综合法律知识网上考试、会议费）。</t>
  </si>
  <si>
    <t>汕尾市保密局</t>
  </si>
  <si>
    <t>保密事务管理经费71万元（包括专线租金、网络维护、培训、保密文件及资料、刊物、保密检查、考评、普查、保密委、会议费、低泄射计算机管理、市保密技术检查中心、密级考试服务管理、规范政府涉密采购工作管理、市涉密载体销毁中心经费）。</t>
  </si>
  <si>
    <t>工作经费240万元（包括法律援助、会议费、基层司法业务调解、普法和法律宣传、司法仲裁、安置帮教、社区矫正、148法律服务、司法鉴定、信访维稳、涉诉涉法案件、网络租金及维护、司法考试、服刑人员教育帮扶、一村（社区）一法律顾问工作经费）。</t>
  </si>
  <si>
    <t>补助经费340万元（包括戒毒人员床铺及被服、宣传教育和解教、水电费、网络租金、突发事件处置、戒毒人员调遣费、护卫警戒、民警培训、设备维护、习艺性培训、换装、技术装备购置经费），公务费80万元。</t>
  </si>
  <si>
    <t>工作经费407万元（包括110指挥中心、案件审理、弹药及警用装备器材购置、法医、户证、法制宣传及签证网络维护、公安侦察办案、流动人口综合治理、刑警缉毒及巡逻、宣传、资料费及民警教育培训、严打、打黑除恶、“双抢”、治安、“六合彩”专项斗争、追捕逃犯、特警训练与反恐、打击毒品犯罪办案、国保、禁赌专项经费），公务费717万元。</t>
  </si>
  <si>
    <t>工作经费703万元（包括公安侦察破案、经济犯罪侦查、禁毒、警务规范化建设、拘留所犯人伙食和被褥费、送押，宣传、资料及民警教育培训、巡逻、巡警办案、严打和治安整顿、追捕逃犯、信息化建设维护、国保、装备购置维护、缉毒、刑事照相和技术设备、防范和处理邪教、战训合一、警衔培训、出入境管理、户政管理、信访维稳、治安联防执勤点、派出所办案经费[324万元]），公务费277万元。</t>
  </si>
  <si>
    <t>汕市公安局红海湾分局</t>
  </si>
  <si>
    <t>工作经费162万元（包括审理办案、严打整治、侦查破案、追捕案犯、经济犯罪侦查、国保、公安信息化建设及维护、禁毒、流动人口管理、治安管理、信访、维稳、拘留人员体检及遣送、户政、派出所经费），公务费48万元。</t>
  </si>
  <si>
    <t>执法专项经费96万元；</t>
  </si>
  <si>
    <t>工作经费81万元（包括审理案件、严打整治、侦察破案、追捕案犯、综合治理、经济犯罪侦查、公安信息化建设、国保、禁毒、拘留人员体检及遣送经费），公务费19万元。</t>
  </si>
  <si>
    <t>工作经费30万元。</t>
  </si>
  <si>
    <t>66万元(包括办案及警察装备、会议费、五个基层派出所、民警培训、分局执法、服装、五个基层派出所信息设备建设经费），公务费39万元。</t>
  </si>
  <si>
    <t>汕尾市业余体校</t>
  </si>
  <si>
    <t>公务费38万元。</t>
  </si>
  <si>
    <t>工作经费50万元（包括教学教研、会议费、干部教育培训、网络数据平台资源及开发、课题科研经费），公务费32万元。</t>
  </si>
  <si>
    <t>工作经费190万元（包括“保障机制”、本土教材、财政和教育经费统计决算会议、参加省中学生运动会、督导核查、高考备考和录取、奖励、高中教育、教师节专项活动、教学成果奖奖金、教学教研、全市发展校园足球、教育会议、校园安全、信息化建设、学前教育、中小学文艺汇演、市教育信息网安全等级保护及培训经费），公务费48万元。</t>
  </si>
  <si>
    <t>公务费30万元</t>
  </si>
  <si>
    <t>汕尾市实验中学</t>
  </si>
  <si>
    <t>公务费65万元。</t>
  </si>
  <si>
    <t>公务费70万元。</t>
  </si>
  <si>
    <t>公务费40万元。</t>
  </si>
  <si>
    <t>公务费41万元。</t>
  </si>
  <si>
    <t>工作经费50万元（包括教师培训、教学设备维护、聋哑教学教研经费），公务费40万元。</t>
  </si>
  <si>
    <t>工作经费80万元（包括会议费、科技宣传活动、地震预防和宣传、科技创新、科技考核、专利执行与宣传、科技项目评审经费），</t>
  </si>
  <si>
    <t>工作经费24万元（对外科技交流、科技服务体系和市场和管理、科技合同审查、备案等经费）。</t>
  </si>
  <si>
    <t>工作经费45万元（包括举办市青少年科技创新大赛及参加省青少年生产科技活动、会议费、科技普及宣传、科技学术交流活动、《汕尾科普与学术交流》出版、开展全市自然科学学术论文评比活动、实施全民科学素质行动计划、科普主期展览制作、“三下乡”科普宣传、科技馆水电费）。</t>
  </si>
  <si>
    <t>市工业研究所</t>
  </si>
  <si>
    <t>工作经费28万元（包括工业信息和技术改造评估论证、会议费、工业新技术、新产品推广、组织实施技术人员培训、全市公共机构能源资源消耗调查、开展循环经济、清洁生产调研和指导及技术服务、组织企业开拓市场及调研经费）。公务费8万元。</t>
  </si>
  <si>
    <t>工作经费134万元（包括宣传宣讲活动、“五个一工程”创作、参加中央和省业务培训、会议费、精神文明表彰和协调、市委中心组（扩大学习会）、汕尾学习论坛、新闻媒体评审、重大节日文艺活动协调组织、全市理论研讨、政工职评、互联网宣传管理、中央、省新闻媒体联络、党报党刊发行宣传、汕尾学习论坛、全民读书活动、舆情信息员和网评员培训及网评、汕尾道德模范评选活动、市委市政府政务微博管理、运营及培训、舆情采集分析系统运维、互联网监控系统维护、“五个一工程”创作、新闻战线“好记者讲好故事”、意识形态分析研判、网络文化节和网络安全宣传周活动经费），公务费26万元。</t>
  </si>
  <si>
    <t>工作经费165万元（包括版权管理、参加深文博会和省幸福广东和谐家园文化节、民间潮乐、客家山歌大赛、扫黄打非、送戏下乡、会议费、节日文艺活动演出、挖掘稀有剧种创新、广播电视安全播出管理、组织群众性广场文化活动、文物保护、参加省少儿艺术花会、对外文化交流、深莞惠汕河文化志愿流动大舞台巡回展演活动经费）。</t>
  </si>
  <si>
    <t>工作经费20万元（包括对外文化交流、会议费、节日文艺活动、送戏下乡、文化志愿者团队活动经费，非物质文化遗产事务管理经费。</t>
  </si>
  <si>
    <t>补助经费32万元（包括报刊杂志征订、开展图传活动宣传、免费办证及换证、免费开放、设备维修及更新、图书采编及上架配套、水电费、网络专线经费）。</t>
  </si>
  <si>
    <t>体育局工作经费50万元（包括会议费、群众体育活动组织、国民体质监测、运动员竞赛组织、社会体育指导员管理、体协、省青少年锦标赛参赛经费），公务费21万元。</t>
  </si>
  <si>
    <t>公务费74万元。</t>
  </si>
  <si>
    <t>补助经费30万元（含汕尾日报公益广告版面经费、印刷设备维修更新经费），公务费29万元。</t>
  </si>
  <si>
    <t>工作经费80万元（包括泛珠三角旅游区域合作、国家局旅游交易会、会议费、国际旅游展览会、旅游网站维护、海峡西岸旅游区域合作、粤东四市旅游区域合作交流会、旅游执法检查、全市旅游人才培训、闽粤赣十三地市区域合作、“5.19”旅游宣传日、深莞恵经济圈旅游合作交流、旅游宣传促销经费）。</t>
  </si>
  <si>
    <t>市旅游总公司</t>
  </si>
  <si>
    <t>工作经费20万元（包括旅游安全生产管理、旅游宣传、导游人员培训、旅游统计信息采集费、旅游质量协调管理经费)，公务费2万元。</t>
  </si>
  <si>
    <t>208社保保障和就业支出</t>
  </si>
  <si>
    <t>工作经费110万元（包括离退休生存验证经费，社保待遇银行发放手续费，会议费，培训与宣传经费，计算机网络建设、维护、电脑耗材等费用，租用网络通信线路及省市信息系统联网费用，应用系统及主机维护费用，城乡居民医疗保险管理工作经费，发电机运行维护经费，社保个人权益信息传送费用，城乡居民社会养老保险工作经费），公务费37万元。</t>
  </si>
  <si>
    <t>工作经费51万元（包括离退休生存验证经费，社保待遇银行发放手续费，电脑耗材维修经费，租用网络通讯线路费，城乡居民医疗保险管理工作经费，会议费，培训与宣传经费，城乡居民社会养老保险工作经费），公务费17万元。</t>
  </si>
  <si>
    <t>汕尾市社会保险基金管理局红海湾经济开发试验区分局</t>
  </si>
  <si>
    <t>工作经费32万元（包括离退休生存验证经费，社保待遇银行发放手续费，电脑耗材维修经费，城乡居民医疗保险管理工作经费，城乡居民社会养老保险工作经费，会议费，培训与宣传经费）。</t>
  </si>
  <si>
    <t>工作经费80万元（包括工资统发经费，人事档案管理及外出引进人才经费，劳动和人事仲裁经费，劳动合同文本费，就业管理工作经费，劳动监察经费，企业离退休干部社会化管理经费，会议费，军转干部及随军家属安置就业经费，农村劳动力转移就业工作经费，劳动保障信访经费，农民工入户工作经费，人力资源和社会保障热线服务平台经费，劳动年审证照费），公务费60万元。</t>
  </si>
  <si>
    <t>工作经费40万元（包括信息收集与发布经费，电脑设备维护经费，企业用工调查及跟踪经费，高校毕业生就业工作经费，农民工综合服务中心经费，开发公益性岗位服务经费，就业和失业动态监测工作经费，会议费），公务费4万元。</t>
  </si>
  <si>
    <t>工作经费80万元（包括城乡劳动力就业管理工作经费，农村富余劳动力转移就业服务经费，小额担保贷款经费，下岗失业人员再就业服务经费，农村贫困户劳动力就业服务经费，就业政策法规咨询经费，困难群体档案管理服务经费，充分就业社区创建经费，少数民族劳动者流动就业管理经费，创业带动就业工作经费，会议费，就业信息监测经费，农民工及高技能人才入户工作经费，扶持中小微企业发展认定经费，招聘活动经费，劳务对接经费，发展家庭服务业工作经费，就业困难人员就业创业援助服务经费），公务费10万元。</t>
  </si>
  <si>
    <t>工作经费24万元（包括元旦、春节“博爱”送万家经费、赈灾活动经费、红十字青少年工作经费、卫生救护培训经费、红十字理事会议经费、无偿献血及预防艾滋病宣传经费、造血干细胞宣传活动经费、人体遗体器官组织捐献宣传经费、会议费、捐赠物资储备经费、备灾救灾应急网络维护经费）。</t>
  </si>
  <si>
    <t>补助经费60万元（含烈士后裔助学金配套经费、服务老区经费等）。</t>
  </si>
  <si>
    <t>工作经费160万元（包括老龄机构、社会组织、殡改、会议费、创建平安社区、婚姻登记管理、村务公开及农村示范社区、老人节敬老慰问活动、社工人才队伍建设、社会组织党建、农村留守儿童关爱保护、优抚对象及复退军人信访维稳、地名普查、低保、救灾救济残疾人两项补助、信息化经费），公务费40万元。</t>
  </si>
  <si>
    <t>工作经费80万元（包括流浪乞讨人员救助经费、会议费），公务费22万元。</t>
  </si>
  <si>
    <t>固定补助20万元。</t>
  </si>
  <si>
    <t>工作经费24万元（包括含儿童特教矫治、收养服务、会议费等）。</t>
  </si>
  <si>
    <t>工作经费255万元（包括春节慰问残疾人及助残日经费、残疾人就业及扶贫经费、残疾人技能培训经费、残疾人家庭状况监测控经费、会议费、残疾人用品用具服务中心经费、残疾人职业基础信息调查经费、残疾人维权信访工作12385热线经费、换届会议经费等），公务费15万元。</t>
  </si>
  <si>
    <t>工作经费162万元（包括计生宣传教育经费、计生高潮、检查、统计抽样调查、综合管理等经费，卫生计生信息系统通讯维护费及光纤线路租金，市直机关、乡镇计生考核及督导工作经费，计生协会、流动人口管理及病残儿医学鉴定、节育手术并发症鉴定等计生工作管理经费，会议费，医改工作、乡镇初保及卫生计生规划经费，卫生监督执法、公共卫生等督导管理工作经费，地方病、艾滋病、结核病、职业病、精神病防治及突发公共卫生事件应急经费），公务费44万元。</t>
  </si>
  <si>
    <t>工作经费195万元（包括计划免疫经费，冷链经费，鼠疫、登革热、疟疾、肝吸虫病、血丝虫病等防治经费，职业病、慢性非传染病等防治经费3万元，乙肝、非典、霍乱、艾滋病等防治经费，病媒生物传染病防治经费，防止人禽流感经费，狂犬病、麻疹、地方病、乙脑、流感等防治经费，碘缺乏防治专项经费，突发公共卫生事件应急处理经费元，甲型H1N1流感防控经费，检验试剂及耗材费用，会议费，生活饮用水水质检测专项经费，12320卫生热线运行经费），公务费50万元。</t>
  </si>
  <si>
    <t>工作经费56万元（包括结控经费，美沙酮维持治疗中心经费，麻风病、性病等防治经费，精神病防治经费，会议费）。</t>
  </si>
  <si>
    <t>工作经费30万元（包括献血报销基金，献血屋租金，送血采血车费用，无偿献血宣传及表彰经费，会议费），公务费24万元。</t>
  </si>
  <si>
    <t>工作经费56万元（包括母婴保健经费，住院分娩工作经费，降消项目经费，预防梅毒、乙肝母婴传播、艾滋病阻断工作经费，婚前医学检查宣传经费，妇女生殖保健普及活动经费，会议费，新生儿缺陷诊断经费，流动人口儿童与孕产妇保健经费），公务费15万元。</t>
  </si>
  <si>
    <t>工作经费15万元（包括普及卫生知识月报发行经费，亿万农民健康促进行动专项经费，公民健康素养宣传经费，疾病控制宣传经费。</t>
  </si>
  <si>
    <t>工作经费36万元（包括饮用水卫生整治经费，打击非法行医专项经费，非法采供血专项执法经费，卫生监督抽检经费，职业危害整治专项经费4万元，学校（幼儿园）卫生专项整治经费，公共场所卫生专项整治经费，放射卫生专项整治经费，消毒卫生专项整治经费，卫生监督抽检及现场快速检测经费，重大传染病防控监督经费，会议费）。</t>
  </si>
  <si>
    <t>工作经费64万元，公务费2万元。</t>
  </si>
  <si>
    <t>工作经费24万元（包括避孕药具管理经费，避孕宣传工作经费）。</t>
  </si>
  <si>
    <t>工作经费28万元（包括市直机关“四术”补助经费，药具、设备购置经费，妇检经费）。</t>
  </si>
  <si>
    <t>工作经费15万元。</t>
  </si>
  <si>
    <t>市环保局</t>
  </si>
  <si>
    <t>工作经费113万元（包括重金属污染防治、主要污染物总量减排实施、环保规划编制、集中式饮用水源地环境状态评估、入海排污口设置、强制性清洁生产审核、创建绿色社区、企业、领导干部三项考核、环保宣传活动、环保污染防治、环境放射污染监管、创建农村生态环境、突发性污染事故应急处置、环保公众网络维护、近岸海域污染调查、环保执法和投诉、污染调查、排污申报、专项检查、会议费、地下水基础环保状况调查评估、、大气污染防治、环保法律法规学习培训、公众对城市环境保护满意调查、专项资金专家评审、重点监控企业环境保护信用管理、重点污染源在线监控经费），公务费34万元。</t>
  </si>
  <si>
    <t>公务费16万元。</t>
  </si>
  <si>
    <t>市节能监察中心</t>
  </si>
  <si>
    <t>工作经费20万元（包括节能监察管理、公共机构能源资源消耗统计、节能利用推广、能源管理中心运行、节能宣传培训、会议费），公务费5万元。</t>
  </si>
  <si>
    <t>工作经费150万元(包括住宅、房地产业管理、会议费、建设市场管理、燃气安全检查、市政工程建设管理、城乡规划、执业资格注册和资质审查、建筑节能减排、廉租房和经适房建设协调、省保障房考核、省创建宜居城市考核、建设市场行政许可动态核查、农村生活垃圾管理、城市扩容提质、行政执法案卷评查规范化建设、建筑工地安全生产及质量检查、保障性安居工程建设、绿道网建设、农村危房改造考核、城市供水规范化、城市黑臭水体整治、城市地下综合管廊建设工作经费）。</t>
  </si>
  <si>
    <t>工作经费60万元（工程质量安全监督经费，购置检测仪器经费，培训经费等）。</t>
  </si>
  <si>
    <t>公务费6万元。</t>
  </si>
  <si>
    <t>工作经费15万元(包括建筑工程材料价格调查、工程预结算软件购置、贯彻定额标准“计价依据”经费），公务费11万元。</t>
  </si>
  <si>
    <t>工作经费425万元(包括法律宣传、培训、办公用房租赁、市容整治、处理乱涂鸦、执法办案和违法、违章处理、巡查、会议费、拆除违章搭建、遮浪路口旗杆维护及更换、环卫监管、海滨大道夜市、泥头车、三轮车专项整治、计生事故补偿、路灯和园林、排水、排污、地下管网、城市垃圾排查及整治管理、火车站综合执法室日常管理、可塘垃圾处理场管理）。</t>
  </si>
  <si>
    <t>工作经费110万元。</t>
  </si>
  <si>
    <t>工作经费28万元(包括档案业务指导培训、城建档案用具材料、馆库用电、档案保护、库房消防系统维保经费）。</t>
  </si>
  <si>
    <t>公务费34万元。</t>
  </si>
  <si>
    <t>公务费11万元。</t>
  </si>
  <si>
    <t>工作经费340万元，公务费15万元。</t>
  </si>
  <si>
    <t>工作经费70万元（包括维稳、市场及物业管理、市场培育及布局规划、信息化建设、会议费、市场勘查及审核、市政公用行业市场监管经费），公务费3万元。</t>
  </si>
  <si>
    <t>公务费15万元。</t>
  </si>
  <si>
    <t>工作经费245万元(包括农村会计培训及财务审计、科技培训、年报统计、农村集体资产管理和实施绿色证书、农民负担监督、农业信息网络和耕地质量监测网络建设、农业科技管理、农业技术推广、农业龙头项目、农业产业化管理、会议费、农产品病虫害防治、农村土地延包、农业安全生产监测及食品质量安全执法、全市8个农情调查基点站、农村沼气建设和农村污染源管理、土地承包经营权确权登记颁证、土地承包经营权确权登记颁证、名优产品评选、农业标准化、农产品标识管理、种粮大户及粮食生产主体调查、建设水稻高产示范区、推进社会主义新农村建设及调研、农机购置补贴、名镇名村示范村建设及农村综合改革、一事一议财政奖补项目、走进三农电视专题、高标准农田建设、政策性农业保险保障、农产品产地土壤重金属污染普查、耕地保护与地力提升管理、推进社会主义新农村示范片建设、农村集体“三资”管理服务平台工作经费)。</t>
  </si>
  <si>
    <t>工作经费16万元(包括良种推广及改良、农作物良种补贴、优质新品种宣传及种子质量监管、种子打假检查、种子质量检测检验经费)。</t>
  </si>
  <si>
    <t>工作经费24万元(农产品质量监督检验测试、检验专业人员培训、检测仪器维护及校准、农产品抽样、实验室资质评审经费)。</t>
  </si>
  <si>
    <t>汕尾市农业研究所</t>
  </si>
  <si>
    <t>工作经费20万元(果树繁育推广、果树嫁接技术引进、“鹰嘴桃”、“三红密柚”和“凤山红灯笼”等良种引进试验经费)。</t>
  </si>
  <si>
    <t>工作经费11万元(农机安全监理培训宣传、农机新机具推广、农机使用跟踪调查及试验鉴定、农机购置补贴、农机学校管理培训、会议费、农机跨区作业及事故监测服务经费)，公务费5万元。</t>
  </si>
  <si>
    <t>工作经费92万元(包括防火、会议费、林地保护及纠纷协调、森林病虫害防治、野生动物(候鸟)疫源疫病监测和保护与管理、森林资源管理信息系统建设、林业宣传和培训、造林规划设计检查和验收、林场改革、新一轮绿化广东大行动、桉树退出改造、森林防火物资储备经费、林纸办工作经费)，公务费23万元。</t>
  </si>
  <si>
    <t>补助经费35万元（含森林防火、病虫害防治经费、林场运转困难补助经费等），公务费12万元。</t>
  </si>
  <si>
    <t>补助经费35万元（含森林防火、病虫害防治经费、林场运转困难补助经费等），公务费8万元。</t>
  </si>
  <si>
    <t>补助经费30万元（含森林防火、病虫害防治经费、林场运转困难补助经费等），公务费8万元。</t>
  </si>
  <si>
    <t>补助经费30万元（含森林防火、病虫害防治经费、林场运转困难补助经费等），公务费9万元。</t>
  </si>
  <si>
    <t>汕尾市国有东红岭林场</t>
  </si>
  <si>
    <t>汕尾市畜牧局</t>
  </si>
  <si>
    <t>工作经费55万元(防治牲畜口蹄疫、非洲猪瘟防控、强制消毒和紧急疫情处理及监测、会议费、畜牧品种改良技术推广、猪蓝耳病防治、畜产品质量安全监测、重大动物疫病责任制考核、禽流感防控、猪流感防控、重大动物疫病应急演练、执业兽医资格考试、兽药安全监督、春秋两季动物集中免疫监督检查、生猪屠宰监管、家禽集中屠宰、病死猪无害化处理、、动物疫病绩效伸考核经费)，公务费14万元。</t>
  </si>
  <si>
    <t>工作经费40万元(包括猪蓝耳病、猪瘟、禽流感等动物测报、畜禽防疫检疫、猪流感血清抽样检测防疫、动物疫病可追溯体系建设、瘦肉精监测检测、检测耗材、屠宰现场监控系统建设、检验专业技术人员培训、生猪屠宰执法检查、动物检疫证明电子出证及防疫监督信息化建设、动物产品检疫、参加全省检疫技能竞赛工作经费)，公务费8万元。</t>
  </si>
  <si>
    <t>工作经费15万元(包括畜牧技术推广、畜禽遗传保护、畜牧优质品种新技术培训、无害化产品质量监测经费)，公务费2万元。</t>
  </si>
  <si>
    <t>工作经费90万元(包括“大禹杯”竞赛活动、会议费、贫困户劳力输出技能培训、市委市政府发展山区经济项目办公室、贫困村人畜和饮水、生态环境调研、精准扶贫项目管理、农村危房改造和贫困村互助试点、扶贫开发建档立卡、贫困村、户及住房困难调查、核准、农村危房改造、老区建设、协调省直单位和珠三角对口扶贫、争取老革命根据地优惠政策工作经费)。</t>
  </si>
  <si>
    <t>工作经费30万元(包括对港澳流动渔民进行生产操作机能、安全等培训、港澳流动渔民例会及休渔动员会、港澳流动渔民伏季休渔、港澳流动渔民统战工作及反走私、港澳流动渔民入境入港维稳、联络中联办及港澳渔民代表、开展流动渔民油价补贴和保险工作调研组织经费)，公务费6万元。</t>
  </si>
  <si>
    <t>工作经费30万元(包括会议费、世行和外国贷款项目效益调研和上报、协调法院和检察院起诉追收到期未还世行贷款、世行和外国贷款可行性项目评估及立项经费）。</t>
  </si>
  <si>
    <t>工作经费55万元（包括会议费、水库移民后扶项目评审、农村安全饮水和水库除险加固工作经费），公务费40万元。</t>
  </si>
  <si>
    <t>汕尾市海事局（海上搜救中心）</t>
  </si>
  <si>
    <t>工作经费40万元。</t>
  </si>
  <si>
    <t>工作经费200万元（包括会议费、公路项目方案编制、立项、报批报建和路政管理经费等），公务费181万元。</t>
  </si>
  <si>
    <t>工作经费182万元（包括高速公路建设协调、交通运输管理补助、春运、市区站场管理、交通战备办公室、直属分局、直属分局交管总站、交通工程质量监督站、机场办工作经费、市地方公路管理总站经费），公务费103万元。</t>
  </si>
  <si>
    <t>工作经费48万元，公务费99万元。</t>
  </si>
  <si>
    <t>市港务管理局</t>
  </si>
  <si>
    <t>工作经费65万元（包括会议费、信息化建设、港区安全维护费。</t>
  </si>
  <si>
    <t>市国资管理委员会</t>
  </si>
  <si>
    <t>工作经费72万元（包括调研、统计、协调、审计、监事会、宣传、改制、信访维稳、企业安全生产管理、企业领导人员及经营业绩考核、产权登记、招商引资、会议费、僵尸企业处置等），公务费11万元。</t>
  </si>
  <si>
    <t>市国有资产经营管理中心</t>
  </si>
  <si>
    <t>工作经费140万元（包括政府融资平台审计、政府性贷款融资投资经费）。</t>
  </si>
  <si>
    <t>盐业体制改革经费50万元，公务费12万元。</t>
  </si>
  <si>
    <t>市二轻工业集团公司</t>
  </si>
  <si>
    <r>
      <t>工作经费5</t>
    </r>
    <r>
      <rPr>
        <sz val="16"/>
        <rFont val="宋体"/>
        <family val="0"/>
      </rPr>
      <t>8</t>
    </r>
    <r>
      <rPr>
        <sz val="16"/>
        <rFont val="宋体"/>
        <family val="0"/>
      </rPr>
      <t>万元（包括企业维稳、城镇集体企业管理、企业生产及资产运营管理、会议费、信息化建设、职工协调经费），公务费4万元。</t>
    </r>
  </si>
  <si>
    <t>公务费1万元。</t>
  </si>
  <si>
    <t>工作经费64万元（包括基层供销社分类改造与整合重组、“千社千品”富农工程、参与发展农业信用担保服务、开展“农超对接”、综合改革、农村电子商务、综合业绩评价、服务三农诚信经营示范店、开展农村合作金融、庄稼医院建设、会议费、发展农产品加工销售和农资供应专业合作社、农村现代流通网建设、农副产品展销、省示范农民专业合作社创建、创建优质农产品生产基地、防洪物资保管、薄弱、空白县经营服务网络振兴、市农业生产资料行业协会、信息化建设、农民专业合作社带头人和农产品经纪人培训、农业社会化服务）。</t>
  </si>
  <si>
    <t>市商业企业集团公司</t>
  </si>
  <si>
    <t>工作经费42万元（包括商业管理、协调、会议费、企业维稳、信息化建设经费）。</t>
  </si>
  <si>
    <t>发布平台设备维护费10万元，预警信息发布业务经费8万元，公务费10万元。</t>
  </si>
  <si>
    <t>工作经费185万元（包括耕地质量等别更新评价、耕地质量等别调查与监测、土地变更调查经费）。</t>
  </si>
  <si>
    <t>工作经费78万元（包括土地资源调查、土地违法、纠纷处理、土地变更调查、会议费、土地资源利用与保护经费）。</t>
  </si>
  <si>
    <t>工作经费120万元（包括伏季休渔、会议费、水产品质量安全管理、无公害水产品认证、渔业技术推广、渔业资源管理、海洋放生日、中心渔港申报、渔船基础管理、渔业安全生产管理、海洋动态监视监测、人工鱼礁建设和海域海岛管理经费）。</t>
  </si>
  <si>
    <t>工作经费15万元（包括检验、检测技术培训、水产品药物、金属残留监测、海洋环境和赤潮监测、实验室检测项目扩项认证经费）。海洋业监测事务管理经费6万元。</t>
  </si>
  <si>
    <t>工作经费152万元（包括休渔执法、渔船油补、海难救助、渔港管理、会议费）。</t>
  </si>
  <si>
    <t>工作经费85万元(包括粮油加工业统计、粮食局各项检查、调查和品质测报、监管、行政许可证、行政执法、行政复议、培训费、军粮供应管理及协调、粮食库存四次普查、会议费、宣传、世界粮食日活动、粮食工作创新发展调研、军粮财务专项检查、原粮卫生状况专项调查、农村农户粮油消费调查、粮食购销协作发展、储备粮监督检查、粮食价格信息监测、粮食安全考核、《粮食流通管理条例》宣传、军供网点运行管理、应急预案演练、粮食流通奖励办法、粮食产销协作发展、全市粮食应急供应网络建设与维护、粮食质量监督检查），公务费17万元。</t>
  </si>
  <si>
    <t>市物资总公司</t>
  </si>
  <si>
    <t>工作经费39万元(包括防震减灾、废旧金属报废汽车回收、临时急需物资的组织、调度及供应、维稳、物资行业的技术引进和推广应用协调、招商引资、会议费、三防救灾物资储备、信息化建设、物资流通产业信息统计经费）。</t>
  </si>
  <si>
    <t>工作经费40万元（包括宣教和培训、应急预案体系建设管理和规划编制、应急管理督查、突发公共事件风险隐患排查、特大、重大、较大以上突发公共事件处置及调查评估、应急管理区域合作、突发公共事件应急管理专家组工作、课题组、应急物资储备、市政府总值班室工作、聘请突发公共事件基层信息员、组建应急志愿者队伍、网站运维、应急管理宣传栏维护及照明、修订编印应急知识宣传手册、应急综合演练和管理考核、会议费，应急平台数据库建设经费，应急指挥中心租用数据专线费用）。</t>
  </si>
  <si>
    <t>补助经费425万元（包括防火宣传、检查、火场勘查、消防训练、办案、消防登高车和抢险救援车维护、水费及油费补助、应急物资储备、消防器材维修、消防安全生产、绩效考核、装备维修、信息化建设、新兵集训、消防员职业健康体检）。</t>
  </si>
  <si>
    <t>市安全生产监督管理局</t>
  </si>
  <si>
    <t>工作经费175万元（包括执法检查督查、安全文化企业创建、会议费、安全生产培训、安全生产月活动、重大危险源监管、全市危险化学品监管、市政府专家组核查、安全生产责任制考核、安全生产网站维护、安全隐患整治、安全社区创建、行业企业安全生产标准化建设、行政诉讼、安全生产考核平台和安全生产资格考试点建设、安全生产督查员制度实施、执法监察标准化建设、宝石加工等重点行业职业危害防控经费，市安全生产应急救援指挥中心经费）。</t>
  </si>
  <si>
    <t>2019年上年结转项目资金情况表</t>
  </si>
  <si>
    <t>功能科目</t>
  </si>
  <si>
    <t>指标明细</t>
  </si>
  <si>
    <t>2017年农村基层组织办公经费省级补助资金38万元，2018年“两新”组织党建补助资金18万元，2018年历年军转干部人员经费和政法增编经费122万元，第四批解决特殊疑难信访问题专项资金4万元，1984-2016年历年军转干部人员经费和政法增编经费86万元。</t>
  </si>
  <si>
    <t>2017-2018年中央政法转移支付资金35万元。</t>
  </si>
  <si>
    <t>2018年广东省科技创新战略专项资金（纵向协同管理方向）2500万元，2017年企业技术改造资金（省政府重点工作专题及非因素法专题）50万元，2017年省级工业和信息化专项资金（支持企业技术改造）217万元，2017年省科技发展专项资金（企业研发、高企培育、科技金融、前治与关键技术）44万元，2015-2017年广东省科技发展专项资金（高校技术企业培育方向）90万元，2016-2018年新能源汽车推广应用省级补贴资金6730万元。</t>
  </si>
  <si>
    <t>技工院校建档立卡贫困家庭学生生活费4万元。</t>
  </si>
  <si>
    <t>2018年省环境保护厅生态环境保护专项资金（第三批）6万元。</t>
  </si>
  <si>
    <t>2018年扶贫动态系统运行及维护经费15万元，2017年中央农业生产发展资金60万元，2017年省级农业发展和农村工作专项资金（现代农业基础设施建设）100万元，2018年乡村振兴战略资金50万元，非洲猪瘟应急防控经费124万元。</t>
  </si>
  <si>
    <t>2018年“四好农村路”建设省级资金1376万元，2018年省邮政管理局促进经济发展专项资金（现代服务业发展用途）178万元，收回部分中央财政渔业成品油价格改革补助资金并再安排资金1157万元，中央财政2018年城市公交车成品油价格补助资金1051万元。</t>
  </si>
  <si>
    <t>2018年省级促进经济专项资金（珠江西岸先进装备制造业发展）133万元。</t>
  </si>
  <si>
    <t>2018年度促进经济发展专项资金外经贸发展用途和现代化服务业用途资金8万元，中央财政2018年外经贸发展专项资金73万元，中央财政2017年外经贸发展专项资金35万元。</t>
  </si>
  <si>
    <t>2019年中央和省提前下达转移支付资金情况表</t>
  </si>
  <si>
    <t>项目明细</t>
  </si>
  <si>
    <t>党的基层组织建设保障经费2653万元，省级困难职工帮扶专项经费245万元，农产品成本调查补助资金10万元，促进经济高质量发展专项资金680万元，“妇女之家”示范点建设项目经费24万元，地方纪检监察机关办案补助经费12万元，财政监督工作经费13万元，行政事业性资产管理经费16万元，民族宗教地区补助专项经费16万元，省妇女维权与信息服务站项目专项经费20万元，县级地方党委政府主要领导干部经济责任异地同步审计及领导干部自然资源资产离任审计经费50万元，高校毕业生“三支一扶”计划补助资金151万元。</t>
  </si>
  <si>
    <t>中央财政海防基础设施维护经费87万元。</t>
  </si>
  <si>
    <t>社会治理专项资金（社会治安防控体系建设1554万元，中央缉私办案500万元，中央及省级政法转移支付资金1212万元，社会治理专项资金（政法业务提升）50万元，中央缉毒禁毒补助经费200万元，欠发达地区公安机关民警换装经费101万元，公安交警交通整治专项补助资金40万元，社会治理专项资金（公共法律服务）35万元。</t>
  </si>
  <si>
    <t>中央就业补助资金和省级促进就业创业发展专项资金1000万元，技工院校国家助学金和免学费补助资金773万元，义务教育阶段残疾学生课本费补助资金2万元，2019年及清算下达2018年义务教育阶段残疾学生公用经费85万元， 特殊教育中央补助资金31万元，学前教育家庭经济困难幼儿补助资金4万元，普通高中国家助学金92万元，义务教育寄宿制学校公用经费提标资金2万元，建档立卡学生免学费和生活费补助金184万元，中小学校舍维修改造中央资金988万元，中小学校舍维修改造长效机制省级补助资金33万元，中等职业学校国家助学金和免学费补助资金600万元，高校学生服义务兵役国家资助资金29万元，本专科生国家奖助学金260万元。</t>
  </si>
  <si>
    <t>企业技术改造6410万元，先进装备制造业发展3476万元，产业创新能力和平台建设200万元。</t>
  </si>
  <si>
    <t>公共体育场馆向社会免费或低收费开放补助资金20万元，中央财政补助地方公共文化服务体系建设专项资金（广播电视用途）69万元，中央财政补助地方美术馆 公共图书馆 文化馆（站）免费开放补助资金20万元，中央财政补助地方公共文化服务体系建设专项资金（文化体育用途）188万元，文化繁荣发展专项资金182万元，红色革命遗址保护利用经费第一批项目资金590万元，省文体协管员补助经费104万元。</t>
  </si>
  <si>
    <t>困难群众救助补助预算资金6415万元，中央就业补助资金和省级促进就业创业发展专项资金3475万元，中央就业补助资金和省级促进就业创业发展专项资金2542万元，烈士纪念设施及优抚医院补助资金预算42万元，省财政优抚抚恤补助资金预算587万元，中央财政优抚对象补助资预算738万元，粤东西北地区博士工作站建站补贴50万元，免除殡葬基本服务费用补助资金59万元，基层民政业务管理工作补助资金24万元，省财政困难群众社会救助等民政基层业务工作经费预算25万元，残疾人事业发展中央补助资金73万元，省财政殡葬公共服务体系建设项目资金预算59万元，省财政养老服务体系建设项目资金预算391万元，残疾人两项补贴资金1214万元，残疾人两项补贴资金259万元。</t>
  </si>
  <si>
    <t>基本公共卫生服务等项目省级财政补助资金1866万元，城乡医疗救助补助预算资金1797万元，省财政优抚医疗保障经费预算121万元，中央财政补助计划生育项目等3项资金264万元，中央财政补助基本公共卫生服务项目资金839万元，医疗卫生健康事业发展专项资金（传承发展中医药事业）30万元，省级财政企业离休干部医疗费补助资金28万元，城乡居民基本医疗保险宣传培训经费38万元。</t>
  </si>
  <si>
    <t>省生态环境厅打好污染防治攻坚战资金7899万元，省住房城乡建设厅打好污染防治攻坚战资金3483万元。</t>
  </si>
  <si>
    <t>中央财政2019年渔业成品油价格补助资17775万元，促进经济高质量发展专项资金（重点金融平台项目建设）300万元，省级财政专职护林员补助资金39万元，农村财务管理工作经费20万元，山区创业青年培训经费10万元，省级以上生态公益林效益补偿资金（第一批）482万元，中央林业改革发展资金195万元，中央林业生态保护恢复资金（全面停止天然林商业性采伐补助）33万元，动物防疫等补助经费229万元，中央水利发展资金（第二批）55万元，欠发达地区村务监督委员会成员省级补助资金122万元，中央农业资源及生态保护补助资金55万元。</t>
  </si>
  <si>
    <t>中央财政2019年渔业成品油价格补助资金1594万元，中央车辆购置税收入补助地方资金398万元。</t>
  </si>
  <si>
    <t>省工业和信息化厅部分经管专项资金的通知（促进民营经济和中小微工定企业上规模发展）351万元。</t>
  </si>
  <si>
    <t>外经贸发展专项资金130万元。</t>
  </si>
  <si>
    <t>人防易地建设补助资金440万元，交通“六费”返还性支出5096万元。</t>
  </si>
  <si>
    <t>2019年纳入财政专户管理专项经费明细表</t>
  </si>
  <si>
    <t xml:space="preserve">                          单位：万元</t>
  </si>
  <si>
    <t>单位名称</t>
  </si>
  <si>
    <t>安排金额</t>
  </si>
  <si>
    <t>支出明细项目</t>
  </si>
  <si>
    <t xml:space="preserve">教育支出                                              </t>
  </si>
  <si>
    <t>党校会议经费10万元，党校校园修缮及绿化经费40万元，电教设备及信息费30万元，科研工作专项经费20万元。</t>
  </si>
  <si>
    <t>办公设备购置经费100万元，课本资料费200万元，上缴省开大注册费、课程费、考务费、审核费200万元，修缮经费100万元。</t>
  </si>
  <si>
    <t>办公设备经费200万元，基础设施支出经费1000万元，师范类专业认证技能训练基地建设经费500万元，信息化教室建设经费500万元。</t>
  </si>
  <si>
    <t>2019年政府采购预算表</t>
  </si>
  <si>
    <t>采购单位</t>
  </si>
  <si>
    <t>采购项目资金名称</t>
  </si>
  <si>
    <t>采购目录代码</t>
  </si>
  <si>
    <t>采购目录名称</t>
  </si>
  <si>
    <t>计量单位</t>
  </si>
  <si>
    <t>采购数量</t>
  </si>
  <si>
    <t>单价</t>
  </si>
  <si>
    <t>采购金额</t>
  </si>
  <si>
    <t>资金来源金额</t>
  </si>
  <si>
    <t>摘要</t>
  </si>
  <si>
    <t>计划采购或开工时间</t>
  </si>
  <si>
    <t>财政拨款</t>
  </si>
  <si>
    <t>财政专户资金</t>
  </si>
  <si>
    <t>政府性基金奖金</t>
  </si>
  <si>
    <t>其他资金</t>
  </si>
  <si>
    <t>转移收入</t>
  </si>
  <si>
    <t>上年结余</t>
  </si>
  <si>
    <t>上年结转</t>
  </si>
  <si>
    <t>辅审服务专项经费</t>
  </si>
  <si>
    <t>C99</t>
  </si>
  <si>
    <t>其他服务</t>
  </si>
  <si>
    <t>批</t>
  </si>
  <si>
    <t>市防治船舶及其有关作业活动污染海洋环境应急能力建设规划编制经费</t>
  </si>
  <si>
    <t>C</t>
  </si>
  <si>
    <t>服务类</t>
  </si>
  <si>
    <t>1</t>
  </si>
  <si>
    <t>汕尾市公路网规划环境影响评估报告经费</t>
  </si>
  <si>
    <t>路灯事务管理专项</t>
  </si>
  <si>
    <t>A</t>
  </si>
  <si>
    <t>货物类</t>
  </si>
  <si>
    <t>城乡规划编制与修编经费</t>
  </si>
  <si>
    <t>C1301</t>
  </si>
  <si>
    <t>城市规划和设计服务</t>
  </si>
  <si>
    <t>项</t>
  </si>
  <si>
    <t>购买第三方技术服务经费</t>
  </si>
  <si>
    <t>C0908</t>
  </si>
  <si>
    <t>其他专业技术服务</t>
  </si>
  <si>
    <t>万平方米</t>
  </si>
  <si>
    <t>公证律师专项经费</t>
  </si>
  <si>
    <t>A0902</t>
  </si>
  <si>
    <t>硒鼓、粉盒</t>
  </si>
  <si>
    <t>10个</t>
  </si>
  <si>
    <t>A020201</t>
  </si>
  <si>
    <t>复印机</t>
  </si>
  <si>
    <t>部</t>
  </si>
  <si>
    <t>A090101</t>
  </si>
  <si>
    <t>复印纸</t>
  </si>
  <si>
    <t>10箱</t>
  </si>
  <si>
    <t>电脑及周边设备购置经费</t>
  </si>
  <si>
    <t>A020102</t>
  </si>
  <si>
    <t>计算机网络设备</t>
  </si>
  <si>
    <t>电子取证设备购置经费</t>
  </si>
  <si>
    <t>A02010199</t>
  </si>
  <si>
    <t>其他计算机设备</t>
  </si>
  <si>
    <t>空调一批购置经费</t>
  </si>
  <si>
    <t>A02061801</t>
  </si>
  <si>
    <t>制冷电器</t>
  </si>
  <si>
    <t>办公耗材购置经费</t>
  </si>
  <si>
    <t>A09</t>
  </si>
  <si>
    <t>办公消耗用品及类似物品</t>
  </si>
  <si>
    <t>统一配备被监管人员被服购置经费</t>
  </si>
  <si>
    <t>A0703</t>
  </si>
  <si>
    <t>被服装具</t>
  </si>
  <si>
    <t>市局三号楼加固工程项目经费</t>
  </si>
  <si>
    <t>B08</t>
  </si>
  <si>
    <t>修缮工程</t>
  </si>
  <si>
    <t>金鹏路改造驻所武警中队拆建项目经费</t>
  </si>
  <si>
    <t>350兆警用数字集群系统机房和2兆数字电路租赁费</t>
  </si>
  <si>
    <t>C0301</t>
  </si>
  <si>
    <t>电信服务</t>
  </si>
  <si>
    <t>汕尾市公安局办公自动化OA系统升级改造经费</t>
  </si>
  <si>
    <t>A02010299</t>
  </si>
  <si>
    <t>其他网络设备</t>
  </si>
  <si>
    <t>更新车辆30辆购置经费</t>
  </si>
  <si>
    <t>A0203</t>
  </si>
  <si>
    <t>车辆</t>
  </si>
  <si>
    <t>龙山高速公路大队营房外墙、大堂修缮项目经费</t>
  </si>
  <si>
    <t>市局低压配电房改造项目经费</t>
  </si>
  <si>
    <t>刑事技术耗材购置经费</t>
  </si>
  <si>
    <t>案件DNA检验耗材购置经费</t>
  </si>
  <si>
    <t>A032599</t>
  </si>
  <si>
    <t>其他政法、检测专用设备</t>
  </si>
  <si>
    <t>合成作战中心建设经费</t>
  </si>
  <si>
    <t>A0325</t>
  </si>
  <si>
    <t>政法、检测专用设备</t>
  </si>
  <si>
    <t>新年音乐会经费</t>
  </si>
  <si>
    <t>C2003</t>
  </si>
  <si>
    <t>文化艺术服务</t>
  </si>
  <si>
    <t>次</t>
  </si>
  <si>
    <t>市台至同顶山广播电视光纤传输系统工程建设经费</t>
  </si>
  <si>
    <t>A020999</t>
  </si>
  <si>
    <t>其他广播、电视、电影设备</t>
  </si>
  <si>
    <t>广播电视台高清同播项目经费</t>
  </si>
  <si>
    <t>A02</t>
  </si>
  <si>
    <t>通用设备</t>
  </si>
  <si>
    <t>公路养护专项经费</t>
  </si>
  <si>
    <t>A020599</t>
  </si>
  <si>
    <t>其他机械设备</t>
  </si>
  <si>
    <t>一批</t>
  </si>
  <si>
    <t>教育城域网宽带资源租用费（含教育平台运维、培训费）</t>
  </si>
  <si>
    <t>C1899</t>
  </si>
  <si>
    <t>其他教育服务</t>
  </si>
  <si>
    <t>中考体育测试项目经费</t>
  </si>
  <si>
    <t>全市中小学教育质量监测经费</t>
  </si>
  <si>
    <t>修缮经费</t>
  </si>
  <si>
    <t>A0103</t>
  </si>
  <si>
    <t>构筑物</t>
  </si>
  <si>
    <t>平方米</t>
  </si>
  <si>
    <t>办公设备购置经费</t>
  </si>
  <si>
    <t>A020101</t>
  </si>
  <si>
    <t>计算机设备</t>
  </si>
  <si>
    <t>台</t>
  </si>
  <si>
    <t>师范类专业认证技能训练基地建设经费</t>
  </si>
  <si>
    <t>A99</t>
  </si>
  <si>
    <t>其他货物</t>
  </si>
  <si>
    <t>信息化教室建设经费</t>
  </si>
  <si>
    <t>办公设备经费</t>
  </si>
  <si>
    <t>基础设施支出经费</t>
  </si>
  <si>
    <t>经信大厦安全隐患维修工程</t>
  </si>
  <si>
    <t>宗</t>
  </si>
  <si>
    <t>森林防火专项资金（含市级森林防火物资装备补充）</t>
  </si>
  <si>
    <t>A020307</t>
  </si>
  <si>
    <t>专用车辆</t>
  </si>
  <si>
    <t>辆</t>
  </si>
  <si>
    <t>A03</t>
  </si>
  <si>
    <t>专用设备</t>
  </si>
  <si>
    <t>采购时间于2019年1月1日至2019年3月1日期间.</t>
  </si>
  <si>
    <t>食品药品监管能力建设</t>
  </si>
  <si>
    <t>A020911</t>
  </si>
  <si>
    <t>视频设备</t>
  </si>
  <si>
    <t>2019年市级一般公共预算项级科目支出明细表(按功能科目)</t>
  </si>
  <si>
    <t>项目</t>
  </si>
  <si>
    <t>预算数</t>
  </si>
  <si>
    <t>一般公共服务支出--人大事务</t>
  </si>
  <si>
    <t>一般公共服务支出--人大事务--行政运行</t>
  </si>
  <si>
    <t>一般公共服务支出--人大事务--一般行政管理事务</t>
  </si>
  <si>
    <t>一般公共服务支出--人大事务--人大会议</t>
  </si>
  <si>
    <t>一般公共服务支出--人大事务--人大立法</t>
  </si>
  <si>
    <t>一般公共服务支出--人大事务--事业运行</t>
  </si>
  <si>
    <t>一般公共服务支出--政协事务</t>
  </si>
  <si>
    <t>一般公共服务支出--政协事务--行政运行</t>
  </si>
  <si>
    <t>一般公共服务支出--政协事务--政协会议</t>
  </si>
  <si>
    <t>一般公共服务支出--政府办公厅（室）及相关机构事务</t>
  </si>
  <si>
    <t>一般公共服务支出--政府办公厅（室）及相关机构事务--行政运行</t>
  </si>
  <si>
    <t>一般公共服务支出--政府办公厅（室）及相关机构事务--一般行政管理事务</t>
  </si>
  <si>
    <t>一般公共服务支出--政府办公厅（室）及相关机构事务--机关服务</t>
  </si>
  <si>
    <t>一般公共服务支出--政府办公厅（室）及相关机构事务--信访事务</t>
  </si>
  <si>
    <t>一般公共服务支出--政府办公厅（室）及相关机构事务--事业运行</t>
  </si>
  <si>
    <t>一般公共服务支出--政府办公厅（室）及相关机构事务--其他政府办公厅（室）及相关机构事务支出</t>
  </si>
  <si>
    <t>一般公共服务支出--发展与改革事务</t>
  </si>
  <si>
    <t>一般公共服务支出--发展与改革事务--行政运行</t>
  </si>
  <si>
    <t>一般公共服务支出--发展与改革事务--战略规划与实施</t>
  </si>
  <si>
    <t>一般公共服务支出--发展与改革事务--物价管理</t>
  </si>
  <si>
    <t>一般公共服务支出--统计信息事务</t>
  </si>
  <si>
    <t>一般公共服务支出--统计信息事务--行政运行</t>
  </si>
  <si>
    <t>一般公共服务支出--统计信息事务--专项普查活动</t>
  </si>
  <si>
    <t>一般公共服务支出--统计信息事务--统计抽样调查</t>
  </si>
  <si>
    <t>一般公共服务支出--统计信息事务--其他统计信息事务支出</t>
  </si>
  <si>
    <t>一般公共服务支出--财政事务</t>
  </si>
  <si>
    <t>一般公共服务支出--财政事务--行政运行</t>
  </si>
  <si>
    <t>一般公共服务支出--财政事务--事业运行</t>
  </si>
  <si>
    <t>一般公共服务支出--财政事务--其他财政事务支出</t>
  </si>
  <si>
    <t>一般公共服务支出--税收事务</t>
  </si>
  <si>
    <t>一般公共服务支出--税收事务--其他税收事务支出</t>
  </si>
  <si>
    <t>一般公共服务支出--审计事务</t>
  </si>
  <si>
    <t>一般公共服务支出--审计事务--行政运行</t>
  </si>
  <si>
    <t>一般公共服务支出--审计事务--审计业务</t>
  </si>
  <si>
    <t>一般公共服务支出--审计事务--信息化建设</t>
  </si>
  <si>
    <t>一般公共服务支出--人力资源事务</t>
  </si>
  <si>
    <t>一般公共服务支出--人力资源事务--行政运行</t>
  </si>
  <si>
    <t>一般公共服务支出--人力资源事务--引进人才费用</t>
  </si>
  <si>
    <t>一般公共服务支出--人力资源事务--其他人力资源事务支出</t>
  </si>
  <si>
    <t>一般公共服务支出--纪检监察事务</t>
  </si>
  <si>
    <t>一般公共服务支出--纪检监察事务--行政运行</t>
  </si>
  <si>
    <t>一般公共服务支出--纪检监察事务--其他纪检监察事务支出</t>
  </si>
  <si>
    <t>一般公共服务支出--商贸事务</t>
  </si>
  <si>
    <t>一般公共服务支出--商贸事务--行政运行</t>
  </si>
  <si>
    <t>一般公共服务支出--商贸事务--一般行政管理事务</t>
  </si>
  <si>
    <t>一般公共服务支出--商贸事务--招商引资</t>
  </si>
  <si>
    <t>一般公共服务支出--商贸事务--事业运行</t>
  </si>
  <si>
    <t>一般公共服务支出--商贸事务--其他商贸事务支出</t>
  </si>
  <si>
    <t>一般公共服务支出--民族事务</t>
  </si>
  <si>
    <t>一般公共服务支出--民族事务--行政运行</t>
  </si>
  <si>
    <t>一般公共服务支出--港澳台事务</t>
  </si>
  <si>
    <t>一般公共服务支出--港澳台事务--行政运行</t>
  </si>
  <si>
    <t>一般公共服务支出--港澳台事务--事业运行</t>
  </si>
  <si>
    <t>一般公共服务支出--港澳台事务--其他港澳台事务支出</t>
  </si>
  <si>
    <t>一般公共服务支出--档案事务</t>
  </si>
  <si>
    <t>一般公共服务支出--档案事务--行政运行</t>
  </si>
  <si>
    <t>一般公共服务支出--民主党派及工商联事务</t>
  </si>
  <si>
    <t>一般公共服务支出--民主党派及工商联事务--行政运行</t>
  </si>
  <si>
    <t>一般公共服务支出--民主党派及工商联事务--参政议政</t>
  </si>
  <si>
    <t>一般公共服务支出--民主党派及工商联事务--其他民主党派及工商联事务支出</t>
  </si>
  <si>
    <t>一般公共服务支出--群众团体事务</t>
  </si>
  <si>
    <t>一般公共服务支出--群众团体事务--行政运行</t>
  </si>
  <si>
    <t>一般公共服务支出--群众团体事务--一般行政管理事务</t>
  </si>
  <si>
    <t>一般公共服务支出--群众团体事务--工会事务</t>
  </si>
  <si>
    <t>一般公共服务支出--群众团体事务--事业运行</t>
  </si>
  <si>
    <t>一般公共服务支出--群众团体事务--其他群众团体事务支出</t>
  </si>
  <si>
    <t>一般公共服务支出--党委办公厅（室）及相关机构事务</t>
  </si>
  <si>
    <t>一般公共服务支出--党委办公厅（室）及相关机构事务--行政运行</t>
  </si>
  <si>
    <t>一般公共服务支出--党委办公厅（室）及相关机构事务--一般行政管理事务</t>
  </si>
  <si>
    <t>一般公共服务支出--党委办公厅（室）及相关机构事务--专项业务</t>
  </si>
  <si>
    <t>一般公共服务支出--党委办公厅（室）及相关机构事务--其他党委办公厅（室）及相关机构事务支出</t>
  </si>
  <si>
    <t>一般公共服务支出--组织事务</t>
  </si>
  <si>
    <t>一般公共服务支出--组织事务--行政运行</t>
  </si>
  <si>
    <t>一般公共服务支出--组织事务--一般行政管理事务</t>
  </si>
  <si>
    <t>一般公共服务支出--组织事务--其他组织事务支出</t>
  </si>
  <si>
    <t>一般公共服务支出--宣传事务</t>
  </si>
  <si>
    <t>一般公共服务支出--宣传事务--行政运行</t>
  </si>
  <si>
    <t>一般公共服务支出--统战事务</t>
  </si>
  <si>
    <t>一般公共服务支出--统战事务--行政运行</t>
  </si>
  <si>
    <t>一般公共服务支出--统战事务--其他统战事务支出</t>
  </si>
  <si>
    <t>一般公共服务支出--其他共产党事务支出</t>
  </si>
  <si>
    <t>一般公共服务支出--其他共产党事务支出--行政运行</t>
  </si>
  <si>
    <t>一般公共服务支出--其他共产党事务支出--事业运行</t>
  </si>
  <si>
    <t>一般公共服务支出--其他共产党事务支出--其他共产党事务支出</t>
  </si>
  <si>
    <t>一般公共服务支出--市场监督管理事务</t>
  </si>
  <si>
    <t>一般公共服务支出--市场监督管理事务--行政运行</t>
  </si>
  <si>
    <t>一般公共服务支出--市场监督管理事务--一般行政管理事务</t>
  </si>
  <si>
    <t>一般公共服务支出--市场监督管理事务--市场监督管理专项</t>
  </si>
  <si>
    <t>一般公共服务支出--市场监督管理事务--其他市场监督管理事务</t>
  </si>
  <si>
    <t>一般公共服务支出--其他一般公共服务支出</t>
  </si>
  <si>
    <t>一般公共服务支出--其他一般公共服务支出--其他一般公共服务支出</t>
  </si>
  <si>
    <t>国防支出--国防动员</t>
  </si>
  <si>
    <t>国防支出--国防动员--人民防空</t>
  </si>
  <si>
    <t>公共安全支出--武装警察部队</t>
  </si>
  <si>
    <t>公共安全支出--武装警察部队--武装警察部队</t>
  </si>
  <si>
    <t>公共安全支出--公安</t>
  </si>
  <si>
    <t>公共安全支出--公安--行政运行</t>
  </si>
  <si>
    <t>公共安全支出--公安--执法办案</t>
  </si>
  <si>
    <t>公共安全支出--公安--其他公安支出</t>
  </si>
  <si>
    <t>公共安全支出--国家安全</t>
  </si>
  <si>
    <t>公共安全支出--国家安全--行政运行</t>
  </si>
  <si>
    <t>公共安全支出--国家安全--其他国家安全支出</t>
  </si>
  <si>
    <t>公共安全支出--检察</t>
  </si>
  <si>
    <t>公共安全支出--检察--行政运行</t>
  </si>
  <si>
    <t>公共安全支出--法院</t>
  </si>
  <si>
    <t>公共安全支出--法院--行政运行</t>
  </si>
  <si>
    <t>公共安全支出--司法</t>
  </si>
  <si>
    <t>公共安全支出--司法--行政运行</t>
  </si>
  <si>
    <t>公共安全支出--司法--基层司法业务</t>
  </si>
  <si>
    <t>公共安全支出--司法--普法宣传</t>
  </si>
  <si>
    <t>公共安全支出--司法--律师公证管理</t>
  </si>
  <si>
    <t>公共安全支出--司法--法律援助</t>
  </si>
  <si>
    <t>公共安全支出--司法--法制建设</t>
  </si>
  <si>
    <t>公共安全支出--强制隔离戒毒</t>
  </si>
  <si>
    <t>公共安全支出--强制隔离戒毒--行政运行</t>
  </si>
  <si>
    <t>公共安全支出--强制隔离戒毒--强制隔离戒毒人员生活</t>
  </si>
  <si>
    <t>公共安全支出--国家保密</t>
  </si>
  <si>
    <t>公共安全支出--国家保密--行政运行</t>
  </si>
  <si>
    <t>公共安全支出--国家保密--一般行政管理事务</t>
  </si>
  <si>
    <t>公共安全支出--其他公共安全支出</t>
  </si>
  <si>
    <t>公共安全支出--其他公共安全支出--其他公共安全支出</t>
  </si>
  <si>
    <t>教育支出--教育管理事务</t>
  </si>
  <si>
    <t>教育支出--教育管理事务--行政运行</t>
  </si>
  <si>
    <t>教育支出--教育管理事务--其他教育管理事务支出</t>
  </si>
  <si>
    <t>教育支出--普通教育</t>
  </si>
  <si>
    <t>教育支出--普通教育--学前教育</t>
  </si>
  <si>
    <t>教育支出--普通教育--小学教育</t>
  </si>
  <si>
    <t>教育支出--普通教育--初中教育</t>
  </si>
  <si>
    <t>教育支出--普通教育--高中教育</t>
  </si>
  <si>
    <t>教育支出--普通教育--其他普通教育支出</t>
  </si>
  <si>
    <t>教育支出--职业教育</t>
  </si>
  <si>
    <t>教育支出--职业教育--中专教育</t>
  </si>
  <si>
    <t>教育支出--职业教育--技校教育</t>
  </si>
  <si>
    <t>教育支出--职业教育--高等职业教育</t>
  </si>
  <si>
    <t>教育支出--广播电视教育</t>
  </si>
  <si>
    <t>教育支出--广播电视教育--广播电视学校</t>
  </si>
  <si>
    <t>教育支出--特殊教育</t>
  </si>
  <si>
    <t>教育支出--特殊教育--特殊学校教育</t>
  </si>
  <si>
    <t>教育支出--进修及培训</t>
  </si>
  <si>
    <t>教育支出--进修及培训--干部教育</t>
  </si>
  <si>
    <t>教育支出--其他教育支出</t>
  </si>
  <si>
    <t>教育支出--其他教育支出--其他教育支出</t>
  </si>
  <si>
    <t>科学技术支出--科学技术管理事务</t>
  </si>
  <si>
    <t>科学技术支出--科学技术管理事务--行政运行</t>
  </si>
  <si>
    <t>科学技术支出--科学技术管理事务--其他科学技术管理事务支出</t>
  </si>
  <si>
    <t>科学技术支出--基础研究</t>
  </si>
  <si>
    <t>科学技术支出--基础研究--机构运行</t>
  </si>
  <si>
    <t>科学技术支出--基础研究--其他基础研究支出</t>
  </si>
  <si>
    <t>科学技术支出--科学技术普及</t>
  </si>
  <si>
    <t>科学技术支出--科学技术普及--机构运行</t>
  </si>
  <si>
    <t>科学技术支出--科学技术普及--其他科学技术普及支出</t>
  </si>
  <si>
    <t>科学技术支出--其他科学技术支出</t>
  </si>
  <si>
    <t>科学技术支出--其他科学技术支出--其他科学技术支出</t>
  </si>
  <si>
    <t>文化旅游体育与传媒支出--文化和旅游</t>
  </si>
  <si>
    <t>文化旅游体育与传媒支出--文化和旅游--行政运行</t>
  </si>
  <si>
    <t>文化旅游体育与传媒支出--文化和旅游--图书馆</t>
  </si>
  <si>
    <t>文化旅游体育与传媒支出--文化和旅游--群众文化</t>
  </si>
  <si>
    <t>文化旅游体育与传媒支出--文化和旅游--旅游宣传</t>
  </si>
  <si>
    <t>文化旅游体育与传媒支出--文化和旅游--其他文化和旅游支出</t>
  </si>
  <si>
    <t>文化旅游体育与传媒支出--文物</t>
  </si>
  <si>
    <t>文化旅游体育与传媒支出--文物--博物馆</t>
  </si>
  <si>
    <t>文化旅游体育与传媒支出--体育</t>
  </si>
  <si>
    <t>文化旅游体育与传媒支出--体育--行政运行</t>
  </si>
  <si>
    <t>文化旅游体育与传媒支出--体育--体育训练</t>
  </si>
  <si>
    <t>文化旅游体育与传媒支出--体育--体育场馆</t>
  </si>
  <si>
    <t>文化旅游体育与传媒支出--体育--其他体育支出</t>
  </si>
  <si>
    <t>文化旅游体育与传媒支出--新闻出版电影</t>
  </si>
  <si>
    <t>文化旅游体育与传媒支出--新闻出版电影--其他新闻出版电影支出</t>
  </si>
  <si>
    <t>文化旅游体育与传媒支出--广播电视</t>
  </si>
  <si>
    <t>文化旅游体育与传媒支出--广播电视--电视</t>
  </si>
  <si>
    <t>文化旅游体育与传媒支出--其他文化体育与传媒支出</t>
  </si>
  <si>
    <t>文化旅游体育与传媒支出--其他文化体育与传媒支出--文化产业发展专项支出</t>
  </si>
  <si>
    <t>文化旅游体育与传媒支出--其他文化体育与传媒支出--其他文化体育与传媒支出</t>
  </si>
  <si>
    <t>社会保障和就业支出--人力资源和社会保障管理事务</t>
  </si>
  <si>
    <t>社会保障和就业支出--人力资源和社会保障管理事务--行政运行</t>
  </si>
  <si>
    <t>社会保障和就业支出--人力资源和社会保障管理事务--一般行政管理事务</t>
  </si>
  <si>
    <t>社会保障和就业支出--人力资源和社会保障管理事务--社会保险经办机构</t>
  </si>
  <si>
    <t>社会保障和就业支出--人力资源和社会保障管理事务--公共就业服务和职业技能鉴定机构</t>
  </si>
  <si>
    <t>社会保障和就业支出--人力资源和社会保障管理事务--其他人力资源和社会保障管理事务支出</t>
  </si>
  <si>
    <t>社会保障和就业支出--民政管理事务</t>
  </si>
  <si>
    <t>社会保障和就业支出--民政管理事务--行政运行</t>
  </si>
  <si>
    <t>社会保障和就业支出--民政管理事务--一般行政管理事务</t>
  </si>
  <si>
    <t>社会保障和就业支出--民政管理事务--民间组织管理</t>
  </si>
  <si>
    <t>社会保障和就业支出--民政管理事务--行政区划和地名管理</t>
  </si>
  <si>
    <t>社会保障和就业支出--民政管理事务--其他民政管理事务支出</t>
  </si>
  <si>
    <t>社会保障和就业支出--行政事业单位离退休</t>
  </si>
  <si>
    <t>社会保障和就业支出--行政事业单位离退休--归口管理的行政单位离退休</t>
  </si>
  <si>
    <t>社会保障和就业支出--行政事业单位离退休--事业单位离退休</t>
  </si>
  <si>
    <t>社会保障和就业支出--行政事业单位离退休--机关事业单位基本养老保险缴费支出</t>
  </si>
  <si>
    <t>社会保障和就业支出--行政事业单位离退休--机关事业单位职业年金缴费支出</t>
  </si>
  <si>
    <t>社会保障和就业支出--就业补助</t>
  </si>
  <si>
    <t>社会保障和就业支出--就业补助--其他就业补助支出</t>
  </si>
  <si>
    <t>社会保障和就业支出--抚恤</t>
  </si>
  <si>
    <t>社会保障和就业支出--抚恤--死亡抚恤</t>
  </si>
  <si>
    <t>社会保障和就业支出--抚恤--优抚事业单位支出</t>
  </si>
  <si>
    <t>社会保障和就业支出--抚恤--其他优抚支出</t>
  </si>
  <si>
    <t>社会保障和就业支出--退役安置</t>
  </si>
  <si>
    <t>社会保障和就业支出--退役安置--退役士兵安置</t>
  </si>
  <si>
    <t>社会保障和就业支出--退役安置--军队移交政府离退休干部管理机构</t>
  </si>
  <si>
    <t>社会保障和就业支出--社会福利</t>
  </si>
  <si>
    <t>社会保障和就业支出--社会福利--儿童福利</t>
  </si>
  <si>
    <t>社会保障和就业支出--社会福利--殡葬</t>
  </si>
  <si>
    <t>社会保障和就业支出--社会福利--社会福利事业单位</t>
  </si>
  <si>
    <t>社会保障和就业支出--残疾人事业</t>
  </si>
  <si>
    <t>社会保障和就业支出--残疾人事业--行政运行</t>
  </si>
  <si>
    <t>社会保障和就业支出--残疾人事业--一般行政管理事务</t>
  </si>
  <si>
    <t>社会保障和就业支出--残疾人事业--残疾人康复</t>
  </si>
  <si>
    <t>社会保障和就业支出--残疾人事业--残疾人生活和护理补贴</t>
  </si>
  <si>
    <t>社会保障和就业支出--残疾人事业--其他残疾人事业支出</t>
  </si>
  <si>
    <t>社会保障和就业支出--红十字事业</t>
  </si>
  <si>
    <t>社会保障和就业支出--红十字事业--行政运行</t>
  </si>
  <si>
    <t>社会保障和就业支出--红十字事业--一般行政管理事务</t>
  </si>
  <si>
    <t>社会保障和就业支出--临时救助</t>
  </si>
  <si>
    <t>社会保障和就业支出--临时救助--流浪乞讨人员救助支出</t>
  </si>
  <si>
    <t>社会保障和就业支出--其他生活救助</t>
  </si>
  <si>
    <t>社会保障和就业支出--其他生活救助--其他城市生活救助</t>
  </si>
  <si>
    <t>社会保障和就业支出--财政对基本养老保险基金的补助</t>
  </si>
  <si>
    <t>社会保障和就业支出--财政对基本养老保险基金的补助--财政对城乡居民基本养老保险基金的补助</t>
  </si>
  <si>
    <t>社会保障和就业支出--退役军人管理事务</t>
  </si>
  <si>
    <t>社会保障和就业支出--退役军人管理事务--拥军优属</t>
  </si>
  <si>
    <t>社会保障和就业支出--其他社会保障和就业支出</t>
  </si>
  <si>
    <t>社会保障和就业支出--其他社会保障和就业支出--其他社会保障和就业支出</t>
  </si>
  <si>
    <t>卫生健康支出--卫生健康管理事务</t>
  </si>
  <si>
    <t>卫生健康支出--卫生健康管理事务--行政运行</t>
  </si>
  <si>
    <t>卫生健康支出--卫生健康管理事务--一般行政管理事务</t>
  </si>
  <si>
    <t>卫生健康支出--卫生健康管理事务--其他卫生健康管理事务支出</t>
  </si>
  <si>
    <t>卫生健康支出--公立医院</t>
  </si>
  <si>
    <t>卫生健康支出--公立医院--其他公立医院支出</t>
  </si>
  <si>
    <t>卫生健康支出--基层医疗卫生机构</t>
  </si>
  <si>
    <t>卫生健康支出--基层医疗卫生机构--乡镇卫生院</t>
  </si>
  <si>
    <t>卫生健康支出--基层医疗卫生机构--其他基层医疗卫生机构支出</t>
  </si>
  <si>
    <t>卫生健康支出--公共卫生</t>
  </si>
  <si>
    <t>卫生健康支出--公共卫生--疾病预防控制机构</t>
  </si>
  <si>
    <t>卫生健康支出--公共卫生--卫生监督机构</t>
  </si>
  <si>
    <t>卫生健康支出--公共卫生--妇幼保健机构</t>
  </si>
  <si>
    <t>卫生健康支出--公共卫生--应急救治机构</t>
  </si>
  <si>
    <t>卫生健康支出--公共卫生--采供血机构</t>
  </si>
  <si>
    <t>卫生健康支出--公共卫生--基本公共卫生服务</t>
  </si>
  <si>
    <t>卫生健康支出--公共卫生--重大公共卫生专项</t>
  </si>
  <si>
    <t>卫生健康支出--公共卫生--其他公共卫生支出</t>
  </si>
  <si>
    <t>卫生健康支出--计划生育事务</t>
  </si>
  <si>
    <t>卫生健康支出--计划生育事务--计划生育机构</t>
  </si>
  <si>
    <t>卫生健康支出--计划生育事务--计划生育服务</t>
  </si>
  <si>
    <t>卫生健康支出--计划生育事务--其他计划生育事务支出</t>
  </si>
  <si>
    <t>卫生健康支出--行政事业单位医疗</t>
  </si>
  <si>
    <t>卫生健康支出--行政事业单位医疗--行政单位医疗</t>
  </si>
  <si>
    <t>卫生健康支出--行政事业单位医疗--事业单位医疗</t>
  </si>
  <si>
    <t>卫生健康支出--行政事业单位医疗--公务员医疗补助</t>
  </si>
  <si>
    <t>卫生健康支出--财政对基本医疗保险基金的补助</t>
  </si>
  <si>
    <t>卫生健康支出--财政对基本医疗保险基金的补助--财政对城乡居民基本医疗保险基金的补助</t>
  </si>
  <si>
    <t>卫生健康支出--医疗保障管理事务</t>
  </si>
  <si>
    <t>卫生健康支出--医疗保障管理事务--事业运行</t>
  </si>
  <si>
    <t>卫生健康支出--其他卫生健康支出</t>
  </si>
  <si>
    <t>卫生健康支出--其他卫生健康支出--其他卫生健康支出</t>
  </si>
  <si>
    <t>节能环保支出--环境保护管理事务</t>
  </si>
  <si>
    <t>节能环保支出--环境保护管理事务--行政运行</t>
  </si>
  <si>
    <t>节能环保支出--环境保护管理事务--一般行政管理事务</t>
  </si>
  <si>
    <t>节能环保支出--环境监测与监察</t>
  </si>
  <si>
    <t>节能环保支出--环境监测与监察--其他环境监测与监察支出</t>
  </si>
  <si>
    <t>节能环保支出--污染防治</t>
  </si>
  <si>
    <t>节能环保支出--污染防治--大气</t>
  </si>
  <si>
    <t>节能环保支出--污染防治--水体</t>
  </si>
  <si>
    <t>节能环保支出--污染防治--其他污染防治支出</t>
  </si>
  <si>
    <t>节能环保支出--能源管理事务</t>
  </si>
  <si>
    <t>节能环保支出--能源管理事务--行政运行</t>
  </si>
  <si>
    <t>节能环保支出--能源管理事务--一般行政管理事务</t>
  </si>
  <si>
    <t>城乡社区支出--城乡社区管理事务</t>
  </si>
  <si>
    <t>城乡社区支出--城乡社区管理事务--行政运行</t>
  </si>
  <si>
    <t>城乡社区支出--城乡社区管理事务--一般行政管理事务</t>
  </si>
  <si>
    <t>城乡社区支出--城乡社区管理事务--城管执法</t>
  </si>
  <si>
    <t>城乡社区支出--城乡社区管理事务--工程建设标准规范编制与监管</t>
  </si>
  <si>
    <t>城乡社区支出--城乡社区管理事务--其他城乡社区管理事务支出</t>
  </si>
  <si>
    <t>城乡社区支出--城乡社区规划与管理</t>
  </si>
  <si>
    <t>城乡社区支出--城乡社区规划与管理--城乡社区规划与管理</t>
  </si>
  <si>
    <t>城乡社区支出--城乡社区公共设施</t>
  </si>
  <si>
    <t>城乡社区支出--城乡社区公共设施--其他城乡社区公共设施支出</t>
  </si>
  <si>
    <t>城乡社区支出--城乡社区环境卫生</t>
  </si>
  <si>
    <t>城乡社区支出--城乡社区环境卫生--城乡社区环境卫生</t>
  </si>
  <si>
    <t>城乡社区支出--其他城乡社区支出</t>
  </si>
  <si>
    <t>城乡社区支出--其他城乡社区支出--其他城乡社区支出</t>
  </si>
  <si>
    <t>农林水支出--农业</t>
  </si>
  <si>
    <t>农林水支出--农业--行政运行</t>
  </si>
  <si>
    <t>农林水支出--农业--事业运行</t>
  </si>
  <si>
    <t>农林水支出--农业--科技转化与推广服务</t>
  </si>
  <si>
    <t>农林水支出--农业--病虫害控制</t>
  </si>
  <si>
    <t>农林水支出--农业--农产品质量安全</t>
  </si>
  <si>
    <t>农林水支出--农业--农业行业业务管理</t>
  </si>
  <si>
    <t>农林水支出--农业--其他农业支出</t>
  </si>
  <si>
    <t>农林水支出--林业和草原</t>
  </si>
  <si>
    <t>农林水支出--林业和草原--行政运行</t>
  </si>
  <si>
    <t>农林水支出--林业和草原--一般行政管理事务</t>
  </si>
  <si>
    <t>农林水支出--林业和草原--事业机构</t>
  </si>
  <si>
    <t>农林水支出--林业和草原--森林培育</t>
  </si>
  <si>
    <t>农林水支出--林业和草原--防灾减灾</t>
  </si>
  <si>
    <t>农林水支出--林业和草原--其他林业和草原支出</t>
  </si>
  <si>
    <t>农林水支出--水利</t>
  </si>
  <si>
    <t>农林水支出--水利--行政运行</t>
  </si>
  <si>
    <t>农林水支出--水利--水利执法监督</t>
  </si>
  <si>
    <t>农林水支出--水利--其他水利支出</t>
  </si>
  <si>
    <t>农林水支出--扶贫</t>
  </si>
  <si>
    <t>农林水支出--扶贫--行政运行</t>
  </si>
  <si>
    <t>农林水支出--扶贫--其他扶贫支出</t>
  </si>
  <si>
    <t>交通运输支出--公路水路运输</t>
  </si>
  <si>
    <t>交通运输支出--公路水路运输--行政运行</t>
  </si>
  <si>
    <t>交通运输支出--公路水路运输--一般行政管理事务</t>
  </si>
  <si>
    <t>交通运输支出--公路水路运输--公路养护</t>
  </si>
  <si>
    <t>交通运输支出--公路水路运输--其他公路水路运输支出</t>
  </si>
  <si>
    <t>交通运输支出--铁路运输</t>
  </si>
  <si>
    <t>交通运输支出--铁路运输--一般行政管理事务</t>
  </si>
  <si>
    <t>交通运输支出--铁路运输--其他铁路运输支出</t>
  </si>
  <si>
    <t>交通运输支出--邮政业支出</t>
  </si>
  <si>
    <t>交通运输支出--邮政业支出--其他邮政业支出</t>
  </si>
  <si>
    <t>交通运输支出--其他交通运输支出</t>
  </si>
  <si>
    <t>资源勘探信息等支出--制造业</t>
  </si>
  <si>
    <t>资源勘探信息等支出--制造业--行政运行</t>
  </si>
  <si>
    <t>资源勘探信息等支出--制造业--一般行政管理事务</t>
  </si>
  <si>
    <t>资源勘探信息等支出--制造业--其他制造业支出</t>
  </si>
  <si>
    <t>资源勘探信息等支出--国有资产监管</t>
  </si>
  <si>
    <t>资源勘探信息等支出--国有资产监管--行政运行</t>
  </si>
  <si>
    <t>资源勘探信息等支出--国有资产监管--一般行政管理事务</t>
  </si>
  <si>
    <t>资源勘探信息等支出--国有资产监管--其他国有资产监管支出</t>
  </si>
  <si>
    <t>资源勘探信息等支出--其他资源勘探信息等支出</t>
  </si>
  <si>
    <t>资源勘探信息等支出--其他资源勘探信息等支出--其他资源勘探信息等支出</t>
  </si>
  <si>
    <t>商业服务业等支出--商业流通事务</t>
  </si>
  <si>
    <t>商业服务业等支出--商业流通事务--行政运行</t>
  </si>
  <si>
    <t>商业服务业等支出--商业流通事务--一般行政管理事务</t>
  </si>
  <si>
    <t>自然资源海洋气象等支出--自然资源事务</t>
  </si>
  <si>
    <t>自然资源海洋气象等支出--自然资源事务--行政运行</t>
  </si>
  <si>
    <t>自然资源海洋气象等支出--自然资源事务--自然资源规划及管理</t>
  </si>
  <si>
    <t>自然资源海洋气象等支出--自然资源事务--土地资源调查</t>
  </si>
  <si>
    <t>自然资源海洋气象等支出--自然资源事务--土地资源利用与保护</t>
  </si>
  <si>
    <t>自然资源海洋气象等支出--自然资源事务--其他自然资源事务支出</t>
  </si>
  <si>
    <t>自然资源海洋气象等支出--海洋管理事务</t>
  </si>
  <si>
    <t>自然资源海洋气象等支出--海洋管理事务--行政运行</t>
  </si>
  <si>
    <t>自然资源海洋气象等支出--海洋管理事务--海洋执法监察</t>
  </si>
  <si>
    <t>自然资源海洋气象等支出--气象事务</t>
  </si>
  <si>
    <t>自然资源海洋气象等支出--气象事务--气象事业机构</t>
  </si>
  <si>
    <t>自然资源海洋气象等支出--气象事务--其他气象事务支出</t>
  </si>
  <si>
    <t>住房保障支出--住房改革支出</t>
  </si>
  <si>
    <t>住房保障支出--住房改革支出--住房公积金</t>
  </si>
  <si>
    <t>粮油物资储备支出--粮油事务</t>
  </si>
  <si>
    <t>粮油物资储备支出--粮油事务--行政运行</t>
  </si>
  <si>
    <t>粮油物资储备支出--粮油事务--粮食专项业务活动</t>
  </si>
  <si>
    <t>粮油物资储备支出--粮油事务--粮食风险基金</t>
  </si>
  <si>
    <t>粮油物资储备支出--粮油事务--其他粮油事务支出</t>
  </si>
  <si>
    <t>粮油物资储备支出--物资事务</t>
  </si>
  <si>
    <t>粮油物资储备支出--物资事务--一般行政管理事务</t>
  </si>
  <si>
    <t>灾害防治及应急管理支出--应急管理事务</t>
  </si>
  <si>
    <t>灾害防治及应急管理支出--应急管理事务--行政运行</t>
  </si>
  <si>
    <t>灾害防治及应急管理支出--应急管理事务--其他应急管理支出</t>
  </si>
  <si>
    <t>灾害防治及应急管理支出--消防事务</t>
  </si>
  <si>
    <t>灾害防治及应急管理支出--消防事务--行政运行</t>
  </si>
  <si>
    <t>灾害防治及应急管理支出--消防事务--消防应急救援</t>
  </si>
  <si>
    <t>灾害防治及应急管理支出--消防事务--其他消防事务支出</t>
  </si>
  <si>
    <t>灾害防治及应急管理支出--自然灾害救灾及恢复重建支出</t>
  </si>
  <si>
    <t>灾害防治及应急管理支出--自然灾害救灾及恢复重建支出--地方自然灾害生活补助</t>
  </si>
  <si>
    <t>其他支出--其他支出</t>
  </si>
  <si>
    <t>其他支出--其他支出--其他支出</t>
  </si>
  <si>
    <t>支出合计</t>
  </si>
  <si>
    <t>2019年汕尾市人民医院收支预算表</t>
  </si>
  <si>
    <r>
      <t>收支</t>
    </r>
    <r>
      <rPr>
        <sz val="10"/>
        <rFont val="宋体"/>
        <family val="0"/>
      </rPr>
      <t xml:space="preserve">  </t>
    </r>
  </si>
  <si>
    <t>一、总收入</t>
  </si>
  <si>
    <t>二、总支出</t>
  </si>
  <si>
    <t>三、收支结余</t>
  </si>
  <si>
    <t xml:space="preserve">预算金额  </t>
  </si>
  <si>
    <t>1、医疗业务收入</t>
  </si>
  <si>
    <t>1、医疗业务支出</t>
  </si>
  <si>
    <t>其中：药品收入</t>
  </si>
  <si>
    <t>其中：人员经费支出</t>
  </si>
  <si>
    <t xml:space="preserve">         卫生材料收入</t>
  </si>
  <si>
    <t xml:space="preserve">         财政补助人员支出</t>
  </si>
  <si>
    <t xml:space="preserve">    检查收入</t>
  </si>
  <si>
    <t>药品费</t>
  </si>
  <si>
    <t xml:space="preserve">   化验收入</t>
  </si>
  <si>
    <t xml:space="preserve">  卫生材料费</t>
  </si>
  <si>
    <t>2、其他收入</t>
  </si>
  <si>
    <t xml:space="preserve">    固定资产折旧</t>
  </si>
  <si>
    <t>3、财政补助收入</t>
  </si>
  <si>
    <t>其他费用</t>
  </si>
  <si>
    <t>说明：根据省财政厅等单位《关于印发广东省加强公立医院财务和预算管理实施办法的通知》（粤财社【2017】133号）的要求，公立医院实行全面预算管理，所有开支按规定全部纳入部门预算统一管理，各级业务主管部门按规定负责对公立医院预算、决算、结余资金、资产、负债等事项实行管理，并按规定将相关事项报送同级财政部门审批，公立医院预算、决算纳入业务主管部门的部门预算、决算，业务主管部门在接到同级财政部门批复的本部门预算、决算后十五日内向所属公立医院批复预算、决算。2019年预算总收入40000万元，比去年同期增加3533万元，增长10%，收支结余8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</si>
</sst>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 numFmtId="178" formatCode="0.0000_ "/>
    <numFmt numFmtId="179" formatCode="0.00_);[Red]\(0.00\)"/>
    <numFmt numFmtId="180" formatCode="0.00_ "/>
    <numFmt numFmtId="181" formatCode="0_);[Red]\(0\)"/>
  </numFmts>
  <fonts count="73">
    <font>
      <sz val="10"/>
      <name val="宋体"/>
      <family val="0"/>
    </font>
    <font>
      <sz val="11"/>
      <name val="宋体"/>
      <family val="0"/>
    </font>
    <font>
      <sz val="16"/>
      <name val="宋体"/>
      <family val="0"/>
    </font>
    <font>
      <sz val="26"/>
      <name val="方正小标宋_GBK"/>
      <family val="0"/>
    </font>
    <font>
      <sz val="24"/>
      <name val="黑体"/>
      <family val="3"/>
    </font>
    <font>
      <sz val="14"/>
      <name val="黑体"/>
      <family val="3"/>
    </font>
    <font>
      <sz val="14"/>
      <name val="宋体"/>
      <family val="0"/>
    </font>
    <font>
      <sz val="14"/>
      <name val="Times New Roman"/>
      <family val="1"/>
    </font>
    <font>
      <sz val="14"/>
      <color indexed="8"/>
      <name val="宋体"/>
      <family val="0"/>
    </font>
    <font>
      <sz val="19"/>
      <name val="方正小标宋_GBK"/>
      <family val="0"/>
    </font>
    <font>
      <b/>
      <sz val="10"/>
      <name val="SimSun"/>
      <family val="0"/>
    </font>
    <font>
      <sz val="10"/>
      <name val="SimSun"/>
      <family val="0"/>
    </font>
    <font>
      <sz val="24"/>
      <name val="方正小标宋_GBK"/>
      <family val="0"/>
    </font>
    <font>
      <b/>
      <sz val="9"/>
      <name val="SimSun"/>
      <family val="0"/>
    </font>
    <font>
      <sz val="22"/>
      <color indexed="8"/>
      <name val="方正小标宋_GBK"/>
      <family val="0"/>
    </font>
    <font>
      <b/>
      <sz val="22"/>
      <color indexed="8"/>
      <name val="宋体"/>
      <family val="0"/>
    </font>
    <font>
      <sz val="10"/>
      <color indexed="8"/>
      <name val="宋体"/>
      <family val="0"/>
    </font>
    <font>
      <b/>
      <sz val="14"/>
      <name val="宋体"/>
      <family val="0"/>
    </font>
    <font>
      <sz val="14"/>
      <name val="SimSun"/>
      <family val="0"/>
    </font>
    <font>
      <b/>
      <sz val="11"/>
      <color indexed="8"/>
      <name val="宋体"/>
      <family val="0"/>
    </font>
    <font>
      <b/>
      <sz val="11"/>
      <name val="宋体"/>
      <family val="0"/>
    </font>
    <font>
      <sz val="20"/>
      <color indexed="8"/>
      <name val="方正小标宋_GBK"/>
      <family val="0"/>
    </font>
    <font>
      <sz val="16"/>
      <color indexed="8"/>
      <name val="宋体"/>
      <family val="0"/>
    </font>
    <font>
      <b/>
      <sz val="14"/>
      <color indexed="8"/>
      <name val="宋体"/>
      <family val="0"/>
    </font>
    <font>
      <b/>
      <sz val="10"/>
      <color indexed="8"/>
      <name val="宋体"/>
      <family val="0"/>
    </font>
    <font>
      <sz val="12"/>
      <name val="宋体"/>
      <family val="0"/>
    </font>
    <font>
      <sz val="12"/>
      <color indexed="8"/>
      <name val="宋体"/>
      <family val="0"/>
    </font>
    <font>
      <sz val="28"/>
      <color indexed="8"/>
      <name val="方正小标宋_GBK"/>
      <family val="0"/>
    </font>
    <font>
      <b/>
      <sz val="14"/>
      <name val="Times New Roman"/>
      <family val="1"/>
    </font>
    <font>
      <sz val="28"/>
      <name val="方正小标宋_GBK"/>
      <family val="0"/>
    </font>
    <font>
      <b/>
      <sz val="20"/>
      <name val="SimSun"/>
      <family val="0"/>
    </font>
    <font>
      <b/>
      <sz val="18"/>
      <name val="SimSun"/>
      <family val="0"/>
    </font>
    <font>
      <b/>
      <sz val="20"/>
      <name val="宋体"/>
      <family val="0"/>
    </font>
    <font>
      <b/>
      <sz val="18"/>
      <name val="宋体"/>
      <family val="0"/>
    </font>
    <font>
      <b/>
      <sz val="16"/>
      <name val="宋体"/>
      <family val="0"/>
    </font>
    <font>
      <sz val="11"/>
      <name val="Times New Roman"/>
      <family val="1"/>
    </font>
    <font>
      <b/>
      <sz val="11"/>
      <name val="Times New Roman"/>
      <family val="1"/>
    </font>
    <font>
      <b/>
      <sz val="14"/>
      <name val="SimSun"/>
      <family val="0"/>
    </font>
    <font>
      <sz val="18"/>
      <name val="宋体"/>
      <family val="0"/>
    </font>
    <font>
      <sz val="18"/>
      <color indexed="10"/>
      <name val="宋体"/>
      <family val="0"/>
    </font>
    <font>
      <sz val="20"/>
      <name val="方正小标宋_GBK"/>
      <family val="0"/>
    </font>
    <font>
      <sz val="9"/>
      <name val="SimSun"/>
      <family val="0"/>
    </font>
    <font>
      <b/>
      <sz val="12"/>
      <name val="SimSun"/>
      <family val="0"/>
    </font>
    <font>
      <sz val="12"/>
      <name val="SimSun"/>
      <family val="0"/>
    </font>
    <font>
      <sz val="22"/>
      <name val="方正小标宋_GBK"/>
      <family val="0"/>
    </font>
    <font>
      <b/>
      <sz val="11"/>
      <name val="SimSun"/>
      <family val="0"/>
    </font>
    <font>
      <sz val="30"/>
      <name val="方正小标宋_GBK"/>
      <family val="0"/>
    </font>
    <font>
      <b/>
      <sz val="22"/>
      <name val="黑体"/>
      <family val="3"/>
    </font>
    <font>
      <sz val="10.5"/>
      <name val="Times New Roman"/>
      <family val="1"/>
    </font>
    <font>
      <b/>
      <sz val="24"/>
      <name val="宋体"/>
      <family val="0"/>
    </font>
    <font>
      <sz val="16"/>
      <name val="黑体"/>
      <family val="3"/>
    </font>
    <font>
      <sz val="48"/>
      <name val="宋体"/>
      <family val="0"/>
    </font>
    <font>
      <sz val="48"/>
      <name val="方正小标宋_GBK"/>
      <family val="0"/>
    </font>
    <font>
      <sz val="20"/>
      <name val="黑体"/>
      <family val="3"/>
    </font>
    <font>
      <u val="single"/>
      <sz val="11"/>
      <color indexed="12"/>
      <name val="宋体"/>
      <family val="0"/>
    </font>
    <font>
      <u val="single"/>
      <sz val="11"/>
      <color indexed="20"/>
      <name val="宋体"/>
      <family val="0"/>
    </font>
    <font>
      <sz val="11"/>
      <color indexed="10"/>
      <name val="宋体"/>
      <family val="0"/>
    </font>
    <font>
      <b/>
      <sz val="18"/>
      <color indexed="49"/>
      <name val="宋体"/>
      <family val="0"/>
    </font>
    <font>
      <i/>
      <sz val="11"/>
      <color indexed="23"/>
      <name val="宋体"/>
      <family val="0"/>
    </font>
    <font>
      <b/>
      <sz val="15"/>
      <color indexed="49"/>
      <name val="宋体"/>
      <family val="0"/>
    </font>
    <font>
      <b/>
      <sz val="13"/>
      <color indexed="49"/>
      <name val="宋体"/>
      <family val="0"/>
    </font>
    <font>
      <b/>
      <sz val="11"/>
      <color indexed="49"/>
      <name val="宋体"/>
      <family val="0"/>
    </font>
    <font>
      <sz val="11"/>
      <color indexed="54"/>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color indexed="8"/>
      <name val="宋体"/>
      <family val="0"/>
    </font>
    <font>
      <b/>
      <sz val="24"/>
      <name val="Times New Roman"/>
      <family val="1"/>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61"/>
        <bgColor indexed="64"/>
      </patternFill>
    </fill>
    <fill>
      <patternFill patternType="solid">
        <fgColor indexed="22"/>
        <bgColor indexed="64"/>
      </patternFill>
    </fill>
    <fill>
      <patternFill patternType="solid">
        <fgColor indexed="10"/>
        <bgColor indexed="64"/>
      </patternFill>
    </fill>
    <fill>
      <patternFill patternType="solid">
        <fgColor indexed="63"/>
        <bgColor indexed="64"/>
      </patternFill>
    </fill>
    <fill>
      <patternFill patternType="solid">
        <fgColor indexed="62"/>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s>
  <borders count="4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top style="medium"/>
      <bottom>
        <color indexed="63"/>
      </bottom>
    </border>
    <border>
      <left style="medium"/>
      <right style="medium"/>
      <top style="medium"/>
      <bottom style="medium"/>
    </border>
    <border>
      <left style="medium"/>
      <right style="medium"/>
      <top style="medium"/>
      <bottom>
        <color indexed="63"/>
      </bottom>
    </border>
    <border>
      <left style="medium"/>
      <right/>
      <top>
        <color indexed="63"/>
      </top>
      <bottom>
        <color indexed="63"/>
      </bottom>
    </border>
    <border>
      <left style="medium"/>
      <right style="medium"/>
      <top>
        <color indexed="63"/>
      </top>
      <bottom>
        <color indexed="63"/>
      </bottom>
    </border>
    <border>
      <left style="medium"/>
      <right/>
      <top>
        <color indexed="63"/>
      </top>
      <bottom style="medium"/>
    </border>
    <border>
      <left style="medium"/>
      <right style="medium"/>
      <top>
        <color indexed="63"/>
      </top>
      <bottom style="medium"/>
    </border>
    <border>
      <left>
        <color indexed="63"/>
      </left>
      <right>
        <color indexed="63"/>
      </right>
      <top style="thin"/>
      <bottom>
        <color indexed="63"/>
      </bottom>
    </border>
    <border>
      <left style="thin">
        <color indexed="8"/>
      </left>
      <right style="thin">
        <color indexed="8"/>
      </right>
      <top/>
      <bottom style="thin">
        <color indexed="8"/>
      </bottom>
    </border>
    <border>
      <left style="thin"/>
      <right style="thin"/>
      <top style="thin"/>
      <bottom style="thin"/>
    </border>
    <border>
      <left/>
      <right/>
      <top/>
      <bottom style="thin"/>
    </border>
    <border>
      <left style="thin"/>
      <right style="thin"/>
      <top/>
      <bottom style="thin"/>
    </border>
    <border>
      <left/>
      <right style="thin"/>
      <top style="medium"/>
      <bottom style="thin"/>
    </border>
    <border>
      <left style="thin"/>
      <right style="thin"/>
      <top style="medium"/>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top style="thin">
        <color indexed="8"/>
      </top>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3" borderId="5" applyNumberFormat="0" applyAlignment="0" applyProtection="0"/>
    <xf numFmtId="0" fontId="19"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19" fillId="0" borderId="9" applyNumberFormat="0" applyFill="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69" fillId="9" borderId="0" applyNumberFormat="0" applyBorder="0" applyAlignment="0" applyProtection="0"/>
    <xf numFmtId="0" fontId="69" fillId="12"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69" fillId="13" borderId="0" applyNumberFormat="0" applyBorder="0" applyAlignment="0" applyProtection="0"/>
    <xf numFmtId="0" fontId="69" fillId="15"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69" fillId="9"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69" fillId="9" borderId="0" applyNumberFormat="0" applyBorder="0" applyAlignment="0" applyProtection="0"/>
    <xf numFmtId="0" fontId="69" fillId="18"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69" fillId="3" borderId="0" applyNumberFormat="0" applyBorder="0" applyAlignment="0" applyProtection="0"/>
    <xf numFmtId="0" fontId="71" fillId="0" borderId="0">
      <alignment/>
      <protection/>
    </xf>
    <xf numFmtId="0" fontId="71" fillId="0" borderId="0">
      <alignment/>
      <protection/>
    </xf>
    <xf numFmtId="0" fontId="70" fillId="0" borderId="0">
      <alignment vertical="center"/>
      <protection/>
    </xf>
    <xf numFmtId="0" fontId="70" fillId="0" borderId="0">
      <alignment vertical="center"/>
      <protection/>
    </xf>
    <xf numFmtId="0" fontId="71" fillId="0" borderId="0">
      <alignment/>
      <protection/>
    </xf>
    <xf numFmtId="0" fontId="70" fillId="0" borderId="0">
      <alignment vertical="center"/>
      <protection/>
    </xf>
    <xf numFmtId="0" fontId="70" fillId="0" borderId="0">
      <alignment vertical="center"/>
      <protection/>
    </xf>
    <xf numFmtId="0" fontId="70" fillId="0" borderId="0">
      <alignment vertical="center"/>
      <protection/>
    </xf>
    <xf numFmtId="0" fontId="70" fillId="0" borderId="0">
      <alignment vertical="center"/>
      <protection/>
    </xf>
    <xf numFmtId="0" fontId="70" fillId="0" borderId="0">
      <alignment vertical="center"/>
      <protection/>
    </xf>
    <xf numFmtId="0" fontId="70" fillId="0" borderId="0">
      <alignment vertical="center"/>
      <protection/>
    </xf>
    <xf numFmtId="0" fontId="70" fillId="0" borderId="0">
      <alignment vertical="center"/>
      <protection/>
    </xf>
    <xf numFmtId="0" fontId="70" fillId="0" borderId="0">
      <alignment vertical="center"/>
      <protection/>
    </xf>
    <xf numFmtId="0" fontId="70" fillId="0" borderId="0">
      <alignment/>
      <protection/>
    </xf>
    <xf numFmtId="0" fontId="71" fillId="0" borderId="0">
      <alignment/>
      <protection/>
    </xf>
    <xf numFmtId="0" fontId="71" fillId="0" borderId="0">
      <alignment/>
      <protection/>
    </xf>
    <xf numFmtId="0" fontId="70" fillId="0" borderId="0">
      <alignment vertical="center"/>
      <protection/>
    </xf>
  </cellStyleXfs>
  <cellXfs count="299">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1" fillId="0" borderId="10" xfId="0" applyFont="1" applyBorder="1" applyAlignment="1">
      <alignment horizontal="righ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wrapText="1"/>
    </xf>
    <xf numFmtId="0" fontId="1" fillId="0" borderId="13" xfId="0" applyFont="1" applyBorder="1" applyAlignment="1">
      <alignment horizontal="center"/>
    </xf>
    <xf numFmtId="0" fontId="6" fillId="0" borderId="14" xfId="0" applyFont="1" applyBorder="1" applyAlignment="1">
      <alignment horizontal="center" vertical="center"/>
    </xf>
    <xf numFmtId="0" fontId="1" fillId="0" borderId="15" xfId="0" applyFont="1" applyBorder="1" applyAlignment="1">
      <alignment horizontal="left" vertical="center" wrapText="1"/>
    </xf>
    <xf numFmtId="0" fontId="6" fillId="0" borderId="16" xfId="0" applyFont="1" applyBorder="1" applyAlignment="1">
      <alignment horizontal="center" vertical="center"/>
    </xf>
    <xf numFmtId="58" fontId="7" fillId="0" borderId="11" xfId="0" applyNumberFormat="1" applyFont="1" applyBorder="1" applyAlignment="1">
      <alignment horizontal="center" vertical="center" wrapText="1"/>
    </xf>
    <xf numFmtId="0" fontId="6" fillId="0" borderId="16" xfId="0" applyFont="1" applyBorder="1" applyAlignment="1">
      <alignment horizontal="center" vertical="center" wrapText="1"/>
    </xf>
    <xf numFmtId="176" fontId="6" fillId="0" borderId="16" xfId="0" applyNumberFormat="1" applyFont="1" applyBorder="1" applyAlignment="1">
      <alignment horizontal="center" vertical="center" wrapText="1"/>
    </xf>
    <xf numFmtId="0" fontId="6" fillId="0" borderId="16" xfId="0" applyFont="1" applyBorder="1" applyAlignment="1">
      <alignment horizontal="left" vertical="center" wrapText="1"/>
    </xf>
    <xf numFmtId="0" fontId="8" fillId="0" borderId="11" xfId="0" applyFont="1" applyBorder="1" applyAlignment="1">
      <alignment horizontal="center" vertical="center" wrapText="1"/>
    </xf>
    <xf numFmtId="0" fontId="6" fillId="0" borderId="0" xfId="0" applyFont="1" applyFill="1" applyAlignment="1">
      <alignment horizontal="justify" vertical="center"/>
    </xf>
    <xf numFmtId="176"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17" xfId="0" applyNumberFormat="1" applyFont="1" applyFill="1" applyBorder="1" applyAlignment="1" applyProtection="1">
      <alignment horizontal="center" vertical="center"/>
      <protection/>
    </xf>
    <xf numFmtId="0" fontId="2" fillId="0" borderId="0" xfId="0" applyFont="1" applyAlignment="1">
      <alignment horizontal="left" vertical="center" wrapText="1"/>
    </xf>
    <xf numFmtId="0" fontId="9" fillId="0" borderId="0" xfId="0" applyFont="1" applyAlignment="1">
      <alignment horizont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19" borderId="6" xfId="0" applyFont="1" applyFill="1" applyBorder="1" applyAlignment="1">
      <alignment horizontal="center" vertical="center" wrapText="1"/>
    </xf>
    <xf numFmtId="0" fontId="10" fillId="0" borderId="6" xfId="0" applyFont="1" applyBorder="1" applyAlignment="1">
      <alignment horizontal="left" vertical="center" wrapText="1"/>
    </xf>
    <xf numFmtId="4" fontId="10" fillId="0" borderId="6" xfId="0" applyNumberFormat="1" applyFont="1" applyBorder="1" applyAlignment="1">
      <alignment horizontal="right" vertical="center" wrapText="1"/>
    </xf>
    <xf numFmtId="0" fontId="10" fillId="0" borderId="6" xfId="0" applyFont="1" applyBorder="1" applyAlignment="1">
      <alignment vertical="center" wrapText="1"/>
    </xf>
    <xf numFmtId="4" fontId="11" fillId="0" borderId="6" xfId="0" applyNumberFormat="1" applyFont="1" applyBorder="1" applyAlignment="1">
      <alignment horizontal="right" vertical="center" wrapText="1"/>
    </xf>
    <xf numFmtId="0" fontId="11" fillId="0" borderId="6" xfId="0" applyFont="1" applyBorder="1" applyAlignment="1">
      <alignment vertical="center" wrapText="1"/>
    </xf>
    <xf numFmtId="0" fontId="10" fillId="0" borderId="6" xfId="0" applyFont="1" applyBorder="1" applyAlignment="1">
      <alignment horizontal="center" vertical="center" wrapText="1"/>
    </xf>
    <xf numFmtId="4" fontId="11" fillId="0" borderId="0" xfId="0" applyNumberFormat="1" applyFont="1" applyFill="1" applyBorder="1" applyAlignment="1">
      <alignment horizontal="right" vertical="center" wrapText="1"/>
    </xf>
    <xf numFmtId="0" fontId="0" fillId="0" borderId="0" xfId="0" applyAlignment="1">
      <alignment vertical="center"/>
    </xf>
    <xf numFmtId="0" fontId="12" fillId="0" borderId="0" xfId="0" applyFont="1" applyBorder="1" applyAlignment="1">
      <alignment horizontal="center" vertical="center" wrapText="1"/>
    </xf>
    <xf numFmtId="0" fontId="11" fillId="0" borderId="18" xfId="0" applyFont="1" applyBorder="1" applyAlignment="1">
      <alignment vertical="center" wrapText="1"/>
    </xf>
    <xf numFmtId="0" fontId="11" fillId="0" borderId="6" xfId="0" applyFont="1" applyBorder="1" applyAlignment="1">
      <alignment horizontal="left" vertical="center" wrapText="1"/>
    </xf>
    <xf numFmtId="0" fontId="11" fillId="0" borderId="6" xfId="0" applyFont="1" applyBorder="1" applyAlignment="1">
      <alignment horizontal="center" vertical="center" wrapText="1"/>
    </xf>
    <xf numFmtId="0" fontId="13" fillId="0" borderId="0" xfId="0" applyFont="1" applyBorder="1" applyAlignment="1">
      <alignment vertical="center" wrapText="1"/>
    </xf>
    <xf numFmtId="177" fontId="11" fillId="0" borderId="6" xfId="0" applyNumberFormat="1" applyFont="1" applyBorder="1" applyAlignment="1">
      <alignment horizontal="center" vertical="center" wrapText="1"/>
    </xf>
    <xf numFmtId="0" fontId="0" fillId="0" borderId="0" xfId="0" applyBorder="1" applyAlignment="1">
      <alignment/>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protection/>
    </xf>
    <xf numFmtId="0" fontId="6" fillId="0" borderId="0" xfId="0" applyFont="1" applyBorder="1" applyAlignment="1">
      <alignment horizontal="right"/>
    </xf>
    <xf numFmtId="0" fontId="8" fillId="0" borderId="19" xfId="0" applyNumberFormat="1" applyFont="1" applyFill="1" applyBorder="1" applyAlignment="1" applyProtection="1">
      <alignment horizontal="center" vertical="center" wrapText="1"/>
      <protection/>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17" fillId="0" borderId="19" xfId="0" applyFont="1" applyFill="1" applyBorder="1" applyAlignment="1">
      <alignment vertical="center"/>
    </xf>
    <xf numFmtId="3" fontId="17" fillId="0" borderId="19" xfId="0" applyNumberFormat="1" applyFont="1" applyFill="1" applyBorder="1" applyAlignment="1">
      <alignment vertical="center"/>
    </xf>
    <xf numFmtId="0" fontId="0" fillId="0" borderId="19" xfId="0" applyBorder="1" applyAlignment="1">
      <alignment/>
    </xf>
    <xf numFmtId="0" fontId="18" fillId="0" borderId="6" xfId="0" applyFont="1" applyBorder="1" applyAlignment="1">
      <alignment horizontal="left" vertical="center" wrapText="1"/>
    </xf>
    <xf numFmtId="3" fontId="18" fillId="0" borderId="6" xfId="0" applyNumberFormat="1" applyFont="1" applyBorder="1" applyAlignment="1">
      <alignment horizontal="right" vertical="center" wrapText="1"/>
    </xf>
    <xf numFmtId="0" fontId="0" fillId="0" borderId="0" xfId="0" applyBorder="1" applyAlignment="1">
      <alignment vertical="center"/>
    </xf>
    <xf numFmtId="0" fontId="19" fillId="0" borderId="0" xfId="0" applyFont="1" applyAlignment="1">
      <alignment horizontal="center" vertical="center"/>
    </xf>
    <xf numFmtId="0" fontId="20" fillId="0" borderId="0" xfId="0" applyFont="1" applyAlignment="1">
      <alignment/>
    </xf>
    <xf numFmtId="0" fontId="19" fillId="0" borderId="0" xfId="0" applyFont="1" applyAlignment="1">
      <alignment vertical="center" wrapText="1"/>
    </xf>
    <xf numFmtId="0" fontId="19" fillId="0" borderId="0" xfId="0" applyFont="1" applyAlignment="1">
      <alignment/>
    </xf>
    <xf numFmtId="0" fontId="16" fillId="0" borderId="0" xfId="0" applyFont="1" applyAlignment="1">
      <alignment horizontal="left" vertical="center" wrapText="1"/>
    </xf>
    <xf numFmtId="0" fontId="21" fillId="0" borderId="0" xfId="0" applyFont="1" applyAlignment="1">
      <alignment horizontal="center" vertical="center"/>
    </xf>
    <xf numFmtId="0" fontId="22" fillId="0" borderId="20" xfId="0" applyFont="1" applyBorder="1" applyAlignment="1">
      <alignment vertical="center"/>
    </xf>
    <xf numFmtId="0" fontId="16" fillId="0" borderId="0" xfId="0" applyFont="1" applyAlignment="1">
      <alignment horizontal="right" vertical="center" wrapText="1"/>
    </xf>
    <xf numFmtId="0" fontId="23" fillId="0" borderId="19" xfId="76" applyFont="1" applyBorder="1" applyAlignment="1">
      <alignment horizontal="center" vertical="center" wrapText="1"/>
      <protection/>
    </xf>
    <xf numFmtId="0" fontId="19" fillId="0" borderId="19" xfId="0" applyFont="1" applyBorder="1" applyAlignment="1">
      <alignment horizontal="center" vertical="center"/>
    </xf>
    <xf numFmtId="0" fontId="24" fillId="0" borderId="19" xfId="0" applyFont="1" applyBorder="1" applyAlignment="1">
      <alignment horizontal="center" vertical="center" wrapText="1"/>
    </xf>
    <xf numFmtId="0" fontId="25" fillId="0" borderId="19" xfId="76" applyFont="1" applyBorder="1" applyAlignment="1">
      <alignment horizontal="left" vertical="center" wrapText="1"/>
      <protection/>
    </xf>
    <xf numFmtId="0" fontId="25" fillId="0" borderId="19" xfId="15" applyNumberFormat="1" applyFont="1" applyBorder="1" applyAlignment="1">
      <alignment horizontal="right" vertical="center" wrapText="1"/>
    </xf>
    <xf numFmtId="0" fontId="26" fillId="0" borderId="21" xfId="0" applyFont="1" applyBorder="1" applyAlignment="1">
      <alignment horizontal="left" vertical="center" wrapText="1"/>
    </xf>
    <xf numFmtId="0" fontId="26" fillId="0" borderId="21" xfId="15" applyNumberFormat="1" applyFont="1" applyBorder="1" applyAlignment="1">
      <alignment horizontal="right" vertical="center" wrapText="1"/>
    </xf>
    <xf numFmtId="0" fontId="26" fillId="0" borderId="19" xfId="0" applyFont="1" applyBorder="1" applyAlignment="1">
      <alignment horizontal="left" vertical="center"/>
    </xf>
    <xf numFmtId="0" fontId="26" fillId="0" borderId="19" xfId="15" applyNumberFormat="1" applyFont="1" applyBorder="1" applyAlignment="1">
      <alignment horizontal="right" vertical="center"/>
    </xf>
    <xf numFmtId="0" fontId="26" fillId="0" borderId="19" xfId="0" applyFont="1" applyBorder="1" applyAlignment="1">
      <alignment horizontal="left" vertical="center" wrapText="1"/>
    </xf>
    <xf numFmtId="2" fontId="26" fillId="0" borderId="19" xfId="0" applyNumberFormat="1" applyFont="1" applyBorder="1" applyAlignment="1">
      <alignment horizontal="left" vertical="center" wrapText="1"/>
    </xf>
    <xf numFmtId="0" fontId="26" fillId="0" borderId="19" xfId="0" applyFont="1" applyBorder="1" applyAlignment="1">
      <alignment/>
    </xf>
    <xf numFmtId="0" fontId="23" fillId="0" borderId="19" xfId="15" applyNumberFormat="1" applyFont="1" applyBorder="1" applyAlignment="1">
      <alignment horizontal="right" vertical="center"/>
    </xf>
    <xf numFmtId="178" fontId="26" fillId="0" borderId="19" xfId="0" applyNumberFormat="1" applyFont="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27" fillId="0" borderId="0" xfId="0" applyFont="1" applyAlignment="1">
      <alignment horizontal="center" vertical="center"/>
    </xf>
    <xf numFmtId="0" fontId="0" fillId="0" borderId="0" xfId="0" applyAlignment="1">
      <alignment horizontal="right" vertical="center" wrapText="1"/>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8" fillId="0" borderId="19" xfId="0" applyFont="1" applyBorder="1" applyAlignment="1">
      <alignment vertical="center"/>
    </xf>
    <xf numFmtId="0" fontId="8" fillId="0" borderId="19" xfId="0" applyFont="1" applyBorder="1" applyAlignment="1">
      <alignment vertical="center" wrapText="1"/>
    </xf>
    <xf numFmtId="0" fontId="8" fillId="0" borderId="19" xfId="0" applyFont="1" applyFill="1" applyBorder="1" applyAlignment="1">
      <alignment horizontal="center" vertical="center"/>
    </xf>
    <xf numFmtId="0" fontId="23" fillId="0" borderId="19" xfId="0" applyFont="1" applyBorder="1" applyAlignment="1">
      <alignment horizontal="center" vertical="center"/>
    </xf>
    <xf numFmtId="0" fontId="20" fillId="0" borderId="0" xfId="0" applyFont="1" applyAlignment="1">
      <alignment horizontal="center" vertical="center"/>
    </xf>
    <xf numFmtId="0" fontId="6" fillId="0" borderId="0" xfId="0" applyFont="1" applyAlignment="1">
      <alignment/>
    </xf>
    <xf numFmtId="0" fontId="6" fillId="0" borderId="0" xfId="0" applyFont="1" applyFill="1" applyAlignment="1">
      <alignment/>
    </xf>
    <xf numFmtId="0" fontId="7" fillId="0" borderId="0" xfId="0" applyFont="1" applyAlignment="1">
      <alignment/>
    </xf>
    <xf numFmtId="0" fontId="17" fillId="0" borderId="0" xfId="0" applyFont="1" applyAlignment="1">
      <alignment horizontal="center" vertical="center"/>
    </xf>
    <xf numFmtId="0" fontId="6" fillId="0" borderId="0" xfId="0" applyFont="1" applyFill="1" applyAlignment="1">
      <alignment vertical="center" wrapText="1"/>
    </xf>
    <xf numFmtId="0" fontId="17" fillId="0" borderId="0" xfId="0" applyFont="1" applyFill="1" applyAlignment="1">
      <alignment horizontal="center" vertical="center"/>
    </xf>
    <xf numFmtId="0" fontId="28" fillId="0" borderId="0" xfId="0" applyFont="1" applyAlignment="1">
      <alignment horizontal="center" vertical="center"/>
    </xf>
    <xf numFmtId="0" fontId="28" fillId="0" borderId="0" xfId="0" applyFont="1" applyAlignment="1">
      <alignment/>
    </xf>
    <xf numFmtId="0" fontId="17" fillId="0" borderId="0" xfId="0" applyFont="1" applyAlignment="1">
      <alignment/>
    </xf>
    <xf numFmtId="0" fontId="1" fillId="0" borderId="0" xfId="0" applyFont="1" applyAlignment="1">
      <alignment horizontal="left" vertical="center" wrapText="1"/>
    </xf>
    <xf numFmtId="0" fontId="1" fillId="0" borderId="0" xfId="0" applyFont="1" applyAlignment="1">
      <alignment/>
    </xf>
    <xf numFmtId="0" fontId="1" fillId="0" borderId="0" xfId="0" applyFont="1" applyAlignment="1">
      <alignment vertical="center" wrapText="1"/>
    </xf>
    <xf numFmtId="0" fontId="29" fillId="0" borderId="0" xfId="0" applyFont="1" applyBorder="1" applyAlignment="1">
      <alignment horizontal="center" vertical="center" wrapText="1"/>
    </xf>
    <xf numFmtId="0" fontId="30" fillId="0" borderId="20" xfId="0" applyFont="1" applyBorder="1" applyAlignment="1">
      <alignment horizontal="left" vertical="center" wrapText="1"/>
    </xf>
    <xf numFmtId="0" fontId="30" fillId="0" borderId="20" xfId="0" applyFont="1" applyBorder="1" applyAlignment="1">
      <alignment vertical="center" wrapText="1"/>
    </xf>
    <xf numFmtId="0" fontId="31" fillId="0" borderId="20" xfId="0" applyFont="1" applyBorder="1" applyAlignment="1">
      <alignment horizontal="right" vertical="center" wrapText="1"/>
    </xf>
    <xf numFmtId="0" fontId="1" fillId="0" borderId="0" xfId="0" applyNumberFormat="1" applyFont="1" applyAlignment="1">
      <alignment/>
    </xf>
    <xf numFmtId="0" fontId="32" fillId="0" borderId="19" xfId="0" applyFont="1" applyFill="1" applyBorder="1" applyAlignment="1">
      <alignment horizontal="left" vertical="center" wrapText="1"/>
    </xf>
    <xf numFmtId="0" fontId="32"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2" fillId="0" borderId="19" xfId="0" applyFont="1" applyBorder="1" applyAlignment="1">
      <alignment horizontal="center" vertical="center"/>
    </xf>
    <xf numFmtId="0" fontId="1" fillId="0" borderId="24" xfId="0"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33" fillId="0" borderId="19" xfId="0" applyFont="1" applyBorder="1" applyAlignment="1">
      <alignment horizontal="left" vertical="center" wrapText="1"/>
    </xf>
    <xf numFmtId="0" fontId="33" fillId="0" borderId="19" xfId="0" applyFont="1" applyBorder="1" applyAlignment="1">
      <alignment horizontal="center" vertical="center"/>
    </xf>
    <xf numFmtId="0" fontId="20" fillId="0" borderId="24" xfId="0" applyFont="1" applyBorder="1" applyAlignment="1">
      <alignment horizontal="center" vertical="center"/>
    </xf>
    <xf numFmtId="0" fontId="20" fillId="0" borderId="19" xfId="0" applyFont="1" applyBorder="1" applyAlignment="1">
      <alignment horizontal="center" vertical="center"/>
    </xf>
    <xf numFmtId="176" fontId="20" fillId="0" borderId="0" xfId="0" applyNumberFormat="1" applyFont="1" applyAlignment="1">
      <alignment/>
    </xf>
    <xf numFmtId="49" fontId="2" fillId="0" borderId="19" xfId="0" applyNumberFormat="1" applyFont="1" applyBorder="1" applyAlignment="1">
      <alignment horizontal="left" vertical="center" wrapText="1" shrinkToFit="1"/>
    </xf>
    <xf numFmtId="0" fontId="34" fillId="0" borderId="19" xfId="0" applyFont="1" applyBorder="1" applyAlignment="1">
      <alignment vertical="center" shrinkToFit="1"/>
    </xf>
    <xf numFmtId="0" fontId="2" fillId="0" borderId="19" xfId="0" applyFont="1" applyBorder="1" applyAlignment="1">
      <alignment vertical="center" wrapText="1" shrinkToFit="1"/>
    </xf>
    <xf numFmtId="0" fontId="6" fillId="0" borderId="24" xfId="0" applyFont="1" applyBorder="1" applyAlignment="1">
      <alignment/>
    </xf>
    <xf numFmtId="0" fontId="6" fillId="0" borderId="19" xfId="0" applyFont="1" applyBorder="1" applyAlignment="1">
      <alignment/>
    </xf>
    <xf numFmtId="176" fontId="17" fillId="0" borderId="0" xfId="0" applyNumberFormat="1" applyFont="1" applyAlignment="1">
      <alignment/>
    </xf>
    <xf numFmtId="37" fontId="2" fillId="20" borderId="19" xfId="0" applyNumberFormat="1" applyFont="1" applyFill="1" applyBorder="1" applyAlignment="1">
      <alignment horizontal="left" vertical="center" wrapText="1" shrinkToFit="1"/>
    </xf>
    <xf numFmtId="49" fontId="2" fillId="0" borderId="19" xfId="0" applyNumberFormat="1" applyFont="1" applyFill="1" applyBorder="1" applyAlignment="1">
      <alignment horizontal="left" vertical="center" wrapText="1" shrinkToFit="1"/>
    </xf>
    <xf numFmtId="0" fontId="6" fillId="0" borderId="24" xfId="0" applyFont="1" applyFill="1" applyBorder="1" applyAlignment="1">
      <alignment/>
    </xf>
    <xf numFmtId="0" fontId="6" fillId="0" borderId="19" xfId="0" applyFont="1" applyFill="1" applyBorder="1" applyAlignment="1">
      <alignment/>
    </xf>
    <xf numFmtId="0" fontId="2" fillId="0" borderId="19" xfId="0" applyFont="1" applyFill="1" applyBorder="1" applyAlignment="1">
      <alignment vertical="center" wrapText="1" shrinkToFit="1"/>
    </xf>
    <xf numFmtId="179" fontId="2" fillId="0" borderId="19" xfId="76" applyNumberFormat="1" applyFont="1" applyBorder="1" applyAlignment="1">
      <alignment horizontal="left" vertical="center" wrapText="1" shrinkToFit="1"/>
      <protection/>
    </xf>
    <xf numFmtId="0" fontId="2" fillId="0" borderId="19" xfId="76" applyFont="1" applyBorder="1" applyAlignment="1">
      <alignment horizontal="left" vertical="center" wrapText="1" shrinkToFit="1"/>
      <protection/>
    </xf>
    <xf numFmtId="0" fontId="2" fillId="0" borderId="19" xfId="0" applyFont="1" applyBorder="1" applyAlignment="1">
      <alignment horizontal="left" vertical="center" wrapText="1" shrinkToFit="1"/>
    </xf>
    <xf numFmtId="0" fontId="7" fillId="0" borderId="24" xfId="0" applyFont="1" applyBorder="1" applyAlignment="1">
      <alignment/>
    </xf>
    <xf numFmtId="0" fontId="7" fillId="0" borderId="19" xfId="0" applyFont="1" applyBorder="1" applyAlignment="1">
      <alignment/>
    </xf>
    <xf numFmtId="0" fontId="34" fillId="0" borderId="19" xfId="0" applyFont="1" applyBorder="1" applyAlignment="1">
      <alignment horizontal="left" vertical="center" wrapText="1" shrinkToFit="1"/>
    </xf>
    <xf numFmtId="0" fontId="34" fillId="0" borderId="19" xfId="0" applyFont="1" applyBorder="1" applyAlignment="1">
      <alignment shrinkToFit="1"/>
    </xf>
    <xf numFmtId="0" fontId="2" fillId="0" borderId="19" xfId="0" applyFont="1" applyBorder="1" applyAlignment="1">
      <alignment vertical="center" shrinkToFit="1"/>
    </xf>
    <xf numFmtId="0" fontId="34" fillId="0" borderId="19" xfId="0" applyFont="1" applyBorder="1" applyAlignment="1">
      <alignment horizontal="center" vertical="center" shrinkToFit="1"/>
    </xf>
    <xf numFmtId="0" fontId="17" fillId="0" borderId="24" xfId="0" applyFont="1" applyBorder="1" applyAlignment="1">
      <alignment horizontal="center" vertical="center"/>
    </xf>
    <xf numFmtId="0" fontId="17" fillId="0" borderId="19" xfId="0" applyFont="1" applyBorder="1" applyAlignment="1">
      <alignment horizontal="center" vertical="center"/>
    </xf>
    <xf numFmtId="0" fontId="6" fillId="0" borderId="24" xfId="0" applyFont="1" applyFill="1" applyBorder="1" applyAlignment="1">
      <alignment vertical="center" wrapText="1"/>
    </xf>
    <xf numFmtId="0" fontId="6" fillId="0" borderId="19" xfId="0" applyFont="1" applyFill="1" applyBorder="1" applyAlignment="1">
      <alignment vertical="center" wrapText="1"/>
    </xf>
    <xf numFmtId="0" fontId="2" fillId="0" borderId="19" xfId="0" applyFont="1" applyFill="1" applyBorder="1" applyAlignment="1">
      <alignment horizontal="left" vertical="center" wrapText="1" shrinkToFit="1"/>
    </xf>
    <xf numFmtId="0" fontId="2" fillId="0" borderId="19" xfId="0" applyFont="1" applyBorder="1" applyAlignment="1">
      <alignment horizontal="center" vertical="center" wrapText="1" shrinkToFit="1"/>
    </xf>
    <xf numFmtId="0" fontId="6" fillId="0" borderId="24" xfId="0" applyNumberFormat="1" applyFont="1" applyFill="1" applyBorder="1" applyAlignment="1">
      <alignment vertical="center" wrapText="1"/>
    </xf>
    <xf numFmtId="37" fontId="2" fillId="0" borderId="19" xfId="0" applyNumberFormat="1" applyFont="1" applyFill="1" applyBorder="1" applyAlignment="1">
      <alignment horizontal="left" vertical="center" wrapText="1" shrinkToFit="1"/>
    </xf>
    <xf numFmtId="0" fontId="17" fillId="0" borderId="24" xfId="0" applyFont="1" applyFill="1" applyBorder="1" applyAlignment="1">
      <alignment horizontal="center" vertical="center"/>
    </xf>
    <xf numFmtId="0" fontId="17" fillId="0" borderId="19" xfId="0" applyFont="1" applyFill="1" applyBorder="1" applyAlignment="1">
      <alignment horizontal="center" vertical="center"/>
    </xf>
    <xf numFmtId="0" fontId="28" fillId="0" borderId="24" xfId="0" applyFont="1" applyBorder="1" applyAlignment="1">
      <alignment horizontal="center" vertical="center"/>
    </xf>
    <xf numFmtId="0" fontId="28" fillId="0" borderId="19" xfId="0" applyFont="1" applyBorder="1" applyAlignment="1">
      <alignment horizontal="center" vertical="center"/>
    </xf>
    <xf numFmtId="0" fontId="28" fillId="0" borderId="24" xfId="0" applyFont="1" applyBorder="1" applyAlignment="1">
      <alignment/>
    </xf>
    <xf numFmtId="0" fontId="28" fillId="0" borderId="19" xfId="0" applyFont="1" applyBorder="1" applyAlignment="1">
      <alignment/>
    </xf>
    <xf numFmtId="0" fontId="2" fillId="0" borderId="19" xfId="67" applyFont="1" applyBorder="1" applyAlignment="1">
      <alignment horizontal="left" vertical="center" wrapText="1" shrinkToFit="1"/>
      <protection/>
    </xf>
    <xf numFmtId="0" fontId="2" fillId="0" borderId="19" xfId="0" applyNumberFormat="1" applyFont="1" applyFill="1" applyBorder="1" applyAlignment="1">
      <alignment horizontal="left" vertical="center" wrapText="1" shrinkToFit="1"/>
    </xf>
    <xf numFmtId="0" fontId="2" fillId="0" borderId="19" xfId="77" applyFont="1" applyBorder="1" applyAlignment="1">
      <alignment horizontal="left" vertical="center" wrapText="1" shrinkToFit="1"/>
      <protection/>
    </xf>
    <xf numFmtId="0" fontId="2" fillId="0" borderId="19" xfId="78" applyFont="1" applyBorder="1" applyAlignment="1">
      <alignment horizontal="left" vertical="center" wrapText="1" shrinkToFit="1"/>
      <protection/>
    </xf>
    <xf numFmtId="0" fontId="2" fillId="0" borderId="19" xfId="63" applyFont="1" applyBorder="1" applyAlignment="1">
      <alignment horizontal="left" vertical="center" wrapText="1" shrinkToFit="1"/>
      <protection/>
    </xf>
    <xf numFmtId="0" fontId="2" fillId="0" borderId="19" xfId="64" applyFont="1" applyBorder="1" applyAlignment="1">
      <alignment horizontal="left" vertical="center" wrapText="1" shrinkToFit="1"/>
      <protection/>
    </xf>
    <xf numFmtId="179" fontId="34" fillId="0" borderId="19" xfId="76" applyNumberFormat="1" applyFont="1" applyBorder="1" applyAlignment="1">
      <alignment horizontal="left" vertical="center" wrapText="1" shrinkToFit="1"/>
      <protection/>
    </xf>
    <xf numFmtId="176" fontId="34" fillId="0" borderId="19" xfId="0" applyNumberFormat="1" applyFont="1" applyBorder="1" applyAlignment="1">
      <alignment vertical="center" shrinkToFit="1"/>
    </xf>
    <xf numFmtId="176" fontId="34" fillId="0" borderId="19" xfId="0" applyNumberFormat="1" applyFont="1" applyBorder="1" applyAlignment="1">
      <alignment shrinkToFit="1"/>
    </xf>
    <xf numFmtId="180" fontId="17" fillId="0" borderId="24" xfId="0" applyNumberFormat="1" applyFont="1" applyBorder="1" applyAlignment="1">
      <alignment/>
    </xf>
    <xf numFmtId="180" fontId="17" fillId="0" borderId="19" xfId="0" applyNumberFormat="1" applyFont="1" applyBorder="1" applyAlignment="1">
      <alignment/>
    </xf>
    <xf numFmtId="0" fontId="1" fillId="0" borderId="0" xfId="0" applyFont="1" applyFill="1" applyAlignment="1">
      <alignment/>
    </xf>
    <xf numFmtId="0" fontId="35" fillId="0" borderId="0" xfId="0" applyFont="1" applyAlignment="1">
      <alignment/>
    </xf>
    <xf numFmtId="0" fontId="1" fillId="0" borderId="0" xfId="0" applyFont="1" applyFill="1" applyAlignment="1">
      <alignment vertical="center" wrapText="1"/>
    </xf>
    <xf numFmtId="0" fontId="20" fillId="0" borderId="0" xfId="0" applyFont="1" applyFill="1" applyAlignment="1">
      <alignment horizontal="center" vertical="center"/>
    </xf>
    <xf numFmtId="0" fontId="36" fillId="0" borderId="0" xfId="0" applyFont="1" applyAlignment="1">
      <alignment horizontal="center" vertical="center"/>
    </xf>
    <xf numFmtId="0" fontId="36" fillId="0" borderId="0" xfId="0" applyFont="1" applyAlignment="1">
      <alignment/>
    </xf>
    <xf numFmtId="0" fontId="37" fillId="0" borderId="20" xfId="0" applyFont="1" applyBorder="1" applyAlignment="1">
      <alignment horizontal="right" vertical="center" wrapText="1"/>
    </xf>
    <xf numFmtId="0" fontId="32" fillId="0" borderId="19" xfId="0" applyFont="1" applyFill="1" applyBorder="1" applyAlignment="1">
      <alignment horizontal="center" vertical="center" wrapText="1"/>
    </xf>
    <xf numFmtId="0" fontId="33" fillId="0" borderId="19" xfId="0" applyFont="1" applyBorder="1" applyAlignment="1">
      <alignment vertical="center"/>
    </xf>
    <xf numFmtId="49" fontId="38" fillId="0" borderId="19" xfId="0" applyNumberFormat="1" applyFont="1" applyBorder="1" applyAlignment="1">
      <alignment horizontal="left" vertical="center" wrapText="1"/>
    </xf>
    <xf numFmtId="0" fontId="38" fillId="0" borderId="19" xfId="0" applyFont="1" applyBorder="1" applyAlignment="1">
      <alignment vertical="center"/>
    </xf>
    <xf numFmtId="0" fontId="38" fillId="4" borderId="19" xfId="0" applyNumberFormat="1" applyFont="1" applyFill="1" applyBorder="1" applyAlignment="1" applyProtection="1">
      <alignment horizontal="left" vertical="center" wrapText="1"/>
      <protection locked="0"/>
    </xf>
    <xf numFmtId="0" fontId="1" fillId="0" borderId="24" xfId="0" applyFont="1" applyBorder="1" applyAlignment="1">
      <alignment/>
    </xf>
    <xf numFmtId="0" fontId="1" fillId="0" borderId="19" xfId="0" applyFont="1" applyBorder="1" applyAlignment="1">
      <alignment/>
    </xf>
    <xf numFmtId="0" fontId="38" fillId="4" borderId="19" xfId="0" applyNumberFormat="1" applyFont="1" applyFill="1" applyBorder="1" applyAlignment="1" applyProtection="1">
      <alignment vertical="center" wrapText="1"/>
      <protection locked="0"/>
    </xf>
    <xf numFmtId="0" fontId="38" fillId="4" borderId="19" xfId="0" applyNumberFormat="1" applyFont="1" applyFill="1" applyBorder="1" applyAlignment="1">
      <alignment horizontal="left" vertical="center" wrapText="1"/>
    </xf>
    <xf numFmtId="0" fontId="38" fillId="20" borderId="19" xfId="0" applyNumberFormat="1" applyFont="1" applyFill="1" applyBorder="1" applyAlignment="1">
      <alignment horizontal="left" vertical="center" wrapText="1"/>
    </xf>
    <xf numFmtId="0" fontId="38" fillId="0" borderId="19" xfId="0" applyFont="1" applyBorder="1" applyAlignment="1">
      <alignment horizontal="left" vertical="center" wrapText="1"/>
    </xf>
    <xf numFmtId="49" fontId="38" fillId="0" borderId="19" xfId="0" applyNumberFormat="1" applyFont="1" applyFill="1" applyBorder="1" applyAlignment="1">
      <alignment horizontal="left" vertical="center" wrapText="1"/>
    </xf>
    <xf numFmtId="0" fontId="38" fillId="0" borderId="19" xfId="0" applyFont="1" applyFill="1" applyBorder="1" applyAlignment="1">
      <alignment vertical="center"/>
    </xf>
    <xf numFmtId="0" fontId="38" fillId="0" borderId="19" xfId="0" applyFont="1" applyFill="1" applyBorder="1" applyAlignment="1">
      <alignment horizontal="left" vertical="center" wrapText="1"/>
    </xf>
    <xf numFmtId="0" fontId="1" fillId="0" borderId="24" xfId="0" applyFont="1" applyFill="1" applyBorder="1" applyAlignment="1">
      <alignment/>
    </xf>
    <xf numFmtId="0" fontId="1" fillId="0" borderId="19" xfId="0" applyFont="1" applyFill="1" applyBorder="1" applyAlignment="1">
      <alignment/>
    </xf>
    <xf numFmtId="179" fontId="38" fillId="0" borderId="19" xfId="76" applyNumberFormat="1" applyFont="1" applyBorder="1" applyAlignment="1">
      <alignment horizontal="left" vertical="center" wrapText="1"/>
      <protection/>
    </xf>
    <xf numFmtId="0" fontId="38" fillId="0" borderId="19" xfId="0" applyNumberFormat="1" applyFont="1" applyBorder="1" applyAlignment="1">
      <alignment vertical="center"/>
    </xf>
    <xf numFmtId="0" fontId="38" fillId="20" borderId="19" xfId="74" applyNumberFormat="1" applyFont="1" applyFill="1" applyBorder="1" applyAlignment="1">
      <alignment horizontal="left" vertical="center" wrapText="1"/>
      <protection/>
    </xf>
    <xf numFmtId="0" fontId="38" fillId="20" borderId="19" xfId="68" applyNumberFormat="1" applyFont="1" applyFill="1" applyBorder="1" applyAlignment="1">
      <alignment horizontal="left" vertical="center" wrapText="1"/>
      <protection/>
    </xf>
    <xf numFmtId="0" fontId="38" fillId="20" borderId="19" xfId="65" applyNumberFormat="1" applyFont="1" applyFill="1" applyBorder="1" applyAlignment="1">
      <alignment horizontal="left" vertical="center" wrapText="1"/>
      <protection/>
    </xf>
    <xf numFmtId="0" fontId="35" fillId="0" borderId="24" xfId="0" applyFont="1" applyBorder="1" applyAlignment="1">
      <alignment/>
    </xf>
    <xf numFmtId="0" fontId="35" fillId="0" borderId="19" xfId="0" applyFont="1" applyBorder="1" applyAlignment="1">
      <alignment/>
    </xf>
    <xf numFmtId="4" fontId="38" fillId="20" borderId="19" xfId="0" applyNumberFormat="1" applyFont="1" applyFill="1" applyBorder="1" applyAlignment="1">
      <alignment horizontal="left"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1" xfId="0" applyFont="1" applyBorder="1" applyAlignment="1">
      <alignment horizontal="center" vertical="center" wrapText="1"/>
    </xf>
    <xf numFmtId="0" fontId="39" fillId="20" borderId="19" xfId="0" applyNumberFormat="1" applyFont="1" applyFill="1" applyBorder="1" applyAlignment="1">
      <alignment horizontal="left" vertical="center" wrapText="1"/>
    </xf>
    <xf numFmtId="37" fontId="38" fillId="0" borderId="19" xfId="0" applyNumberFormat="1" applyFont="1" applyFill="1" applyBorder="1" applyAlignment="1">
      <alignment horizontal="left" vertical="center" wrapText="1"/>
    </xf>
    <xf numFmtId="0" fontId="38" fillId="0" borderId="19" xfId="0" applyNumberFormat="1" applyFont="1" applyFill="1" applyBorder="1" applyAlignment="1">
      <alignment vertical="center" wrapText="1"/>
    </xf>
    <xf numFmtId="0" fontId="38" fillId="0" borderId="19" xfId="0" applyNumberFormat="1" applyFont="1" applyFill="1" applyBorder="1" applyAlignment="1">
      <alignment horizontal="left" vertical="center" wrapText="1"/>
    </xf>
    <xf numFmtId="0" fontId="1" fillId="0" borderId="24" xfId="0" applyFont="1" applyFill="1" applyBorder="1" applyAlignment="1">
      <alignment vertical="center" wrapText="1"/>
    </xf>
    <xf numFmtId="0" fontId="1" fillId="0" borderId="19" xfId="0" applyFont="1" applyFill="1" applyBorder="1" applyAlignment="1">
      <alignment vertical="center" wrapText="1"/>
    </xf>
    <xf numFmtId="0" fontId="38" fillId="0" borderId="19" xfId="0" applyFont="1" applyFill="1" applyBorder="1" applyAlignment="1">
      <alignment vertical="center" wrapText="1"/>
    </xf>
    <xf numFmtId="0" fontId="38" fillId="0" borderId="25" xfId="0" applyNumberFormat="1" applyFont="1" applyFill="1" applyBorder="1" applyAlignment="1" applyProtection="1">
      <alignment vertical="center" wrapText="1"/>
      <protection locked="0"/>
    </xf>
    <xf numFmtId="0" fontId="38" fillId="0" borderId="19" xfId="0" applyNumberFormat="1" applyFont="1" applyFill="1" applyBorder="1" applyAlignment="1" applyProtection="1">
      <alignment horizontal="left" vertical="center" wrapText="1"/>
      <protection locked="0"/>
    </xf>
    <xf numFmtId="0" fontId="38" fillId="0" borderId="21" xfId="0" applyNumberFormat="1" applyFont="1" applyFill="1" applyBorder="1" applyAlignment="1" applyProtection="1">
      <alignment vertical="center" wrapText="1"/>
      <protection locked="0"/>
    </xf>
    <xf numFmtId="0" fontId="33" fillId="0" borderId="19" xfId="0" applyFont="1" applyFill="1" applyBorder="1" applyAlignment="1">
      <alignment horizontal="left" vertical="center" wrapText="1"/>
    </xf>
    <xf numFmtId="0" fontId="38" fillId="0" borderId="19" xfId="0" applyNumberFormat="1" applyFont="1" applyFill="1" applyBorder="1" applyAlignment="1" applyProtection="1">
      <alignment vertical="center" wrapText="1"/>
      <protection locked="0"/>
    </xf>
    <xf numFmtId="0" fontId="38" fillId="0" borderId="25" xfId="0" applyFont="1" applyBorder="1" applyAlignment="1">
      <alignment horizontal="left" vertical="center" wrapText="1"/>
    </xf>
    <xf numFmtId="0" fontId="38" fillId="0" borderId="21" xfId="0" applyFont="1" applyBorder="1" applyAlignment="1">
      <alignment horizontal="left" vertical="center" wrapText="1"/>
    </xf>
    <xf numFmtId="0" fontId="20" fillId="0" borderId="24" xfId="0" applyFont="1" applyFill="1" applyBorder="1" applyAlignment="1">
      <alignment horizontal="center" vertical="center"/>
    </xf>
    <xf numFmtId="0" fontId="20" fillId="0" borderId="19" xfId="0" applyFont="1" applyFill="1" applyBorder="1" applyAlignment="1">
      <alignment horizontal="center" vertical="center"/>
    </xf>
    <xf numFmtId="0" fontId="38" fillId="0" borderId="19" xfId="0" applyNumberFormat="1" applyFont="1" applyBorder="1" applyAlignment="1">
      <alignment horizontal="left" vertical="center" wrapText="1"/>
    </xf>
    <xf numFmtId="0" fontId="36" fillId="0" borderId="24" xfId="0" applyFont="1" applyBorder="1" applyAlignment="1">
      <alignment horizontal="center" vertical="center"/>
    </xf>
    <xf numFmtId="0" fontId="36" fillId="0" borderId="19" xfId="0" applyFont="1" applyBorder="1" applyAlignment="1">
      <alignment horizontal="center" vertical="center"/>
    </xf>
    <xf numFmtId="0" fontId="38" fillId="0" borderId="19" xfId="0" applyFont="1" applyBorder="1" applyAlignment="1">
      <alignment horizontal="center" vertical="center" wrapText="1"/>
    </xf>
    <xf numFmtId="0" fontId="36" fillId="0" borderId="24" xfId="0" applyFont="1" applyBorder="1" applyAlignment="1">
      <alignment/>
    </xf>
    <xf numFmtId="0" fontId="36" fillId="0" borderId="19" xfId="0" applyFont="1" applyBorder="1" applyAlignment="1">
      <alignment/>
    </xf>
    <xf numFmtId="0" fontId="38" fillId="0" borderId="19" xfId="0" applyFont="1" applyBorder="1" applyAlignment="1">
      <alignment vertical="center" wrapText="1"/>
    </xf>
    <xf numFmtId="0" fontId="38" fillId="4" borderId="19" xfId="70" applyNumberFormat="1" applyFont="1" applyFill="1" applyBorder="1" applyAlignment="1">
      <alignment horizontal="left" vertical="center" wrapText="1"/>
      <protection/>
    </xf>
    <xf numFmtId="0" fontId="38" fillId="0" borderId="19" xfId="67" applyFont="1" applyBorder="1" applyAlignment="1">
      <alignment horizontal="left" vertical="center" wrapText="1"/>
      <protection/>
    </xf>
    <xf numFmtId="0" fontId="38" fillId="4" borderId="19" xfId="73" applyNumberFormat="1" applyFont="1" applyFill="1" applyBorder="1" applyAlignment="1">
      <alignment horizontal="left" vertical="center" wrapText="1"/>
      <protection/>
    </xf>
    <xf numFmtId="0" fontId="38" fillId="4" borderId="19" xfId="75" applyNumberFormat="1" applyFont="1" applyFill="1" applyBorder="1" applyAlignment="1">
      <alignment horizontal="left" vertical="center" wrapText="1"/>
      <protection/>
    </xf>
    <xf numFmtId="0" fontId="38" fillId="20" borderId="19" xfId="69" applyNumberFormat="1" applyFont="1" applyFill="1" applyBorder="1" applyAlignment="1">
      <alignment horizontal="left" vertical="center" wrapText="1"/>
      <protection/>
    </xf>
    <xf numFmtId="0" fontId="38" fillId="0" borderId="19" xfId="77" applyFont="1" applyBorder="1" applyAlignment="1">
      <alignment horizontal="left" vertical="center" wrapText="1"/>
      <protection/>
    </xf>
    <xf numFmtId="0" fontId="38" fillId="0" borderId="19" xfId="0" applyFont="1" applyBorder="1" applyAlignment="1">
      <alignment horizontal="center" vertical="center"/>
    </xf>
    <xf numFmtId="0" fontId="38" fillId="0" borderId="19" xfId="78" applyFont="1" applyBorder="1" applyAlignment="1">
      <alignment horizontal="left" vertical="center" wrapText="1"/>
      <protection/>
    </xf>
    <xf numFmtId="0" fontId="38" fillId="4" borderId="19" xfId="71" applyNumberFormat="1" applyFont="1" applyFill="1" applyBorder="1" applyAlignment="1">
      <alignment horizontal="left" vertical="center" wrapText="1"/>
      <protection/>
    </xf>
    <xf numFmtId="0" fontId="38" fillId="0" borderId="19" xfId="63" applyFont="1" applyBorder="1" applyAlignment="1">
      <alignment horizontal="left" vertical="center" wrapText="1"/>
      <protection/>
    </xf>
    <xf numFmtId="0" fontId="38" fillId="20" borderId="19" xfId="72" applyNumberFormat="1" applyFont="1" applyFill="1" applyBorder="1" applyAlignment="1">
      <alignment horizontal="left" vertical="center" wrapText="1"/>
      <protection/>
    </xf>
    <xf numFmtId="0" fontId="38" fillId="0" borderId="19" xfId="64" applyFont="1" applyBorder="1" applyAlignment="1">
      <alignment horizontal="left" vertical="center" wrapText="1"/>
      <protection/>
    </xf>
    <xf numFmtId="0" fontId="38" fillId="20" borderId="19" xfId="79" applyNumberFormat="1" applyFont="1" applyFill="1" applyBorder="1" applyAlignment="1">
      <alignment horizontal="left" vertical="center" wrapText="1"/>
      <protection/>
    </xf>
    <xf numFmtId="179" fontId="33" fillId="0" borderId="19" xfId="76" applyNumberFormat="1" applyFont="1" applyBorder="1" applyAlignment="1">
      <alignment horizontal="left" vertical="center" wrapText="1"/>
      <protection/>
    </xf>
    <xf numFmtId="0" fontId="39" fillId="0" borderId="19" xfId="0" applyNumberFormat="1" applyFont="1" applyBorder="1" applyAlignment="1">
      <alignment horizontal="left" vertical="center" wrapText="1"/>
    </xf>
    <xf numFmtId="0" fontId="38" fillId="20" borderId="19" xfId="66" applyNumberFormat="1" applyFont="1" applyFill="1" applyBorder="1" applyAlignment="1">
      <alignment horizontal="left" vertical="center" wrapText="1"/>
      <protection/>
    </xf>
    <xf numFmtId="176" fontId="33" fillId="0" borderId="19" xfId="0" applyNumberFormat="1" applyFont="1" applyBorder="1" applyAlignment="1">
      <alignment vertical="center"/>
    </xf>
    <xf numFmtId="180" fontId="33" fillId="0" borderId="19" xfId="0" applyNumberFormat="1" applyFont="1" applyBorder="1" applyAlignment="1">
      <alignment horizontal="left" vertical="center" wrapText="1"/>
    </xf>
    <xf numFmtId="180" fontId="20" fillId="0" borderId="24" xfId="0" applyNumberFormat="1" applyFont="1" applyBorder="1" applyAlignment="1">
      <alignment/>
    </xf>
    <xf numFmtId="180" fontId="20" fillId="0" borderId="19" xfId="0" applyNumberFormat="1" applyFont="1" applyBorder="1" applyAlignment="1">
      <alignment/>
    </xf>
    <xf numFmtId="180" fontId="1" fillId="0" borderId="0" xfId="0" applyNumberFormat="1" applyFont="1" applyAlignment="1">
      <alignment/>
    </xf>
    <xf numFmtId="176" fontId="1" fillId="0" borderId="0" xfId="0" applyNumberFormat="1" applyFont="1" applyAlignment="1">
      <alignment/>
    </xf>
    <xf numFmtId="0" fontId="25" fillId="0" borderId="0" xfId="0" applyFont="1" applyAlignment="1">
      <alignment/>
    </xf>
    <xf numFmtId="0" fontId="0" fillId="0" borderId="0" xfId="0" applyAlignment="1">
      <alignment/>
    </xf>
    <xf numFmtId="0" fontId="40" fillId="0" borderId="0" xfId="0" applyFont="1" applyBorder="1" applyAlignment="1">
      <alignment horizontal="center" vertical="center" wrapText="1"/>
    </xf>
    <xf numFmtId="0" fontId="10" fillId="19" borderId="27" xfId="0" applyFont="1" applyFill="1" applyBorder="1" applyAlignment="1">
      <alignment horizontal="center" vertical="center" wrapText="1"/>
    </xf>
    <xf numFmtId="0" fontId="10" fillId="19" borderId="28" xfId="0" applyFont="1" applyFill="1" applyBorder="1" applyAlignment="1">
      <alignment horizontal="center" vertical="center" wrapText="1"/>
    </xf>
    <xf numFmtId="0" fontId="10" fillId="19" borderId="29" xfId="0" applyFont="1" applyFill="1" applyBorder="1" applyAlignment="1">
      <alignment horizontal="center" vertical="center" wrapText="1"/>
    </xf>
    <xf numFmtId="4" fontId="41" fillId="0" borderId="6" xfId="0" applyNumberFormat="1" applyFont="1" applyBorder="1" applyAlignment="1">
      <alignment horizontal="right" vertical="center" wrapText="1"/>
    </xf>
    <xf numFmtId="0" fontId="42" fillId="0" borderId="6" xfId="0" applyFont="1" applyBorder="1" applyAlignment="1">
      <alignment horizontal="center" vertical="center" wrapText="1"/>
    </xf>
    <xf numFmtId="4" fontId="43" fillId="0" borderId="6" xfId="0" applyNumberFormat="1" applyFont="1" applyBorder="1" applyAlignment="1">
      <alignment horizontal="right" vertical="center" wrapText="1"/>
    </xf>
    <xf numFmtId="0" fontId="10" fillId="19" borderId="30" xfId="0" applyFont="1" applyFill="1" applyBorder="1" applyAlignment="1">
      <alignment horizontal="center" vertical="center" wrapText="1"/>
    </xf>
    <xf numFmtId="0" fontId="10" fillId="19" borderId="0" xfId="0" applyFont="1" applyFill="1" applyBorder="1" applyAlignment="1">
      <alignment horizontal="center" vertical="center" wrapText="1"/>
    </xf>
    <xf numFmtId="0" fontId="10" fillId="19" borderId="31" xfId="0" applyFont="1" applyFill="1" applyBorder="1" applyAlignment="1">
      <alignment horizontal="center" vertical="center" wrapText="1"/>
    </xf>
    <xf numFmtId="0" fontId="10" fillId="19" borderId="32" xfId="0" applyFont="1" applyFill="1" applyBorder="1" applyAlignment="1">
      <alignment horizontal="center" vertical="center" wrapText="1"/>
    </xf>
    <xf numFmtId="0" fontId="10" fillId="19" borderId="33" xfId="0" applyFont="1" applyFill="1" applyBorder="1" applyAlignment="1">
      <alignment horizontal="center" vertical="center" wrapText="1"/>
    </xf>
    <xf numFmtId="0" fontId="10" fillId="19" borderId="34" xfId="0" applyFont="1" applyFill="1" applyBorder="1" applyAlignment="1">
      <alignment horizontal="center" vertical="center" wrapText="1"/>
    </xf>
    <xf numFmtId="0" fontId="10"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10" fillId="19" borderId="35" xfId="0" applyFont="1" applyFill="1" applyBorder="1" applyAlignment="1">
      <alignment horizontal="center" vertical="center" wrapText="1"/>
    </xf>
    <xf numFmtId="0" fontId="10" fillId="19" borderId="19" xfId="0" applyFont="1" applyFill="1" applyBorder="1" applyAlignment="1">
      <alignment horizontal="center" vertical="center" wrapText="1"/>
    </xf>
    <xf numFmtId="0" fontId="10" fillId="19" borderId="18" xfId="0" applyFont="1" applyFill="1" applyBorder="1" applyAlignment="1">
      <alignment horizontal="center" vertical="center" wrapText="1"/>
    </xf>
    <xf numFmtId="181" fontId="11" fillId="0" borderId="6" xfId="0" applyNumberFormat="1" applyFont="1" applyBorder="1" applyAlignment="1">
      <alignment horizontal="right" vertical="center" wrapText="1"/>
    </xf>
    <xf numFmtId="181" fontId="0" fillId="0" borderId="0" xfId="0" applyNumberFormat="1" applyAlignment="1">
      <alignment/>
    </xf>
    <xf numFmtId="0" fontId="0" fillId="0" borderId="20" xfId="0" applyBorder="1" applyAlignment="1">
      <alignment horizontal="center"/>
    </xf>
    <xf numFmtId="0" fontId="41" fillId="0" borderId="6" xfId="0" applyFont="1" applyBorder="1" applyAlignment="1">
      <alignment vertical="center" wrapText="1"/>
    </xf>
    <xf numFmtId="0" fontId="45" fillId="0" borderId="6" xfId="0" applyFont="1" applyBorder="1" applyAlignment="1">
      <alignment horizontal="center" vertical="center" wrapText="1"/>
    </xf>
    <xf numFmtId="0" fontId="11" fillId="0" borderId="6" xfId="0" applyFont="1" applyBorder="1" applyAlignment="1">
      <alignment horizontal="right" vertical="center" wrapText="1"/>
    </xf>
    <xf numFmtId="0" fontId="10" fillId="19" borderId="36" xfId="0" applyFont="1" applyFill="1" applyBorder="1" applyAlignment="1">
      <alignment horizontal="center" vertical="center" wrapText="1"/>
    </xf>
    <xf numFmtId="0" fontId="10" fillId="19" borderId="37" xfId="0" applyFont="1" applyFill="1" applyBorder="1" applyAlignment="1">
      <alignment horizontal="center" vertical="center" wrapText="1"/>
    </xf>
    <xf numFmtId="0" fontId="10" fillId="19" borderId="38" xfId="0" applyFont="1" applyFill="1" applyBorder="1" applyAlignment="1">
      <alignment horizontal="center" vertical="center" wrapText="1"/>
    </xf>
    <xf numFmtId="0" fontId="10" fillId="19" borderId="39" xfId="0" applyFont="1" applyFill="1" applyBorder="1" applyAlignment="1">
      <alignment horizontal="center" vertical="center" wrapText="1"/>
    </xf>
    <xf numFmtId="0" fontId="10" fillId="0" borderId="31" xfId="0" applyFont="1" applyBorder="1" applyAlignment="1">
      <alignment horizontal="center" vertical="center" wrapText="1"/>
    </xf>
    <xf numFmtId="0" fontId="46" fillId="0" borderId="0" xfId="0" applyFont="1" applyBorder="1" applyAlignment="1">
      <alignment horizontal="center" vertical="center" wrapText="1"/>
    </xf>
    <xf numFmtId="0" fontId="10" fillId="0" borderId="36" xfId="0" applyFont="1" applyBorder="1" applyAlignment="1">
      <alignment horizontal="left" vertical="center" wrapText="1"/>
    </xf>
    <xf numFmtId="4" fontId="11" fillId="0" borderId="36" xfId="0" applyNumberFormat="1" applyFont="1" applyBorder="1" applyAlignment="1">
      <alignment horizontal="right" vertical="center" wrapText="1"/>
    </xf>
    <xf numFmtId="0" fontId="45" fillId="0" borderId="40" xfId="0" applyFont="1" applyBorder="1" applyAlignment="1">
      <alignment horizontal="center" vertical="center" wrapText="1"/>
    </xf>
    <xf numFmtId="4" fontId="10" fillId="20" borderId="41" xfId="0" applyNumberFormat="1" applyFont="1" applyFill="1" applyBorder="1" applyAlignment="1">
      <alignment horizontal="right" vertical="center" wrapText="1"/>
    </xf>
    <xf numFmtId="179" fontId="0" fillId="0" borderId="0" xfId="0" applyNumberFormat="1" applyAlignment="1">
      <alignment/>
    </xf>
    <xf numFmtId="4" fontId="10" fillId="20" borderId="42" xfId="0" applyNumberFormat="1" applyFont="1" applyFill="1" applyBorder="1" applyAlignment="1">
      <alignment horizontal="right" vertical="center" wrapText="1"/>
    </xf>
    <xf numFmtId="0" fontId="47" fillId="0" borderId="0" xfId="0" applyFont="1" applyAlignment="1">
      <alignment horizontal="center"/>
    </xf>
    <xf numFmtId="0" fontId="48" fillId="0" borderId="0" xfId="0" applyFont="1" applyAlignment="1">
      <alignment horizontal="justify"/>
    </xf>
    <xf numFmtId="0" fontId="2" fillId="0" borderId="0" xfId="0" applyFont="1" applyAlignment="1">
      <alignment horizontal="justify"/>
    </xf>
    <xf numFmtId="0" fontId="34" fillId="0" borderId="0" xfId="0" applyFont="1" applyAlignment="1">
      <alignment horizontal="justify"/>
    </xf>
    <xf numFmtId="0" fontId="2"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xf>
    <xf numFmtId="0" fontId="38" fillId="0" borderId="0" xfId="0" applyFont="1" applyAlignment="1">
      <alignment/>
    </xf>
    <xf numFmtId="0" fontId="49" fillId="0" borderId="0" xfId="0" applyFont="1" applyAlignment="1">
      <alignment horizontal="center"/>
    </xf>
    <xf numFmtId="0" fontId="33" fillId="0" borderId="0" xfId="0" applyFont="1" applyAlignment="1">
      <alignment horizontal="center"/>
    </xf>
    <xf numFmtId="0" fontId="6" fillId="0" borderId="0" xfId="0" applyFont="1" applyAlignment="1">
      <alignment/>
    </xf>
    <xf numFmtId="0" fontId="38" fillId="0" borderId="0" xfId="0" applyFont="1" applyAlignment="1">
      <alignment/>
    </xf>
    <xf numFmtId="0" fontId="50" fillId="0" borderId="0" xfId="0" applyFont="1" applyAlignment="1">
      <alignment horizontal="distributed"/>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cellXfs>
  <cellStyles count="6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5" xfId="63"/>
    <cellStyle name="常规 26" xfId="64"/>
    <cellStyle name="常规 47" xfId="65"/>
    <cellStyle name="常规 52" xfId="66"/>
    <cellStyle name="常规 21" xfId="67"/>
    <cellStyle name="常规 46" xfId="68"/>
    <cellStyle name="常规 51" xfId="69"/>
    <cellStyle name="常规 48" xfId="70"/>
    <cellStyle name="常规 53" xfId="71"/>
    <cellStyle name="常规 54" xfId="72"/>
    <cellStyle name="常规 49" xfId="73"/>
    <cellStyle name="常规 45" xfId="74"/>
    <cellStyle name="常规 50" xfId="75"/>
    <cellStyle name="常规 2" xfId="76"/>
    <cellStyle name="常规 22" xfId="77"/>
    <cellStyle name="常规 23" xfId="78"/>
    <cellStyle name="常规 55"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0E0E0"/>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0</xdr:col>
      <xdr:colOff>1314450</xdr:colOff>
      <xdr:row>4</xdr:row>
      <xdr:rowOff>352425</xdr:rowOff>
    </xdr:to>
    <xdr:sp>
      <xdr:nvSpPr>
        <xdr:cNvPr id="1" name="Line 85"/>
        <xdr:cNvSpPr>
          <a:spLocks/>
        </xdr:cNvSpPr>
      </xdr:nvSpPr>
      <xdr:spPr>
        <a:xfrm flipH="1" flipV="1">
          <a:off x="0" y="1657350"/>
          <a:ext cx="131445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552450</xdr:colOff>
      <xdr:row>2</xdr:row>
      <xdr:rowOff>57150</xdr:rowOff>
    </xdr:from>
    <xdr:to>
      <xdr:col>0</xdr:col>
      <xdr:colOff>1323975</xdr:colOff>
      <xdr:row>4</xdr:row>
      <xdr:rowOff>323850</xdr:rowOff>
    </xdr:to>
    <xdr:sp>
      <xdr:nvSpPr>
        <xdr:cNvPr id="2" name="Line 86"/>
        <xdr:cNvSpPr>
          <a:spLocks/>
        </xdr:cNvSpPr>
      </xdr:nvSpPr>
      <xdr:spPr>
        <a:xfrm>
          <a:off x="552450" y="1171575"/>
          <a:ext cx="77152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22"/>
  <sheetViews>
    <sheetView zoomScale="85" zoomScaleNormal="85" workbookViewId="0" topLeftCell="A1">
      <selection activeCell="W7" sqref="W7"/>
    </sheetView>
  </sheetViews>
  <sheetFormatPr defaultColWidth="9.140625" defaultRowHeight="14.25" customHeight="1"/>
  <cols>
    <col min="1" max="1" width="25.140625" style="0" customWidth="1"/>
    <col min="2" max="2" width="6.421875" style="0" customWidth="1"/>
    <col min="3" max="3" width="8.421875" style="0" customWidth="1"/>
    <col min="4" max="4" width="9.8515625" style="0" customWidth="1"/>
    <col min="5" max="5" width="6.7109375" style="0" customWidth="1"/>
    <col min="6" max="6" width="5.8515625" style="0" customWidth="1"/>
    <col min="7" max="7" width="5.28125" style="0" customWidth="1"/>
    <col min="8" max="8" width="4.7109375" style="0" customWidth="1"/>
    <col min="9" max="9" width="4.28125" style="0" customWidth="1"/>
    <col min="10" max="10" width="5.00390625" style="0" customWidth="1"/>
    <col min="11" max="11" width="5.8515625" style="0" customWidth="1"/>
    <col min="12" max="12" width="23.7109375" style="0" customWidth="1"/>
    <col min="13" max="13" width="5.7109375" style="0" customWidth="1"/>
  </cols>
  <sheetData>
    <row r="1" ht="20.25">
      <c r="A1" s="294" t="s">
        <v>0</v>
      </c>
    </row>
    <row r="2" ht="20.25">
      <c r="A2" s="294" t="s">
        <v>1</v>
      </c>
    </row>
    <row r="3" ht="20.25">
      <c r="A3" s="295" t="s">
        <v>2</v>
      </c>
    </row>
    <row r="4" ht="57.75" customHeight="1"/>
    <row r="5" spans="1:13" ht="60.75" customHeight="1">
      <c r="A5" s="296"/>
      <c r="B5" s="296"/>
      <c r="C5" s="296"/>
      <c r="D5" s="296"/>
      <c r="E5" s="296"/>
      <c r="F5" s="296"/>
      <c r="G5" s="296"/>
      <c r="H5" s="296"/>
      <c r="I5" s="296"/>
      <c r="J5" s="296"/>
      <c r="K5" s="296"/>
      <c r="L5" s="296"/>
      <c r="M5" s="296"/>
    </row>
    <row r="6" spans="1:24" ht="90" customHeight="1">
      <c r="A6" s="297" t="s">
        <v>3</v>
      </c>
      <c r="B6" s="297"/>
      <c r="C6" s="297"/>
      <c r="D6" s="297"/>
      <c r="E6" s="297"/>
      <c r="F6" s="297"/>
      <c r="G6" s="297"/>
      <c r="H6" s="297"/>
      <c r="I6" s="297"/>
      <c r="J6" s="297"/>
      <c r="K6" s="297"/>
      <c r="L6" s="297"/>
      <c r="M6" s="297"/>
      <c r="N6" s="297"/>
      <c r="O6" s="297"/>
      <c r="P6" s="297"/>
      <c r="Q6" s="297"/>
      <c r="R6" s="297"/>
      <c r="S6" s="297"/>
      <c r="T6" s="297"/>
      <c r="U6" s="297"/>
      <c r="V6" s="297"/>
      <c r="W6" s="297"/>
      <c r="X6" s="297"/>
    </row>
    <row r="7" ht="102.75" customHeight="1"/>
    <row r="8" ht="27.75" customHeight="1"/>
    <row r="9" ht="12"/>
    <row r="10" ht="12"/>
    <row r="11" ht="12"/>
    <row r="12" ht="12"/>
    <row r="13" ht="12"/>
    <row r="22" spans="1:24" ht="27.75" customHeight="1">
      <c r="A22" s="298" t="s">
        <v>4</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row>
  </sheetData>
  <sheetProtection/>
  <mergeCells count="2">
    <mergeCell ref="A6:X6"/>
    <mergeCell ref="A22:X22"/>
  </mergeCells>
  <printOptions/>
  <pageMargins left="0.63" right="0.17" top="0.7" bottom="0.51" header="0.5" footer="0.75"/>
  <pageSetup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C13"/>
  <sheetViews>
    <sheetView zoomScale="70" zoomScaleNormal="70" workbookViewId="0" topLeftCell="A1">
      <selection activeCell="C11" sqref="C11"/>
    </sheetView>
  </sheetViews>
  <sheetFormatPr defaultColWidth="9.140625" defaultRowHeight="12"/>
  <cols>
    <col min="1" max="1" width="39.140625" style="0" customWidth="1"/>
    <col min="2" max="2" width="14.7109375" style="0" customWidth="1"/>
    <col min="3" max="3" width="161.00390625" style="79" customWidth="1"/>
  </cols>
  <sheetData>
    <row r="1" spans="1:3" ht="36.75">
      <c r="A1" s="80" t="s">
        <v>752</v>
      </c>
      <c r="B1" s="80"/>
      <c r="C1" s="80"/>
    </row>
    <row r="2" ht="18" customHeight="1">
      <c r="C2" s="81" t="s">
        <v>359</v>
      </c>
    </row>
    <row r="3" spans="1:3" s="78" customFormat="1" ht="27.75" customHeight="1">
      <c r="A3" s="82" t="s">
        <v>753</v>
      </c>
      <c r="B3" s="82" t="s">
        <v>372</v>
      </c>
      <c r="C3" s="83" t="s">
        <v>754</v>
      </c>
    </row>
    <row r="4" spans="1:3" ht="54.75" customHeight="1">
      <c r="A4" s="84" t="s">
        <v>373</v>
      </c>
      <c r="B4" s="82">
        <v>268</v>
      </c>
      <c r="C4" s="85" t="s">
        <v>755</v>
      </c>
    </row>
    <row r="5" spans="1:3" ht="54.75" customHeight="1">
      <c r="A5" s="84" t="s">
        <v>417</v>
      </c>
      <c r="B5" s="82">
        <v>35</v>
      </c>
      <c r="C5" s="85" t="s">
        <v>756</v>
      </c>
    </row>
    <row r="6" spans="1:3" ht="77.25" customHeight="1">
      <c r="A6" s="84" t="s">
        <v>438</v>
      </c>
      <c r="B6" s="82">
        <v>9631</v>
      </c>
      <c r="C6" s="85" t="s">
        <v>757</v>
      </c>
    </row>
    <row r="7" spans="1:3" ht="54.75" customHeight="1">
      <c r="A7" s="84" t="s">
        <v>658</v>
      </c>
      <c r="B7" s="82">
        <v>4</v>
      </c>
      <c r="C7" s="85" t="s">
        <v>758</v>
      </c>
    </row>
    <row r="8" spans="1:3" ht="54.75" customHeight="1">
      <c r="A8" s="84" t="s">
        <v>472</v>
      </c>
      <c r="B8" s="82">
        <v>6</v>
      </c>
      <c r="C8" s="85" t="s">
        <v>759</v>
      </c>
    </row>
    <row r="9" spans="1:3" ht="54.75" customHeight="1">
      <c r="A9" s="84" t="s">
        <v>493</v>
      </c>
      <c r="B9" s="82">
        <v>349</v>
      </c>
      <c r="C9" s="85" t="s">
        <v>760</v>
      </c>
    </row>
    <row r="10" spans="1:3" ht="54.75" customHeight="1">
      <c r="A10" s="84" t="s">
        <v>506</v>
      </c>
      <c r="B10" s="82">
        <v>3762</v>
      </c>
      <c r="C10" s="85" t="s">
        <v>761</v>
      </c>
    </row>
    <row r="11" spans="1:3" ht="54.75" customHeight="1">
      <c r="A11" s="84" t="s">
        <v>512</v>
      </c>
      <c r="B11" s="82">
        <v>133</v>
      </c>
      <c r="C11" s="85" t="s">
        <v>762</v>
      </c>
    </row>
    <row r="12" spans="1:3" ht="54.75" customHeight="1">
      <c r="A12" s="84" t="s">
        <v>517</v>
      </c>
      <c r="B12" s="82">
        <v>116</v>
      </c>
      <c r="C12" s="85" t="s">
        <v>763</v>
      </c>
    </row>
    <row r="13" spans="1:3" ht="33" customHeight="1">
      <c r="A13" s="86" t="s">
        <v>71</v>
      </c>
      <c r="B13" s="87">
        <f>SUM(B4:B12)</f>
        <v>14304</v>
      </c>
      <c r="C13" s="85"/>
    </row>
  </sheetData>
  <sheetProtection/>
  <mergeCells count="1">
    <mergeCell ref="A1:C1"/>
  </mergeCells>
  <printOptions/>
  <pageMargins left="0.9" right="0.2" top="1.22" bottom="0.71" header="0.31" footer="0.43000000000000005"/>
  <pageSetup firstPageNumber="40" useFirstPageNumber="1" horizontalDpi="600" verticalDpi="600" orientation="landscape" paperSize="8"/>
  <headerFooter scaleWithDoc="0" alignWithMargins="0">
    <oddFooter>&amp;R第 &amp;P 页</oddFooter>
  </headerFooter>
</worksheet>
</file>

<file path=xl/worksheets/sheet11.xml><?xml version="1.0" encoding="utf-8"?>
<worksheet xmlns="http://schemas.openxmlformats.org/spreadsheetml/2006/main" xmlns:r="http://schemas.openxmlformats.org/officeDocument/2006/relationships">
  <dimension ref="A1:C18"/>
  <sheetViews>
    <sheetView zoomScale="70" zoomScaleNormal="70" workbookViewId="0" topLeftCell="A1">
      <selection activeCell="A2" sqref="A2:IV2"/>
    </sheetView>
  </sheetViews>
  <sheetFormatPr defaultColWidth="9.140625" defaultRowHeight="12"/>
  <cols>
    <col min="1" max="1" width="37.8515625" style="0" customWidth="1"/>
    <col min="2" max="2" width="21.140625" style="0" customWidth="1"/>
    <col min="3" max="3" width="153.140625" style="60" customWidth="1"/>
  </cols>
  <sheetData>
    <row r="1" spans="1:3" ht="27">
      <c r="A1" s="61" t="s">
        <v>764</v>
      </c>
      <c r="B1" s="61"/>
      <c r="C1" s="61"/>
    </row>
    <row r="2" spans="1:3" ht="20.25">
      <c r="A2" s="62"/>
      <c r="C2" s="63" t="s">
        <v>359</v>
      </c>
    </row>
    <row r="3" spans="1:3" s="56" customFormat="1" ht="18.75">
      <c r="A3" s="64" t="s">
        <v>753</v>
      </c>
      <c r="B3" s="65" t="s">
        <v>372</v>
      </c>
      <c r="C3" s="66" t="s">
        <v>765</v>
      </c>
    </row>
    <row r="4" spans="1:3" s="57" customFormat="1" ht="68.25" customHeight="1">
      <c r="A4" s="67" t="s">
        <v>373</v>
      </c>
      <c r="B4" s="68">
        <v>3890</v>
      </c>
      <c r="C4" s="67" t="s">
        <v>766</v>
      </c>
    </row>
    <row r="5" spans="1:3" s="58" customFormat="1" ht="24.75" customHeight="1">
      <c r="A5" s="69" t="s">
        <v>415</v>
      </c>
      <c r="B5" s="70">
        <v>87</v>
      </c>
      <c r="C5" s="69" t="s">
        <v>767</v>
      </c>
    </row>
    <row r="6" spans="1:3" s="59" customFormat="1" ht="57" customHeight="1">
      <c r="A6" s="71" t="s">
        <v>417</v>
      </c>
      <c r="B6" s="72">
        <v>3692</v>
      </c>
      <c r="C6" s="73" t="s">
        <v>768</v>
      </c>
    </row>
    <row r="7" spans="1:3" s="59" customFormat="1" ht="81.75" customHeight="1">
      <c r="A7" s="71" t="s">
        <v>431</v>
      </c>
      <c r="B7" s="72">
        <v>4083</v>
      </c>
      <c r="C7" s="73" t="s">
        <v>769</v>
      </c>
    </row>
    <row r="8" spans="1:3" s="59" customFormat="1" ht="24.75" customHeight="1">
      <c r="A8" s="71" t="s">
        <v>438</v>
      </c>
      <c r="B8" s="72">
        <v>10086</v>
      </c>
      <c r="C8" s="73" t="s">
        <v>770</v>
      </c>
    </row>
    <row r="9" spans="1:3" s="59" customFormat="1" ht="61.5" customHeight="1">
      <c r="A9" s="71" t="s">
        <v>444</v>
      </c>
      <c r="B9" s="72">
        <v>1173</v>
      </c>
      <c r="C9" s="73" t="s">
        <v>771</v>
      </c>
    </row>
    <row r="10" spans="1:3" s="59" customFormat="1" ht="85.5" customHeight="1">
      <c r="A10" s="71" t="s">
        <v>658</v>
      </c>
      <c r="B10" s="72">
        <v>15953</v>
      </c>
      <c r="C10" s="73" t="s">
        <v>772</v>
      </c>
    </row>
    <row r="11" spans="1:3" s="59" customFormat="1" ht="48" customHeight="1">
      <c r="A11" s="71" t="s">
        <v>464</v>
      </c>
      <c r="B11" s="72">
        <v>4983</v>
      </c>
      <c r="C11" s="73" t="s">
        <v>773</v>
      </c>
    </row>
    <row r="12" spans="1:3" s="59" customFormat="1" ht="27" customHeight="1">
      <c r="A12" s="71" t="s">
        <v>472</v>
      </c>
      <c r="B12" s="72">
        <v>11382</v>
      </c>
      <c r="C12" s="73" t="s">
        <v>774</v>
      </c>
    </row>
    <row r="13" spans="1:3" s="59" customFormat="1" ht="70.5" customHeight="1">
      <c r="A13" s="71" t="s">
        <v>493</v>
      </c>
      <c r="B13" s="72">
        <v>19315</v>
      </c>
      <c r="C13" s="73" t="s">
        <v>775</v>
      </c>
    </row>
    <row r="14" spans="1:3" s="59" customFormat="1" ht="20.25" customHeight="1">
      <c r="A14" s="71" t="s">
        <v>506</v>
      </c>
      <c r="B14" s="72">
        <v>1992</v>
      </c>
      <c r="C14" s="74" t="s">
        <v>776</v>
      </c>
    </row>
    <row r="15" spans="1:3" s="59" customFormat="1" ht="20.25" customHeight="1">
      <c r="A15" s="71" t="s">
        <v>512</v>
      </c>
      <c r="B15" s="72">
        <v>351</v>
      </c>
      <c r="C15" s="73" t="s">
        <v>777</v>
      </c>
    </row>
    <row r="16" spans="1:3" s="59" customFormat="1" ht="22.5" customHeight="1">
      <c r="A16" s="71" t="s">
        <v>517</v>
      </c>
      <c r="B16" s="72">
        <v>130</v>
      </c>
      <c r="C16" s="73" t="s">
        <v>778</v>
      </c>
    </row>
    <row r="17" spans="1:3" s="59" customFormat="1" ht="23.25" customHeight="1">
      <c r="A17" s="71" t="s">
        <v>546</v>
      </c>
      <c r="B17" s="72">
        <v>5536</v>
      </c>
      <c r="C17" s="73" t="s">
        <v>779</v>
      </c>
    </row>
    <row r="18" spans="1:3" ht="24" customHeight="1">
      <c r="A18" s="75" t="s">
        <v>71</v>
      </c>
      <c r="B18" s="76">
        <f>SUM(B4:B17)</f>
        <v>82653</v>
      </c>
      <c r="C18" s="77"/>
    </row>
  </sheetData>
  <sheetProtection/>
  <mergeCells count="1">
    <mergeCell ref="A1:C1"/>
  </mergeCells>
  <printOptions/>
  <pageMargins left="0.75" right="0.2" top="0.67" bottom="0.55" header="0.31" footer="0.35"/>
  <pageSetup firstPageNumber="41" useFirstPageNumber="1" horizontalDpi="600" verticalDpi="600" orientation="landscape" paperSize="8"/>
  <headerFooter alignWithMargins="0">
    <oddFooter>&amp;R第 &amp;P 页</oddFooter>
  </headerFooter>
</worksheet>
</file>

<file path=xl/worksheets/sheet12.xml><?xml version="1.0" encoding="utf-8"?>
<worksheet xmlns="http://schemas.openxmlformats.org/spreadsheetml/2006/main" xmlns:r="http://schemas.openxmlformats.org/officeDocument/2006/relationships">
  <dimension ref="A1:C875"/>
  <sheetViews>
    <sheetView workbookViewId="0" topLeftCell="A1">
      <selection activeCell="A1" sqref="A1:C1"/>
    </sheetView>
  </sheetViews>
  <sheetFormatPr defaultColWidth="9.140625" defaultRowHeight="12"/>
  <cols>
    <col min="1" max="1" width="39.28125" style="0" customWidth="1"/>
    <col min="2" max="2" width="16.8515625" style="0" customWidth="1"/>
    <col min="3" max="3" width="123.00390625" style="0" customWidth="1"/>
  </cols>
  <sheetData>
    <row r="1" spans="1:3" s="42" customFormat="1" ht="29.25">
      <c r="A1" s="43" t="s">
        <v>780</v>
      </c>
      <c r="B1" s="43"/>
      <c r="C1" s="43"/>
    </row>
    <row r="2" spans="1:3" s="42" customFormat="1" ht="27">
      <c r="A2" s="44"/>
      <c r="B2" s="44"/>
      <c r="C2" s="44"/>
    </row>
    <row r="3" spans="1:3" s="42" customFormat="1" ht="21.75" customHeight="1">
      <c r="A3" s="45"/>
      <c r="C3" s="46" t="s">
        <v>781</v>
      </c>
    </row>
    <row r="4" spans="1:3" ht="38.25" customHeight="1">
      <c r="A4" s="47" t="s">
        <v>782</v>
      </c>
      <c r="B4" s="48" t="s">
        <v>783</v>
      </c>
      <c r="C4" s="49" t="s">
        <v>784</v>
      </c>
    </row>
    <row r="5" spans="1:3" ht="46.5" customHeight="1">
      <c r="A5" s="50" t="s">
        <v>785</v>
      </c>
      <c r="B5" s="51">
        <f>SUM(B6:B8)</f>
        <v>2900</v>
      </c>
      <c r="C5" s="52"/>
    </row>
    <row r="6" spans="1:3" ht="45.75" customHeight="1">
      <c r="A6" s="53" t="s">
        <v>239</v>
      </c>
      <c r="B6" s="54">
        <v>100</v>
      </c>
      <c r="C6" s="53" t="s">
        <v>786</v>
      </c>
    </row>
    <row r="7" spans="1:3" ht="59.25" customHeight="1">
      <c r="A7" s="53" t="s">
        <v>259</v>
      </c>
      <c r="B7" s="54">
        <v>600</v>
      </c>
      <c r="C7" s="53" t="s">
        <v>787</v>
      </c>
    </row>
    <row r="8" spans="1:3" ht="52.5" customHeight="1">
      <c r="A8" s="53" t="s">
        <v>260</v>
      </c>
      <c r="B8" s="54">
        <v>2200</v>
      </c>
      <c r="C8" s="53" t="s">
        <v>788</v>
      </c>
    </row>
    <row r="9" ht="30.75" customHeight="1">
      <c r="A9" s="55"/>
    </row>
    <row r="10" ht="30.75" customHeight="1">
      <c r="A10" s="55"/>
    </row>
    <row r="11" ht="30.75" customHeight="1">
      <c r="A11" s="55"/>
    </row>
    <row r="12" ht="30.75" customHeight="1">
      <c r="A12" s="55"/>
    </row>
    <row r="13" ht="30.75" customHeight="1">
      <c r="A13" s="55"/>
    </row>
    <row r="14" ht="30.75" customHeight="1">
      <c r="A14" s="55"/>
    </row>
    <row r="15" ht="30.75" customHeight="1">
      <c r="A15" s="55"/>
    </row>
    <row r="16" ht="30.75" customHeight="1">
      <c r="A16" s="55"/>
    </row>
    <row r="17" ht="30.75" customHeight="1">
      <c r="A17" s="55"/>
    </row>
    <row r="18" ht="30.75" customHeight="1">
      <c r="A18" s="55"/>
    </row>
    <row r="19" ht="30.75" customHeight="1">
      <c r="A19" s="55"/>
    </row>
    <row r="20" ht="30.75" customHeight="1">
      <c r="A20" s="55"/>
    </row>
    <row r="21" ht="30.75" customHeight="1">
      <c r="A21" s="55"/>
    </row>
    <row r="22" ht="30.75" customHeight="1">
      <c r="A22" s="55"/>
    </row>
    <row r="23" ht="30.75" customHeight="1">
      <c r="A23" s="55"/>
    </row>
    <row r="24" ht="30.75" customHeight="1">
      <c r="A24" s="55"/>
    </row>
    <row r="25" ht="30.75" customHeight="1">
      <c r="A25" s="55"/>
    </row>
    <row r="26" ht="30.75" customHeight="1">
      <c r="A26" s="55"/>
    </row>
    <row r="27" ht="30.75" customHeight="1">
      <c r="A27" s="55"/>
    </row>
    <row r="28" ht="30.75" customHeight="1">
      <c r="A28" s="55"/>
    </row>
    <row r="29" ht="30.75" customHeight="1">
      <c r="A29" s="55"/>
    </row>
    <row r="30" ht="30.75" customHeight="1">
      <c r="A30" s="55"/>
    </row>
    <row r="31" ht="30.75" customHeight="1">
      <c r="A31" s="55"/>
    </row>
    <row r="32" ht="30.75" customHeight="1">
      <c r="A32" s="55"/>
    </row>
    <row r="33" ht="30.75" customHeight="1">
      <c r="A33" s="55"/>
    </row>
    <row r="34" ht="30.75" customHeight="1">
      <c r="A34" s="55"/>
    </row>
    <row r="35" ht="12">
      <c r="A35" s="55"/>
    </row>
    <row r="36" ht="12">
      <c r="A36" s="55"/>
    </row>
    <row r="37" ht="12">
      <c r="A37" s="55"/>
    </row>
    <row r="38" ht="12">
      <c r="A38" s="55"/>
    </row>
    <row r="39" ht="12">
      <c r="A39" s="55"/>
    </row>
    <row r="40" ht="12">
      <c r="A40" s="55"/>
    </row>
    <row r="41" ht="12">
      <c r="A41" s="55"/>
    </row>
    <row r="42" ht="12">
      <c r="A42" s="55"/>
    </row>
    <row r="43" ht="12">
      <c r="A43" s="55"/>
    </row>
    <row r="44" ht="12">
      <c r="A44" s="55"/>
    </row>
    <row r="45" ht="12">
      <c r="A45" s="55"/>
    </row>
    <row r="46" ht="12">
      <c r="A46" s="55"/>
    </row>
    <row r="47" ht="12">
      <c r="A47" s="55"/>
    </row>
    <row r="48" ht="12">
      <c r="A48" s="55"/>
    </row>
    <row r="49" ht="12">
      <c r="A49" s="55"/>
    </row>
    <row r="50" ht="12">
      <c r="A50" s="55"/>
    </row>
    <row r="51" ht="12">
      <c r="A51" s="55"/>
    </row>
    <row r="52" ht="12">
      <c r="A52" s="55"/>
    </row>
    <row r="53" ht="12">
      <c r="A53" s="55"/>
    </row>
    <row r="54" ht="12">
      <c r="A54" s="55"/>
    </row>
    <row r="55" ht="12">
      <c r="A55" s="55"/>
    </row>
    <row r="56" ht="12">
      <c r="A56" s="55"/>
    </row>
    <row r="57" ht="12">
      <c r="A57" s="55"/>
    </row>
    <row r="58" ht="12">
      <c r="A58" s="55"/>
    </row>
    <row r="59" ht="12">
      <c r="A59" s="55"/>
    </row>
    <row r="60" ht="12">
      <c r="A60" s="55"/>
    </row>
    <row r="61" ht="12">
      <c r="A61" s="55"/>
    </row>
    <row r="62" ht="12">
      <c r="A62" s="55"/>
    </row>
    <row r="63" ht="12">
      <c r="A63" s="55"/>
    </row>
    <row r="64" ht="12">
      <c r="A64" s="55"/>
    </row>
    <row r="65" ht="12">
      <c r="A65" s="55"/>
    </row>
    <row r="66" ht="12">
      <c r="A66" s="55"/>
    </row>
    <row r="67" ht="12">
      <c r="A67" s="55"/>
    </row>
    <row r="68" ht="12">
      <c r="A68" s="55"/>
    </row>
    <row r="69" ht="12">
      <c r="A69" s="55"/>
    </row>
    <row r="70" ht="12">
      <c r="A70" s="55"/>
    </row>
    <row r="71" ht="12">
      <c r="A71" s="55"/>
    </row>
    <row r="72" ht="12">
      <c r="A72" s="55"/>
    </row>
    <row r="73" ht="12">
      <c r="A73" s="55"/>
    </row>
    <row r="74" ht="12">
      <c r="A74" s="55"/>
    </row>
    <row r="75" ht="12">
      <c r="A75" s="55"/>
    </row>
    <row r="76" ht="12">
      <c r="A76" s="55"/>
    </row>
    <row r="77" ht="12">
      <c r="A77" s="55"/>
    </row>
    <row r="78" ht="12">
      <c r="A78" s="55"/>
    </row>
    <row r="79" ht="12">
      <c r="A79" s="55"/>
    </row>
    <row r="80" ht="12">
      <c r="A80" s="55"/>
    </row>
    <row r="81" ht="12">
      <c r="A81" s="55"/>
    </row>
    <row r="82" ht="12">
      <c r="A82" s="55"/>
    </row>
    <row r="83" ht="12">
      <c r="A83" s="55"/>
    </row>
    <row r="84" ht="12">
      <c r="A84" s="55"/>
    </row>
    <row r="85" ht="12">
      <c r="A85" s="55"/>
    </row>
    <row r="86" ht="12">
      <c r="A86" s="55"/>
    </row>
    <row r="87" ht="12">
      <c r="A87" s="55"/>
    </row>
    <row r="88" ht="12">
      <c r="A88" s="55"/>
    </row>
    <row r="89" ht="12">
      <c r="A89" s="55"/>
    </row>
    <row r="90" ht="12">
      <c r="A90" s="55"/>
    </row>
    <row r="91" ht="12">
      <c r="A91" s="55"/>
    </row>
    <row r="92" ht="12">
      <c r="A92" s="55"/>
    </row>
    <row r="93" ht="12">
      <c r="A93" s="55"/>
    </row>
    <row r="94" ht="12">
      <c r="A94" s="55"/>
    </row>
    <row r="95" ht="12">
      <c r="A95" s="55"/>
    </row>
    <row r="96" ht="12">
      <c r="A96" s="55"/>
    </row>
    <row r="97" ht="12">
      <c r="A97" s="55"/>
    </row>
    <row r="98" ht="12">
      <c r="A98" s="55"/>
    </row>
    <row r="99" ht="12">
      <c r="A99" s="55"/>
    </row>
    <row r="100" ht="12">
      <c r="A100" s="55"/>
    </row>
    <row r="101" ht="12">
      <c r="A101" s="55"/>
    </row>
    <row r="102" ht="12">
      <c r="A102" s="55"/>
    </row>
    <row r="103" ht="12">
      <c r="A103" s="55"/>
    </row>
    <row r="104" ht="12">
      <c r="A104" s="55"/>
    </row>
    <row r="105" ht="12">
      <c r="A105" s="55"/>
    </row>
    <row r="106" ht="12">
      <c r="A106" s="55"/>
    </row>
    <row r="107" ht="12">
      <c r="A107" s="55"/>
    </row>
    <row r="108" ht="12">
      <c r="A108" s="55"/>
    </row>
    <row r="109" ht="12">
      <c r="A109" s="55"/>
    </row>
    <row r="110" ht="12">
      <c r="A110" s="55"/>
    </row>
    <row r="111" ht="12">
      <c r="A111" s="55"/>
    </row>
    <row r="112" ht="12">
      <c r="A112" s="55"/>
    </row>
    <row r="113" ht="12">
      <c r="A113" s="55"/>
    </row>
    <row r="114" ht="12">
      <c r="A114" s="55"/>
    </row>
    <row r="115" ht="12">
      <c r="A115" s="55"/>
    </row>
    <row r="116" ht="12">
      <c r="A116" s="55"/>
    </row>
    <row r="117" ht="12">
      <c r="A117" s="55"/>
    </row>
    <row r="118" ht="12">
      <c r="A118" s="55"/>
    </row>
    <row r="119" ht="12">
      <c r="A119" s="55"/>
    </row>
    <row r="120" ht="12">
      <c r="A120" s="55"/>
    </row>
    <row r="121" ht="12">
      <c r="A121" s="55"/>
    </row>
    <row r="122" ht="12">
      <c r="A122" s="55"/>
    </row>
    <row r="123" ht="12">
      <c r="A123" s="55"/>
    </row>
    <row r="124" ht="12">
      <c r="A124" s="55"/>
    </row>
    <row r="125" ht="12">
      <c r="A125" s="55"/>
    </row>
    <row r="126" ht="12">
      <c r="A126" s="55"/>
    </row>
    <row r="127" ht="12">
      <c r="A127" s="55"/>
    </row>
    <row r="128" ht="12">
      <c r="A128" s="55"/>
    </row>
    <row r="129" ht="12">
      <c r="A129" s="55"/>
    </row>
    <row r="130" ht="12">
      <c r="A130" s="55"/>
    </row>
    <row r="131" ht="12">
      <c r="A131" s="55"/>
    </row>
    <row r="132" ht="12">
      <c r="A132" s="55"/>
    </row>
    <row r="133" ht="12">
      <c r="A133" s="55"/>
    </row>
    <row r="134" ht="12">
      <c r="A134" s="55"/>
    </row>
    <row r="135" ht="12">
      <c r="A135" s="55"/>
    </row>
    <row r="136" ht="12">
      <c r="A136" s="55"/>
    </row>
    <row r="137" ht="12">
      <c r="A137" s="55"/>
    </row>
    <row r="138" ht="12">
      <c r="A138" s="55"/>
    </row>
    <row r="139" ht="12">
      <c r="A139" s="55"/>
    </row>
    <row r="140" ht="12">
      <c r="A140" s="55"/>
    </row>
    <row r="141" ht="12">
      <c r="A141" s="55"/>
    </row>
    <row r="142" ht="12">
      <c r="A142" s="55"/>
    </row>
    <row r="143" ht="12">
      <c r="A143" s="55"/>
    </row>
    <row r="144" ht="12">
      <c r="A144" s="55"/>
    </row>
    <row r="145" ht="12">
      <c r="A145" s="55"/>
    </row>
    <row r="146" ht="12">
      <c r="A146" s="55"/>
    </row>
    <row r="147" ht="12">
      <c r="A147" s="55"/>
    </row>
    <row r="148" ht="12">
      <c r="A148" s="55"/>
    </row>
    <row r="149" ht="12">
      <c r="A149" s="55"/>
    </row>
    <row r="150" ht="12">
      <c r="A150" s="55"/>
    </row>
    <row r="151" ht="12">
      <c r="A151" s="55"/>
    </row>
    <row r="152" ht="12">
      <c r="A152" s="55"/>
    </row>
    <row r="153" ht="12">
      <c r="A153" s="55"/>
    </row>
    <row r="154" ht="12">
      <c r="A154" s="55"/>
    </row>
    <row r="155" ht="12">
      <c r="A155" s="55"/>
    </row>
    <row r="156" ht="12">
      <c r="A156" s="55"/>
    </row>
    <row r="157" ht="12">
      <c r="A157" s="55"/>
    </row>
    <row r="158" ht="12">
      <c r="A158" s="55"/>
    </row>
    <row r="159" ht="12">
      <c r="A159" s="55"/>
    </row>
    <row r="160" ht="12">
      <c r="A160" s="55"/>
    </row>
    <row r="161" ht="12">
      <c r="A161" s="55"/>
    </row>
    <row r="162" ht="12">
      <c r="A162" s="55"/>
    </row>
    <row r="163" ht="12">
      <c r="A163" s="55"/>
    </row>
    <row r="164" ht="12">
      <c r="A164" s="55"/>
    </row>
    <row r="165" ht="12">
      <c r="A165" s="55"/>
    </row>
    <row r="166" ht="12">
      <c r="A166" s="55"/>
    </row>
    <row r="167" ht="12">
      <c r="A167" s="55"/>
    </row>
    <row r="168" ht="12">
      <c r="A168" s="55"/>
    </row>
    <row r="169" ht="12">
      <c r="A169" s="55"/>
    </row>
    <row r="170" ht="12">
      <c r="A170" s="55"/>
    </row>
    <row r="171" ht="12">
      <c r="A171" s="55"/>
    </row>
    <row r="172" ht="12">
      <c r="A172" s="55"/>
    </row>
    <row r="173" ht="12">
      <c r="A173" s="55"/>
    </row>
    <row r="174" ht="12">
      <c r="A174" s="55"/>
    </row>
    <row r="175" ht="12">
      <c r="A175" s="55"/>
    </row>
    <row r="176" ht="12">
      <c r="A176" s="55"/>
    </row>
    <row r="177" ht="12">
      <c r="A177" s="55"/>
    </row>
    <row r="178" ht="12">
      <c r="A178" s="55"/>
    </row>
    <row r="179" ht="12">
      <c r="A179" s="55"/>
    </row>
    <row r="180" ht="12">
      <c r="A180" s="55"/>
    </row>
    <row r="181" ht="12">
      <c r="A181" s="55"/>
    </row>
    <row r="182" ht="12">
      <c r="A182" s="55"/>
    </row>
    <row r="183" ht="12">
      <c r="A183" s="55"/>
    </row>
    <row r="184" ht="12">
      <c r="A184" s="55"/>
    </row>
    <row r="185" ht="12">
      <c r="A185" s="55"/>
    </row>
    <row r="186" ht="12">
      <c r="A186" s="55"/>
    </row>
    <row r="187" ht="12">
      <c r="A187" s="55"/>
    </row>
    <row r="188" ht="12">
      <c r="A188" s="55"/>
    </row>
    <row r="189" ht="12">
      <c r="A189" s="55"/>
    </row>
    <row r="190" ht="12">
      <c r="A190" s="55"/>
    </row>
    <row r="191" ht="12">
      <c r="A191" s="55"/>
    </row>
    <row r="192" ht="12">
      <c r="A192" s="55"/>
    </row>
    <row r="193" ht="12">
      <c r="A193" s="55"/>
    </row>
    <row r="194" ht="12">
      <c r="A194" s="55"/>
    </row>
    <row r="195" ht="12">
      <c r="A195" s="55"/>
    </row>
    <row r="196" ht="12">
      <c r="A196" s="55"/>
    </row>
    <row r="197" ht="12">
      <c r="A197" s="55"/>
    </row>
    <row r="198" ht="12">
      <c r="A198" s="55"/>
    </row>
    <row r="199" ht="12">
      <c r="A199" s="55"/>
    </row>
    <row r="200" ht="12">
      <c r="A200" s="55"/>
    </row>
    <row r="201" ht="12">
      <c r="A201" s="55"/>
    </row>
    <row r="202" ht="12">
      <c r="A202" s="55"/>
    </row>
    <row r="203" ht="12">
      <c r="A203" s="55"/>
    </row>
    <row r="204" ht="12">
      <c r="A204" s="55"/>
    </row>
    <row r="205" ht="12">
      <c r="A205" s="55"/>
    </row>
    <row r="206" ht="12">
      <c r="A206" s="55"/>
    </row>
    <row r="207" ht="12">
      <c r="A207" s="55"/>
    </row>
    <row r="208" ht="12">
      <c r="A208" s="55"/>
    </row>
    <row r="209" ht="12">
      <c r="A209" s="55"/>
    </row>
    <row r="210" ht="12">
      <c r="A210" s="55"/>
    </row>
    <row r="211" ht="12">
      <c r="A211" s="55"/>
    </row>
    <row r="212" ht="12">
      <c r="A212" s="55"/>
    </row>
    <row r="213" ht="12">
      <c r="A213" s="55"/>
    </row>
    <row r="214" ht="12">
      <c r="A214" s="55"/>
    </row>
    <row r="215" ht="12">
      <c r="A215" s="55"/>
    </row>
    <row r="216" ht="12">
      <c r="A216" s="55"/>
    </row>
    <row r="217" ht="12">
      <c r="A217" s="55"/>
    </row>
    <row r="218" ht="12">
      <c r="A218" s="55"/>
    </row>
    <row r="219" ht="12">
      <c r="A219" s="55"/>
    </row>
    <row r="220" ht="12">
      <c r="A220" s="55"/>
    </row>
    <row r="221" ht="12">
      <c r="A221" s="55"/>
    </row>
    <row r="222" ht="12">
      <c r="A222" s="55"/>
    </row>
    <row r="223" ht="12">
      <c r="A223" s="55"/>
    </row>
    <row r="224" ht="12">
      <c r="A224" s="55"/>
    </row>
    <row r="225" ht="12">
      <c r="A225" s="55"/>
    </row>
    <row r="226" ht="12">
      <c r="A226" s="55"/>
    </row>
    <row r="227" ht="12">
      <c r="A227" s="55"/>
    </row>
    <row r="228" ht="12">
      <c r="A228" s="55"/>
    </row>
    <row r="229" ht="12">
      <c r="A229" s="55"/>
    </row>
    <row r="230" ht="12">
      <c r="A230" s="55"/>
    </row>
    <row r="231" ht="12">
      <c r="A231" s="55"/>
    </row>
    <row r="232" ht="12">
      <c r="A232" s="55"/>
    </row>
    <row r="233" ht="12">
      <c r="A233" s="55"/>
    </row>
    <row r="234" ht="12">
      <c r="A234" s="55"/>
    </row>
    <row r="235" ht="12">
      <c r="A235" s="55"/>
    </row>
    <row r="236" ht="12">
      <c r="A236" s="55"/>
    </row>
    <row r="237" ht="12">
      <c r="A237" s="55"/>
    </row>
    <row r="238" ht="12">
      <c r="A238" s="55"/>
    </row>
    <row r="239" ht="12">
      <c r="A239" s="55"/>
    </row>
    <row r="240" ht="12">
      <c r="A240" s="55"/>
    </row>
    <row r="241" ht="12">
      <c r="A241" s="55"/>
    </row>
    <row r="242" ht="12">
      <c r="A242" s="55"/>
    </row>
    <row r="243" ht="12">
      <c r="A243" s="55"/>
    </row>
    <row r="244" ht="12">
      <c r="A244" s="55"/>
    </row>
    <row r="245" ht="12">
      <c r="A245" s="55"/>
    </row>
    <row r="246" ht="12">
      <c r="A246" s="55"/>
    </row>
    <row r="247" ht="12">
      <c r="A247" s="55"/>
    </row>
    <row r="248" ht="12">
      <c r="A248" s="55"/>
    </row>
    <row r="249" ht="12">
      <c r="A249" s="55"/>
    </row>
    <row r="250" ht="12">
      <c r="A250" s="55"/>
    </row>
    <row r="251" ht="12">
      <c r="A251" s="55"/>
    </row>
    <row r="252" ht="12">
      <c r="A252" s="55"/>
    </row>
    <row r="253" ht="12">
      <c r="A253" s="55"/>
    </row>
    <row r="254" ht="12">
      <c r="A254" s="55"/>
    </row>
    <row r="255" ht="12">
      <c r="A255" s="55"/>
    </row>
    <row r="256" ht="12">
      <c r="A256" s="55"/>
    </row>
    <row r="257" ht="12">
      <c r="A257" s="55"/>
    </row>
    <row r="258" ht="12">
      <c r="A258" s="55"/>
    </row>
    <row r="259" ht="12">
      <c r="A259" s="55"/>
    </row>
    <row r="260" ht="12">
      <c r="A260" s="55"/>
    </row>
    <row r="261" ht="12">
      <c r="A261" s="55"/>
    </row>
    <row r="262" ht="12">
      <c r="A262" s="55"/>
    </row>
    <row r="263" ht="12">
      <c r="A263" s="55"/>
    </row>
    <row r="264" ht="12">
      <c r="A264" s="55"/>
    </row>
    <row r="265" ht="12">
      <c r="A265" s="55"/>
    </row>
    <row r="266" ht="12">
      <c r="A266" s="55"/>
    </row>
    <row r="267" ht="12">
      <c r="A267" s="55"/>
    </row>
    <row r="268" ht="12">
      <c r="A268" s="55"/>
    </row>
    <row r="269" ht="12">
      <c r="A269" s="55"/>
    </row>
    <row r="270" ht="12">
      <c r="A270" s="55"/>
    </row>
    <row r="271" ht="12">
      <c r="A271" s="55"/>
    </row>
    <row r="272" ht="12">
      <c r="A272" s="55"/>
    </row>
    <row r="273" ht="12">
      <c r="A273" s="55"/>
    </row>
    <row r="274" ht="12">
      <c r="A274" s="55"/>
    </row>
    <row r="275" ht="12">
      <c r="A275" s="55"/>
    </row>
    <row r="276" ht="12">
      <c r="A276" s="55"/>
    </row>
    <row r="277" ht="12">
      <c r="A277" s="55"/>
    </row>
    <row r="278" ht="12">
      <c r="A278" s="55"/>
    </row>
    <row r="279" ht="12">
      <c r="A279" s="55"/>
    </row>
    <row r="280" ht="12">
      <c r="A280" s="55"/>
    </row>
    <row r="281" ht="12">
      <c r="A281" s="55"/>
    </row>
    <row r="282" ht="12">
      <c r="A282" s="55"/>
    </row>
    <row r="283" ht="12">
      <c r="A283" s="55"/>
    </row>
    <row r="284" ht="12">
      <c r="A284" s="55"/>
    </row>
    <row r="285" ht="12">
      <c r="A285" s="55"/>
    </row>
    <row r="286" ht="12">
      <c r="A286" s="55"/>
    </row>
    <row r="287" ht="12">
      <c r="A287" s="55"/>
    </row>
    <row r="288" ht="12">
      <c r="A288" s="55"/>
    </row>
    <row r="289" ht="12">
      <c r="A289" s="55"/>
    </row>
    <row r="290" ht="12">
      <c r="A290" s="55"/>
    </row>
    <row r="291" ht="12">
      <c r="A291" s="55"/>
    </row>
    <row r="292" ht="12">
      <c r="A292" s="55"/>
    </row>
    <row r="293" ht="12">
      <c r="A293" s="55"/>
    </row>
    <row r="294" ht="12">
      <c r="A294" s="55"/>
    </row>
    <row r="295" ht="12">
      <c r="A295" s="55"/>
    </row>
    <row r="296" ht="12">
      <c r="A296" s="55"/>
    </row>
    <row r="297" ht="12">
      <c r="A297" s="55"/>
    </row>
    <row r="298" ht="12">
      <c r="A298" s="55"/>
    </row>
    <row r="299" ht="12">
      <c r="A299" s="55"/>
    </row>
    <row r="300" ht="12">
      <c r="A300" s="55"/>
    </row>
    <row r="301" ht="12">
      <c r="A301" s="55"/>
    </row>
    <row r="302" ht="12">
      <c r="A302" s="55"/>
    </row>
    <row r="303" ht="12">
      <c r="A303" s="55"/>
    </row>
    <row r="304" ht="12">
      <c r="A304" s="55"/>
    </row>
    <row r="305" ht="12">
      <c r="A305" s="55"/>
    </row>
    <row r="306" ht="12">
      <c r="A306" s="55"/>
    </row>
    <row r="307" ht="12">
      <c r="A307" s="55"/>
    </row>
    <row r="308" ht="12">
      <c r="A308" s="55"/>
    </row>
    <row r="309" ht="12">
      <c r="A309" s="55"/>
    </row>
    <row r="310" ht="12">
      <c r="A310" s="55"/>
    </row>
    <row r="311" ht="12">
      <c r="A311" s="55"/>
    </row>
    <row r="312" ht="12">
      <c r="A312" s="55"/>
    </row>
    <row r="313" ht="12">
      <c r="A313" s="55"/>
    </row>
    <row r="314" ht="12">
      <c r="A314" s="55"/>
    </row>
    <row r="315" ht="12">
      <c r="A315" s="55"/>
    </row>
    <row r="316" ht="12">
      <c r="A316" s="55"/>
    </row>
    <row r="317" ht="12">
      <c r="A317" s="55"/>
    </row>
    <row r="318" ht="12">
      <c r="A318" s="55"/>
    </row>
    <row r="319" ht="12">
      <c r="A319" s="55"/>
    </row>
    <row r="320" ht="12">
      <c r="A320" s="55"/>
    </row>
    <row r="321" ht="12">
      <c r="A321" s="55"/>
    </row>
    <row r="322" ht="12">
      <c r="A322" s="55"/>
    </row>
    <row r="323" ht="12">
      <c r="A323" s="55"/>
    </row>
    <row r="324" ht="12">
      <c r="A324" s="55"/>
    </row>
    <row r="325" ht="12">
      <c r="A325" s="55"/>
    </row>
    <row r="326" ht="12">
      <c r="A326" s="55"/>
    </row>
    <row r="327" ht="12">
      <c r="A327" s="55"/>
    </row>
    <row r="328" ht="12">
      <c r="A328" s="55"/>
    </row>
    <row r="329" ht="12">
      <c r="A329" s="55"/>
    </row>
    <row r="330" ht="12">
      <c r="A330" s="55"/>
    </row>
    <row r="331" ht="12">
      <c r="A331" s="55"/>
    </row>
    <row r="332" ht="12">
      <c r="A332" s="55"/>
    </row>
    <row r="333" ht="12">
      <c r="A333" s="55"/>
    </row>
    <row r="334" ht="12">
      <c r="A334" s="55"/>
    </row>
    <row r="335" ht="12">
      <c r="A335" s="55"/>
    </row>
    <row r="336" ht="12">
      <c r="A336" s="55"/>
    </row>
    <row r="337" ht="12">
      <c r="A337" s="55"/>
    </row>
    <row r="338" ht="12">
      <c r="A338" s="55"/>
    </row>
    <row r="339" ht="12">
      <c r="A339" s="55"/>
    </row>
    <row r="340" ht="12">
      <c r="A340" s="55"/>
    </row>
    <row r="341" ht="12">
      <c r="A341" s="55"/>
    </row>
    <row r="342" ht="12">
      <c r="A342" s="55"/>
    </row>
    <row r="343" ht="12">
      <c r="A343" s="55"/>
    </row>
    <row r="344" ht="12">
      <c r="A344" s="55"/>
    </row>
    <row r="345" ht="12">
      <c r="A345" s="55"/>
    </row>
    <row r="346" ht="12">
      <c r="A346" s="55"/>
    </row>
    <row r="347" ht="12">
      <c r="A347" s="55"/>
    </row>
    <row r="348" ht="12">
      <c r="A348" s="55"/>
    </row>
    <row r="349" ht="12">
      <c r="A349" s="55"/>
    </row>
    <row r="350" ht="12">
      <c r="A350" s="55"/>
    </row>
    <row r="351" ht="12">
      <c r="A351" s="55"/>
    </row>
    <row r="352" ht="12">
      <c r="A352" s="55"/>
    </row>
    <row r="353" ht="12">
      <c r="A353" s="55"/>
    </row>
    <row r="354" ht="12">
      <c r="A354" s="55"/>
    </row>
    <row r="355" ht="12">
      <c r="A355" s="55"/>
    </row>
    <row r="356" ht="12">
      <c r="A356" s="55"/>
    </row>
    <row r="357" ht="12">
      <c r="A357" s="55"/>
    </row>
    <row r="358" ht="12">
      <c r="A358" s="55"/>
    </row>
    <row r="359" ht="12">
      <c r="A359" s="55"/>
    </row>
    <row r="360" ht="12">
      <c r="A360" s="55"/>
    </row>
    <row r="361" ht="12">
      <c r="A361" s="55"/>
    </row>
    <row r="362" ht="12">
      <c r="A362" s="55"/>
    </row>
    <row r="363" ht="12">
      <c r="A363" s="55"/>
    </row>
    <row r="364" ht="12">
      <c r="A364" s="55"/>
    </row>
    <row r="365" ht="12">
      <c r="A365" s="55"/>
    </row>
    <row r="366" ht="12">
      <c r="A366" s="55"/>
    </row>
    <row r="367" ht="12">
      <c r="A367" s="55"/>
    </row>
    <row r="368" ht="12">
      <c r="A368" s="55"/>
    </row>
    <row r="369" ht="12">
      <c r="A369" s="55"/>
    </row>
    <row r="370" ht="12">
      <c r="A370" s="55"/>
    </row>
    <row r="371" ht="12">
      <c r="A371" s="55"/>
    </row>
    <row r="372" ht="12">
      <c r="A372" s="55"/>
    </row>
    <row r="373" ht="12">
      <c r="A373" s="55"/>
    </row>
    <row r="374" ht="12">
      <c r="A374" s="55"/>
    </row>
    <row r="375" ht="12">
      <c r="A375" s="55"/>
    </row>
    <row r="376" ht="12">
      <c r="A376" s="55"/>
    </row>
    <row r="377" ht="12">
      <c r="A377" s="55"/>
    </row>
    <row r="378" ht="12">
      <c r="A378" s="55"/>
    </row>
    <row r="379" ht="12">
      <c r="A379" s="55"/>
    </row>
    <row r="380" ht="12">
      <c r="A380" s="55"/>
    </row>
    <row r="381" ht="12">
      <c r="A381" s="55"/>
    </row>
    <row r="382" ht="12">
      <c r="A382" s="55"/>
    </row>
    <row r="383" ht="12">
      <c r="A383" s="55"/>
    </row>
    <row r="384" ht="12">
      <c r="A384" s="55"/>
    </row>
    <row r="385" ht="12">
      <c r="A385" s="55"/>
    </row>
    <row r="386" ht="12">
      <c r="A386" s="55"/>
    </row>
    <row r="387" ht="12">
      <c r="A387" s="55"/>
    </row>
    <row r="388" ht="12">
      <c r="A388" s="55"/>
    </row>
    <row r="389" ht="12">
      <c r="A389" s="55"/>
    </row>
    <row r="390" ht="12">
      <c r="A390" s="55"/>
    </row>
    <row r="391" ht="12">
      <c r="A391" s="55"/>
    </row>
    <row r="392" ht="12">
      <c r="A392" s="55"/>
    </row>
    <row r="393" ht="12">
      <c r="A393" s="55"/>
    </row>
    <row r="394" ht="12">
      <c r="A394" s="55"/>
    </row>
    <row r="395" ht="12">
      <c r="A395" s="55"/>
    </row>
    <row r="396" ht="12">
      <c r="A396" s="55"/>
    </row>
    <row r="397" ht="12">
      <c r="A397" s="55"/>
    </row>
    <row r="398" ht="12">
      <c r="A398" s="55"/>
    </row>
    <row r="399" ht="12">
      <c r="A399" s="55"/>
    </row>
    <row r="400" ht="12">
      <c r="A400" s="55"/>
    </row>
    <row r="401" ht="12">
      <c r="A401" s="55"/>
    </row>
    <row r="402" ht="12">
      <c r="A402" s="55"/>
    </row>
    <row r="403" ht="12">
      <c r="A403" s="55"/>
    </row>
    <row r="404" ht="12">
      <c r="A404" s="55"/>
    </row>
    <row r="405" ht="12">
      <c r="A405" s="55"/>
    </row>
    <row r="406" ht="12">
      <c r="A406" s="55"/>
    </row>
    <row r="407" ht="12">
      <c r="A407" s="55"/>
    </row>
    <row r="408" ht="12">
      <c r="A408" s="55"/>
    </row>
    <row r="409" ht="12">
      <c r="A409" s="55"/>
    </row>
    <row r="410" ht="12">
      <c r="A410" s="55"/>
    </row>
    <row r="411" ht="12">
      <c r="A411" s="55"/>
    </row>
    <row r="412" ht="12">
      <c r="A412" s="55"/>
    </row>
    <row r="413" ht="12">
      <c r="A413" s="55"/>
    </row>
    <row r="414" ht="12">
      <c r="A414" s="55"/>
    </row>
    <row r="415" ht="12">
      <c r="A415" s="55"/>
    </row>
    <row r="416" ht="12">
      <c r="A416" s="55"/>
    </row>
    <row r="417" ht="12">
      <c r="A417" s="55"/>
    </row>
    <row r="418" ht="12">
      <c r="A418" s="55"/>
    </row>
    <row r="419" ht="12">
      <c r="A419" s="55"/>
    </row>
    <row r="420" ht="12">
      <c r="A420" s="55"/>
    </row>
    <row r="421" ht="12">
      <c r="A421" s="55"/>
    </row>
    <row r="422" ht="12">
      <c r="A422" s="55"/>
    </row>
    <row r="423" ht="12">
      <c r="A423" s="55"/>
    </row>
    <row r="424" ht="12">
      <c r="A424" s="55"/>
    </row>
    <row r="425" ht="12">
      <c r="A425" s="55"/>
    </row>
    <row r="426" ht="12">
      <c r="A426" s="55"/>
    </row>
    <row r="427" ht="12">
      <c r="A427" s="55"/>
    </row>
    <row r="428" ht="12">
      <c r="A428" s="55"/>
    </row>
    <row r="429" ht="12">
      <c r="A429" s="55"/>
    </row>
    <row r="430" ht="12">
      <c r="A430" s="55"/>
    </row>
    <row r="431" ht="12">
      <c r="A431" s="55"/>
    </row>
    <row r="432" ht="12">
      <c r="A432" s="55"/>
    </row>
    <row r="433" ht="12">
      <c r="A433" s="55"/>
    </row>
    <row r="434" ht="12">
      <c r="A434" s="55"/>
    </row>
    <row r="435" ht="12">
      <c r="A435" s="55"/>
    </row>
    <row r="436" ht="12">
      <c r="A436" s="55"/>
    </row>
    <row r="437" ht="12">
      <c r="A437" s="55"/>
    </row>
    <row r="438" ht="12">
      <c r="A438" s="55"/>
    </row>
    <row r="439" ht="12">
      <c r="A439" s="55"/>
    </row>
    <row r="440" ht="12">
      <c r="A440" s="55"/>
    </row>
    <row r="441" ht="12">
      <c r="A441" s="55"/>
    </row>
    <row r="442" ht="12">
      <c r="A442" s="55"/>
    </row>
    <row r="443" ht="12">
      <c r="A443" s="55"/>
    </row>
    <row r="444" ht="12">
      <c r="A444" s="55"/>
    </row>
    <row r="445" ht="12">
      <c r="A445" s="55"/>
    </row>
    <row r="446" ht="12">
      <c r="A446" s="55"/>
    </row>
    <row r="447" ht="12">
      <c r="A447" s="55"/>
    </row>
    <row r="448" ht="12">
      <c r="A448" s="55"/>
    </row>
    <row r="449" ht="12">
      <c r="A449" s="55"/>
    </row>
    <row r="450" ht="12">
      <c r="A450" s="55"/>
    </row>
    <row r="451" ht="12">
      <c r="A451" s="55"/>
    </row>
    <row r="452" ht="12">
      <c r="A452" s="55"/>
    </row>
    <row r="453" ht="12">
      <c r="A453" s="55"/>
    </row>
    <row r="454" ht="12">
      <c r="A454" s="55"/>
    </row>
    <row r="455" ht="12">
      <c r="A455" s="55"/>
    </row>
    <row r="456" ht="12">
      <c r="A456" s="55"/>
    </row>
    <row r="457" ht="12">
      <c r="A457" s="55"/>
    </row>
    <row r="458" ht="12">
      <c r="A458" s="55"/>
    </row>
    <row r="459" ht="12">
      <c r="A459" s="55"/>
    </row>
    <row r="460" ht="12">
      <c r="A460" s="55"/>
    </row>
    <row r="461" ht="12">
      <c r="A461" s="55"/>
    </row>
    <row r="462" ht="12">
      <c r="A462" s="55"/>
    </row>
    <row r="463" ht="12">
      <c r="A463" s="55"/>
    </row>
    <row r="464" ht="12">
      <c r="A464" s="55"/>
    </row>
    <row r="465" ht="12">
      <c r="A465" s="55"/>
    </row>
    <row r="466" ht="12">
      <c r="A466" s="55"/>
    </row>
    <row r="467" ht="12">
      <c r="A467" s="55"/>
    </row>
    <row r="468" ht="12">
      <c r="A468" s="55"/>
    </row>
    <row r="469" ht="12">
      <c r="A469" s="55"/>
    </row>
    <row r="470" ht="12">
      <c r="A470" s="55"/>
    </row>
    <row r="471" ht="12">
      <c r="A471" s="55"/>
    </row>
    <row r="472" ht="12">
      <c r="A472" s="55"/>
    </row>
    <row r="473" ht="12">
      <c r="A473" s="55"/>
    </row>
    <row r="474" ht="12">
      <c r="A474" s="55"/>
    </row>
    <row r="475" ht="12">
      <c r="A475" s="55"/>
    </row>
    <row r="476" ht="12">
      <c r="A476" s="55"/>
    </row>
    <row r="477" ht="12">
      <c r="A477" s="55"/>
    </row>
    <row r="478" ht="12">
      <c r="A478" s="55"/>
    </row>
    <row r="479" ht="12">
      <c r="A479" s="55"/>
    </row>
    <row r="480" ht="12">
      <c r="A480" s="55"/>
    </row>
    <row r="481" ht="12">
      <c r="A481" s="55"/>
    </row>
    <row r="482" ht="12">
      <c r="A482" s="55"/>
    </row>
    <row r="483" ht="12">
      <c r="A483" s="55"/>
    </row>
    <row r="484" ht="12">
      <c r="A484" s="55"/>
    </row>
    <row r="485" ht="12">
      <c r="A485" s="55"/>
    </row>
    <row r="486" ht="12">
      <c r="A486" s="55"/>
    </row>
    <row r="487" ht="12">
      <c r="A487" s="55"/>
    </row>
    <row r="488" ht="12">
      <c r="A488" s="55"/>
    </row>
    <row r="489" ht="12">
      <c r="A489" s="55"/>
    </row>
    <row r="490" ht="12">
      <c r="A490" s="55"/>
    </row>
    <row r="491" ht="12">
      <c r="A491" s="55"/>
    </row>
    <row r="492" ht="12">
      <c r="A492" s="55"/>
    </row>
    <row r="493" ht="12">
      <c r="A493" s="55"/>
    </row>
    <row r="494" ht="12">
      <c r="A494" s="55"/>
    </row>
    <row r="495" ht="12">
      <c r="A495" s="55"/>
    </row>
    <row r="496" ht="12">
      <c r="A496" s="55"/>
    </row>
    <row r="497" ht="12">
      <c r="A497" s="55"/>
    </row>
    <row r="498" ht="12">
      <c r="A498" s="55"/>
    </row>
    <row r="499" ht="12">
      <c r="A499" s="55"/>
    </row>
    <row r="500" ht="12">
      <c r="A500" s="55"/>
    </row>
    <row r="501" ht="12">
      <c r="A501" s="55"/>
    </row>
    <row r="502" ht="12">
      <c r="A502" s="55"/>
    </row>
    <row r="503" ht="12">
      <c r="A503" s="55"/>
    </row>
    <row r="504" ht="12">
      <c r="A504" s="55"/>
    </row>
    <row r="505" ht="12">
      <c r="A505" s="55"/>
    </row>
    <row r="506" ht="12">
      <c r="A506" s="55"/>
    </row>
    <row r="507" ht="12">
      <c r="A507" s="55"/>
    </row>
    <row r="508" ht="12">
      <c r="A508" s="55"/>
    </row>
    <row r="509" ht="12">
      <c r="A509" s="55"/>
    </row>
    <row r="510" ht="12">
      <c r="A510" s="55"/>
    </row>
    <row r="511" ht="12">
      <c r="A511" s="55"/>
    </row>
    <row r="512" ht="12">
      <c r="A512" s="55"/>
    </row>
    <row r="513" ht="12">
      <c r="A513" s="55"/>
    </row>
    <row r="514" ht="12">
      <c r="A514" s="55"/>
    </row>
    <row r="515" ht="12">
      <c r="A515" s="55"/>
    </row>
    <row r="516" ht="12">
      <c r="A516" s="55"/>
    </row>
    <row r="517" ht="12">
      <c r="A517" s="55"/>
    </row>
    <row r="518" ht="12">
      <c r="A518" s="55"/>
    </row>
    <row r="519" ht="12">
      <c r="A519" s="55"/>
    </row>
    <row r="520" ht="12">
      <c r="A520" s="55"/>
    </row>
    <row r="521" ht="12">
      <c r="A521" s="55"/>
    </row>
    <row r="522" ht="12">
      <c r="A522" s="55"/>
    </row>
    <row r="523" ht="12">
      <c r="A523" s="55"/>
    </row>
    <row r="524" ht="12">
      <c r="A524" s="55"/>
    </row>
    <row r="525" ht="12">
      <c r="A525" s="55"/>
    </row>
    <row r="526" ht="12">
      <c r="A526" s="55"/>
    </row>
    <row r="527" ht="12">
      <c r="A527" s="55"/>
    </row>
    <row r="528" ht="12">
      <c r="A528" s="55"/>
    </row>
    <row r="529" ht="12">
      <c r="A529" s="55"/>
    </row>
    <row r="530" ht="12">
      <c r="A530" s="55"/>
    </row>
    <row r="531" ht="12">
      <c r="A531" s="55"/>
    </row>
    <row r="532" ht="12">
      <c r="A532" s="55"/>
    </row>
    <row r="533" ht="12">
      <c r="A533" s="55"/>
    </row>
    <row r="534" ht="12">
      <c r="A534" s="55"/>
    </row>
    <row r="535" ht="12">
      <c r="A535" s="55"/>
    </row>
    <row r="536" ht="12">
      <c r="A536" s="55"/>
    </row>
    <row r="537" ht="12">
      <c r="A537" s="55"/>
    </row>
    <row r="538" ht="12">
      <c r="A538" s="55"/>
    </row>
    <row r="539" ht="12">
      <c r="A539" s="55"/>
    </row>
    <row r="540" ht="12">
      <c r="A540" s="55"/>
    </row>
    <row r="541" ht="12">
      <c r="A541" s="55"/>
    </row>
    <row r="542" ht="12">
      <c r="A542" s="55"/>
    </row>
    <row r="543" ht="12">
      <c r="A543" s="55"/>
    </row>
    <row r="544" ht="12">
      <c r="A544" s="55"/>
    </row>
    <row r="545" ht="12">
      <c r="A545" s="55"/>
    </row>
    <row r="546" ht="12">
      <c r="A546" s="55"/>
    </row>
    <row r="547" ht="12">
      <c r="A547" s="55"/>
    </row>
    <row r="548" ht="12">
      <c r="A548" s="55"/>
    </row>
    <row r="549" ht="12">
      <c r="A549" s="55"/>
    </row>
    <row r="550" ht="12">
      <c r="A550" s="55"/>
    </row>
    <row r="551" ht="12">
      <c r="A551" s="55"/>
    </row>
    <row r="552" ht="12">
      <c r="A552" s="55"/>
    </row>
    <row r="553" ht="12">
      <c r="A553" s="55"/>
    </row>
    <row r="554" ht="12">
      <c r="A554" s="55"/>
    </row>
    <row r="555" ht="12">
      <c r="A555" s="55"/>
    </row>
    <row r="556" ht="12">
      <c r="A556" s="55"/>
    </row>
    <row r="557" ht="12">
      <c r="A557" s="55"/>
    </row>
    <row r="558" ht="12">
      <c r="A558" s="55"/>
    </row>
    <row r="559" ht="12">
      <c r="A559" s="55"/>
    </row>
    <row r="560" ht="12">
      <c r="A560" s="55"/>
    </row>
    <row r="561" ht="12">
      <c r="A561" s="55"/>
    </row>
    <row r="562" ht="12">
      <c r="A562" s="55"/>
    </row>
    <row r="563" ht="12">
      <c r="A563" s="55"/>
    </row>
    <row r="564" ht="12">
      <c r="A564" s="55"/>
    </row>
    <row r="565" ht="12">
      <c r="A565" s="55"/>
    </row>
    <row r="566" ht="12">
      <c r="A566" s="55"/>
    </row>
    <row r="567" ht="12">
      <c r="A567" s="55"/>
    </row>
    <row r="568" ht="12">
      <c r="A568" s="55"/>
    </row>
    <row r="569" ht="12">
      <c r="A569" s="55"/>
    </row>
    <row r="570" ht="12">
      <c r="A570" s="55"/>
    </row>
    <row r="571" ht="12">
      <c r="A571" s="55"/>
    </row>
    <row r="572" ht="12">
      <c r="A572" s="55"/>
    </row>
    <row r="573" ht="12">
      <c r="A573" s="55"/>
    </row>
    <row r="574" ht="12">
      <c r="A574" s="55"/>
    </row>
    <row r="575" ht="12">
      <c r="A575" s="55"/>
    </row>
    <row r="576" ht="12">
      <c r="A576" s="55"/>
    </row>
    <row r="577" ht="12">
      <c r="A577" s="55"/>
    </row>
    <row r="578" ht="12">
      <c r="A578" s="55"/>
    </row>
    <row r="579" ht="12">
      <c r="A579" s="55"/>
    </row>
    <row r="580" ht="12">
      <c r="A580" s="55"/>
    </row>
    <row r="581" ht="12">
      <c r="A581" s="55"/>
    </row>
    <row r="582" ht="12">
      <c r="A582" s="55"/>
    </row>
    <row r="583" ht="12">
      <c r="A583" s="55"/>
    </row>
    <row r="584" ht="12">
      <c r="A584" s="55"/>
    </row>
    <row r="585" ht="12">
      <c r="A585" s="55"/>
    </row>
    <row r="586" ht="12">
      <c r="A586" s="55"/>
    </row>
    <row r="587" ht="12">
      <c r="A587" s="55"/>
    </row>
    <row r="588" ht="12">
      <c r="A588" s="55"/>
    </row>
    <row r="589" ht="12">
      <c r="A589" s="55"/>
    </row>
    <row r="590" ht="12">
      <c r="A590" s="55"/>
    </row>
    <row r="591" ht="12">
      <c r="A591" s="55"/>
    </row>
    <row r="592" ht="12">
      <c r="A592" s="55"/>
    </row>
    <row r="593" ht="12">
      <c r="A593" s="55"/>
    </row>
    <row r="594" ht="12">
      <c r="A594" s="55"/>
    </row>
    <row r="595" ht="12">
      <c r="A595" s="55"/>
    </row>
    <row r="596" ht="12">
      <c r="A596" s="55"/>
    </row>
    <row r="597" ht="12">
      <c r="A597" s="55"/>
    </row>
    <row r="598" ht="12">
      <c r="A598" s="55"/>
    </row>
    <row r="599" ht="12">
      <c r="A599" s="55"/>
    </row>
    <row r="600" ht="12">
      <c r="A600" s="55"/>
    </row>
    <row r="601" ht="12">
      <c r="A601" s="55"/>
    </row>
    <row r="602" ht="12">
      <c r="A602" s="55"/>
    </row>
    <row r="603" ht="12">
      <c r="A603" s="55"/>
    </row>
    <row r="604" ht="12">
      <c r="A604" s="55"/>
    </row>
    <row r="605" ht="12">
      <c r="A605" s="55"/>
    </row>
    <row r="606" ht="12">
      <c r="A606" s="55"/>
    </row>
    <row r="607" ht="12">
      <c r="A607" s="55"/>
    </row>
    <row r="608" ht="12">
      <c r="A608" s="55"/>
    </row>
    <row r="609" ht="12">
      <c r="A609" s="55"/>
    </row>
    <row r="610" ht="12">
      <c r="A610" s="55"/>
    </row>
    <row r="611" ht="12">
      <c r="A611" s="55"/>
    </row>
    <row r="612" ht="12">
      <c r="A612" s="55"/>
    </row>
    <row r="613" ht="12">
      <c r="A613" s="55"/>
    </row>
    <row r="614" ht="12">
      <c r="A614" s="55"/>
    </row>
    <row r="615" ht="12">
      <c r="A615" s="55"/>
    </row>
    <row r="616" ht="12">
      <c r="A616" s="55"/>
    </row>
    <row r="617" ht="12">
      <c r="A617" s="55"/>
    </row>
    <row r="618" ht="12">
      <c r="A618" s="55"/>
    </row>
    <row r="619" ht="12">
      <c r="A619" s="55"/>
    </row>
    <row r="620" ht="12">
      <c r="A620" s="55"/>
    </row>
    <row r="621" ht="12">
      <c r="A621" s="55"/>
    </row>
    <row r="622" ht="12">
      <c r="A622" s="55"/>
    </row>
    <row r="623" ht="12">
      <c r="A623" s="55"/>
    </row>
    <row r="624" ht="12">
      <c r="A624" s="55"/>
    </row>
    <row r="625" ht="12">
      <c r="A625" s="55"/>
    </row>
    <row r="626" ht="12">
      <c r="A626" s="55"/>
    </row>
    <row r="627" ht="12">
      <c r="A627" s="55"/>
    </row>
    <row r="628" ht="12">
      <c r="A628" s="55"/>
    </row>
    <row r="629" ht="12">
      <c r="A629" s="55"/>
    </row>
    <row r="630" ht="12">
      <c r="A630" s="55"/>
    </row>
    <row r="631" ht="12">
      <c r="A631" s="55"/>
    </row>
    <row r="632" ht="12">
      <c r="A632" s="55"/>
    </row>
    <row r="633" ht="12">
      <c r="A633" s="55"/>
    </row>
    <row r="634" ht="12">
      <c r="A634" s="55"/>
    </row>
    <row r="635" ht="12">
      <c r="A635" s="55"/>
    </row>
    <row r="636" ht="12">
      <c r="A636" s="55"/>
    </row>
    <row r="637" ht="12">
      <c r="A637" s="55"/>
    </row>
    <row r="638" ht="12">
      <c r="A638" s="55"/>
    </row>
    <row r="639" ht="12">
      <c r="A639" s="55"/>
    </row>
    <row r="640" ht="12">
      <c r="A640" s="55"/>
    </row>
    <row r="641" ht="12">
      <c r="A641" s="55"/>
    </row>
    <row r="642" ht="12">
      <c r="A642" s="55"/>
    </row>
    <row r="643" ht="12">
      <c r="A643" s="55"/>
    </row>
    <row r="644" ht="12">
      <c r="A644" s="55"/>
    </row>
    <row r="645" ht="12">
      <c r="A645" s="55"/>
    </row>
    <row r="646" ht="12">
      <c r="A646" s="55"/>
    </row>
    <row r="647" ht="12">
      <c r="A647" s="55"/>
    </row>
    <row r="648" ht="12">
      <c r="A648" s="55"/>
    </row>
    <row r="649" ht="12">
      <c r="A649" s="55"/>
    </row>
    <row r="650" ht="12">
      <c r="A650" s="55"/>
    </row>
    <row r="651" ht="12">
      <c r="A651" s="55"/>
    </row>
    <row r="652" ht="12">
      <c r="A652" s="55"/>
    </row>
    <row r="653" ht="12">
      <c r="A653" s="55"/>
    </row>
    <row r="654" ht="12">
      <c r="A654" s="55"/>
    </row>
    <row r="655" ht="12">
      <c r="A655" s="55"/>
    </row>
    <row r="656" ht="12">
      <c r="A656" s="55"/>
    </row>
    <row r="657" ht="12">
      <c r="A657" s="55"/>
    </row>
    <row r="658" ht="12">
      <c r="A658" s="55"/>
    </row>
    <row r="659" ht="12">
      <c r="A659" s="55"/>
    </row>
    <row r="660" ht="12">
      <c r="A660" s="55"/>
    </row>
    <row r="661" ht="12">
      <c r="A661" s="55"/>
    </row>
    <row r="662" ht="12">
      <c r="A662" s="55"/>
    </row>
    <row r="663" ht="12">
      <c r="A663" s="55"/>
    </row>
    <row r="664" ht="12">
      <c r="A664" s="55"/>
    </row>
    <row r="665" ht="12">
      <c r="A665" s="55"/>
    </row>
    <row r="666" ht="12">
      <c r="A666" s="55"/>
    </row>
    <row r="667" ht="12">
      <c r="A667" s="55"/>
    </row>
    <row r="668" ht="12">
      <c r="A668" s="55"/>
    </row>
    <row r="669" ht="12">
      <c r="A669" s="55"/>
    </row>
    <row r="670" ht="12">
      <c r="A670" s="55"/>
    </row>
    <row r="671" ht="12">
      <c r="A671" s="55"/>
    </row>
    <row r="672" ht="12">
      <c r="A672" s="55"/>
    </row>
    <row r="673" ht="12">
      <c r="A673" s="55"/>
    </row>
    <row r="674" ht="12">
      <c r="A674" s="55"/>
    </row>
    <row r="675" ht="12">
      <c r="A675" s="55"/>
    </row>
    <row r="676" ht="12">
      <c r="A676" s="55"/>
    </row>
    <row r="677" ht="12">
      <c r="A677" s="55"/>
    </row>
    <row r="678" ht="12">
      <c r="A678" s="55"/>
    </row>
    <row r="679" ht="12">
      <c r="A679" s="55"/>
    </row>
    <row r="680" ht="12">
      <c r="A680" s="55"/>
    </row>
    <row r="681" ht="12">
      <c r="A681" s="55"/>
    </row>
    <row r="682" ht="12">
      <c r="A682" s="55"/>
    </row>
    <row r="683" ht="12">
      <c r="A683" s="55"/>
    </row>
    <row r="684" ht="12">
      <c r="A684" s="55"/>
    </row>
    <row r="685" ht="12">
      <c r="A685" s="55"/>
    </row>
    <row r="686" ht="12">
      <c r="A686" s="55"/>
    </row>
    <row r="687" ht="12">
      <c r="A687" s="55"/>
    </row>
    <row r="688" ht="12">
      <c r="A688" s="55"/>
    </row>
    <row r="689" ht="12">
      <c r="A689" s="55"/>
    </row>
    <row r="690" ht="12">
      <c r="A690" s="55"/>
    </row>
    <row r="691" ht="12">
      <c r="A691" s="55"/>
    </row>
    <row r="692" ht="12">
      <c r="A692" s="55"/>
    </row>
    <row r="693" ht="12">
      <c r="A693" s="55"/>
    </row>
    <row r="694" ht="12">
      <c r="A694" s="55"/>
    </row>
    <row r="695" ht="12">
      <c r="A695" s="55"/>
    </row>
    <row r="696" ht="12">
      <c r="A696" s="55"/>
    </row>
    <row r="697" ht="12">
      <c r="A697" s="55"/>
    </row>
    <row r="698" ht="12">
      <c r="A698" s="55"/>
    </row>
    <row r="699" ht="12">
      <c r="A699" s="55"/>
    </row>
    <row r="700" ht="12">
      <c r="A700" s="55"/>
    </row>
    <row r="701" ht="12">
      <c r="A701" s="55"/>
    </row>
    <row r="702" ht="12">
      <c r="A702" s="55"/>
    </row>
    <row r="703" ht="12">
      <c r="A703" s="55"/>
    </row>
    <row r="704" ht="12">
      <c r="A704" s="55"/>
    </row>
    <row r="705" ht="12">
      <c r="A705" s="55"/>
    </row>
    <row r="706" ht="12">
      <c r="A706" s="55"/>
    </row>
    <row r="707" ht="12">
      <c r="A707" s="55"/>
    </row>
    <row r="708" ht="12">
      <c r="A708" s="55"/>
    </row>
    <row r="709" ht="12">
      <c r="A709" s="55"/>
    </row>
    <row r="710" ht="12">
      <c r="A710" s="55"/>
    </row>
    <row r="711" ht="12">
      <c r="A711" s="55"/>
    </row>
    <row r="712" ht="12">
      <c r="A712" s="55"/>
    </row>
    <row r="713" ht="12">
      <c r="A713" s="55"/>
    </row>
    <row r="714" ht="12">
      <c r="A714" s="55"/>
    </row>
    <row r="715" ht="12">
      <c r="A715" s="55"/>
    </row>
    <row r="716" ht="12">
      <c r="A716" s="55"/>
    </row>
    <row r="717" ht="12">
      <c r="A717" s="55"/>
    </row>
    <row r="718" ht="12">
      <c r="A718" s="55"/>
    </row>
    <row r="719" ht="12">
      <c r="A719" s="55"/>
    </row>
    <row r="720" ht="12">
      <c r="A720" s="55"/>
    </row>
    <row r="721" ht="12">
      <c r="A721" s="55"/>
    </row>
    <row r="722" ht="12">
      <c r="A722" s="55"/>
    </row>
    <row r="723" ht="12">
      <c r="A723" s="55"/>
    </row>
    <row r="724" ht="12">
      <c r="A724" s="55"/>
    </row>
    <row r="725" ht="12">
      <c r="A725" s="55"/>
    </row>
    <row r="726" ht="12">
      <c r="A726" s="55"/>
    </row>
    <row r="727" ht="12">
      <c r="A727" s="55"/>
    </row>
    <row r="728" ht="12">
      <c r="A728" s="55"/>
    </row>
    <row r="729" ht="12">
      <c r="A729" s="55"/>
    </row>
    <row r="730" ht="12">
      <c r="A730" s="55"/>
    </row>
    <row r="731" ht="12">
      <c r="A731" s="55"/>
    </row>
    <row r="732" ht="12">
      <c r="A732" s="55"/>
    </row>
    <row r="733" ht="12">
      <c r="A733" s="55"/>
    </row>
    <row r="734" ht="12">
      <c r="A734" s="55"/>
    </row>
    <row r="735" ht="12">
      <c r="A735" s="35"/>
    </row>
    <row r="736" ht="12">
      <c r="A736" s="35"/>
    </row>
    <row r="737" ht="12">
      <c r="A737" s="35"/>
    </row>
    <row r="738" ht="12">
      <c r="A738" s="35"/>
    </row>
    <row r="739" ht="12">
      <c r="A739" s="35"/>
    </row>
    <row r="740" ht="12">
      <c r="A740" s="35"/>
    </row>
    <row r="741" ht="12">
      <c r="A741" s="35"/>
    </row>
    <row r="742" ht="12">
      <c r="A742" s="35"/>
    </row>
    <row r="743" ht="12">
      <c r="A743" s="35"/>
    </row>
    <row r="744" ht="12">
      <c r="A744" s="35"/>
    </row>
    <row r="745" ht="12">
      <c r="A745" s="35"/>
    </row>
    <row r="746" ht="12">
      <c r="A746" s="35"/>
    </row>
    <row r="747" ht="12">
      <c r="A747" s="35"/>
    </row>
    <row r="748" ht="12">
      <c r="A748" s="35"/>
    </row>
    <row r="749" ht="12">
      <c r="A749" s="35"/>
    </row>
    <row r="750" ht="12">
      <c r="A750" s="35"/>
    </row>
    <row r="751" ht="12">
      <c r="A751" s="35"/>
    </row>
    <row r="752" ht="12">
      <c r="A752" s="35"/>
    </row>
    <row r="753" ht="12">
      <c r="A753" s="35"/>
    </row>
    <row r="754" ht="12">
      <c r="A754" s="35"/>
    </row>
    <row r="755" ht="12">
      <c r="A755" s="35"/>
    </row>
    <row r="756" ht="12">
      <c r="A756" s="35"/>
    </row>
    <row r="757" ht="12">
      <c r="A757" s="35"/>
    </row>
    <row r="758" ht="12">
      <c r="A758" s="35"/>
    </row>
    <row r="759" ht="12">
      <c r="A759" s="35"/>
    </row>
    <row r="760" ht="12">
      <c r="A760" s="35"/>
    </row>
    <row r="761" ht="12">
      <c r="A761" s="35"/>
    </row>
    <row r="762" ht="12">
      <c r="A762" s="35"/>
    </row>
    <row r="763" ht="12">
      <c r="A763" s="35"/>
    </row>
    <row r="764" ht="12">
      <c r="A764" s="35"/>
    </row>
    <row r="765" ht="12">
      <c r="A765" s="35"/>
    </row>
    <row r="766" ht="12">
      <c r="A766" s="35"/>
    </row>
    <row r="767" ht="12">
      <c r="A767" s="35"/>
    </row>
    <row r="768" ht="12">
      <c r="A768" s="35"/>
    </row>
    <row r="769" ht="12">
      <c r="A769" s="35"/>
    </row>
    <row r="770" ht="12">
      <c r="A770" s="35"/>
    </row>
    <row r="771" ht="12">
      <c r="A771" s="35"/>
    </row>
    <row r="772" ht="12">
      <c r="A772" s="35"/>
    </row>
    <row r="773" ht="12">
      <c r="A773" s="35"/>
    </row>
    <row r="774" ht="12">
      <c r="A774" s="35"/>
    </row>
    <row r="775" ht="12">
      <c r="A775" s="35"/>
    </row>
    <row r="776" ht="12">
      <c r="A776" s="35"/>
    </row>
    <row r="777" ht="12">
      <c r="A777" s="35"/>
    </row>
    <row r="778" ht="12">
      <c r="A778" s="35"/>
    </row>
    <row r="779" ht="12">
      <c r="A779" s="35"/>
    </row>
    <row r="780" ht="12">
      <c r="A780" s="35"/>
    </row>
    <row r="781" ht="12">
      <c r="A781" s="35"/>
    </row>
    <row r="782" ht="12">
      <c r="A782" s="35"/>
    </row>
    <row r="783" ht="12">
      <c r="A783" s="35"/>
    </row>
    <row r="784" ht="12">
      <c r="A784" s="35"/>
    </row>
    <row r="785" ht="12">
      <c r="A785" s="35"/>
    </row>
    <row r="786" ht="12">
      <c r="A786" s="35"/>
    </row>
    <row r="787" ht="12">
      <c r="A787" s="35"/>
    </row>
    <row r="788" ht="12">
      <c r="A788" s="35"/>
    </row>
    <row r="789" ht="12">
      <c r="A789" s="35"/>
    </row>
    <row r="790" ht="12">
      <c r="A790" s="35"/>
    </row>
    <row r="791" ht="12">
      <c r="A791" s="35"/>
    </row>
    <row r="792" ht="12">
      <c r="A792" s="35"/>
    </row>
    <row r="793" ht="12">
      <c r="A793" s="35"/>
    </row>
    <row r="794" ht="12">
      <c r="A794" s="35"/>
    </row>
    <row r="795" ht="12">
      <c r="A795" s="35"/>
    </row>
    <row r="796" ht="12">
      <c r="A796" s="35"/>
    </row>
    <row r="797" ht="12">
      <c r="A797" s="35"/>
    </row>
    <row r="798" ht="12">
      <c r="A798" s="35"/>
    </row>
    <row r="799" ht="12">
      <c r="A799" s="35"/>
    </row>
    <row r="800" ht="12">
      <c r="A800" s="35"/>
    </row>
    <row r="801" ht="12">
      <c r="A801" s="35"/>
    </row>
    <row r="802" ht="12">
      <c r="A802" s="35"/>
    </row>
    <row r="803" ht="12">
      <c r="A803" s="35"/>
    </row>
    <row r="804" ht="12">
      <c r="A804" s="35"/>
    </row>
    <row r="805" ht="12">
      <c r="A805" s="35"/>
    </row>
    <row r="806" ht="12">
      <c r="A806" s="35"/>
    </row>
    <row r="807" ht="12">
      <c r="A807" s="35"/>
    </row>
    <row r="808" ht="12">
      <c r="A808" s="35"/>
    </row>
    <row r="809" ht="12">
      <c r="A809" s="35"/>
    </row>
    <row r="810" ht="12">
      <c r="A810" s="35"/>
    </row>
    <row r="811" ht="12">
      <c r="A811" s="35"/>
    </row>
    <row r="812" ht="12">
      <c r="A812" s="35"/>
    </row>
    <row r="813" ht="12">
      <c r="A813" s="35"/>
    </row>
    <row r="814" ht="12">
      <c r="A814" s="35"/>
    </row>
    <row r="815" ht="12">
      <c r="A815" s="35"/>
    </row>
    <row r="816" ht="12">
      <c r="A816" s="35"/>
    </row>
    <row r="817" ht="12">
      <c r="A817" s="35"/>
    </row>
    <row r="818" ht="12">
      <c r="A818" s="35"/>
    </row>
    <row r="819" ht="12">
      <c r="A819" s="35"/>
    </row>
    <row r="820" ht="12">
      <c r="A820" s="35"/>
    </row>
    <row r="821" ht="12">
      <c r="A821" s="35"/>
    </row>
    <row r="822" ht="12">
      <c r="A822" s="35"/>
    </row>
    <row r="823" ht="12">
      <c r="A823" s="35"/>
    </row>
    <row r="824" ht="12">
      <c r="A824" s="35"/>
    </row>
    <row r="825" ht="12">
      <c r="A825" s="35"/>
    </row>
    <row r="826" ht="12">
      <c r="A826" s="35"/>
    </row>
    <row r="827" ht="12">
      <c r="A827" s="35"/>
    </row>
    <row r="828" ht="12">
      <c r="A828" s="35"/>
    </row>
    <row r="829" ht="12">
      <c r="A829" s="35"/>
    </row>
    <row r="830" ht="12">
      <c r="A830" s="35"/>
    </row>
    <row r="831" ht="12">
      <c r="A831" s="35"/>
    </row>
    <row r="832" ht="12">
      <c r="A832" s="35"/>
    </row>
    <row r="833" ht="12">
      <c r="A833" s="35"/>
    </row>
    <row r="834" ht="12">
      <c r="A834" s="35"/>
    </row>
    <row r="835" ht="12">
      <c r="A835" s="35"/>
    </row>
    <row r="836" ht="12">
      <c r="A836" s="35"/>
    </row>
    <row r="837" ht="12">
      <c r="A837" s="35"/>
    </row>
    <row r="838" ht="12">
      <c r="A838" s="35"/>
    </row>
    <row r="839" ht="12">
      <c r="A839" s="35"/>
    </row>
    <row r="840" ht="12">
      <c r="A840" s="35"/>
    </row>
    <row r="841" ht="12">
      <c r="A841" s="35"/>
    </row>
    <row r="842" ht="12">
      <c r="A842" s="35"/>
    </row>
    <row r="843" ht="12">
      <c r="A843" s="35"/>
    </row>
    <row r="844" ht="12">
      <c r="A844" s="35"/>
    </row>
    <row r="845" ht="12">
      <c r="A845" s="35"/>
    </row>
    <row r="846" ht="12">
      <c r="A846" s="35"/>
    </row>
    <row r="847" ht="12">
      <c r="A847" s="35"/>
    </row>
    <row r="848" ht="12">
      <c r="A848" s="35"/>
    </row>
    <row r="849" ht="12">
      <c r="A849" s="35"/>
    </row>
    <row r="850" ht="12">
      <c r="A850" s="35"/>
    </row>
    <row r="851" ht="12">
      <c r="A851" s="35"/>
    </row>
    <row r="852" ht="12">
      <c r="A852" s="35"/>
    </row>
    <row r="853" ht="12">
      <c r="A853" s="35"/>
    </row>
    <row r="854" ht="12">
      <c r="A854" s="35"/>
    </row>
    <row r="855" ht="12">
      <c r="A855" s="35"/>
    </row>
    <row r="856" ht="12">
      <c r="A856" s="35"/>
    </row>
    <row r="857" ht="12">
      <c r="A857" s="35"/>
    </row>
    <row r="858" ht="12">
      <c r="A858" s="35"/>
    </row>
    <row r="859" ht="12">
      <c r="A859" s="35"/>
    </row>
    <row r="860" ht="12">
      <c r="A860" s="35"/>
    </row>
    <row r="861" ht="12">
      <c r="A861" s="35"/>
    </row>
    <row r="862" ht="12">
      <c r="A862" s="35"/>
    </row>
    <row r="863" ht="12">
      <c r="A863" s="35"/>
    </row>
    <row r="864" ht="12">
      <c r="A864" s="35"/>
    </row>
    <row r="865" ht="12">
      <c r="A865" s="35"/>
    </row>
    <row r="866" ht="12">
      <c r="A866" s="35"/>
    </row>
    <row r="867" ht="12">
      <c r="A867" s="35"/>
    </row>
    <row r="868" ht="12">
      <c r="A868" s="35"/>
    </row>
    <row r="869" ht="12">
      <c r="A869" s="35"/>
    </row>
    <row r="870" ht="12">
      <c r="A870" s="35"/>
    </row>
    <row r="871" ht="12">
      <c r="A871" s="35"/>
    </row>
    <row r="872" ht="12">
      <c r="A872" s="35"/>
    </row>
    <row r="873" ht="12">
      <c r="A873" s="35"/>
    </row>
    <row r="874" ht="12">
      <c r="A874" s="35"/>
    </row>
    <row r="875" ht="12">
      <c r="A875" s="35"/>
    </row>
  </sheetData>
  <sheetProtection/>
  <mergeCells count="1">
    <mergeCell ref="A1:C1"/>
  </mergeCells>
  <printOptions/>
  <pageMargins left="0.87" right="0.16" top="1.3" bottom="0.75" header="1.3" footer="0.43000000000000005"/>
  <pageSetup firstPageNumber="42" useFirstPageNumber="1" horizontalDpi="600" verticalDpi="600" orientation="landscape" paperSize="8" scale="120"/>
  <headerFooter alignWithMargins="0">
    <oddFooter>&amp;R第 &amp;P 页</oddFooter>
  </headerFooter>
</worksheet>
</file>

<file path=xl/worksheets/sheet13.xml><?xml version="1.0" encoding="utf-8"?>
<worksheet xmlns="http://schemas.openxmlformats.org/spreadsheetml/2006/main" xmlns:r="http://schemas.openxmlformats.org/officeDocument/2006/relationships">
  <dimension ref="A1:Q45"/>
  <sheetViews>
    <sheetView workbookViewId="0" topLeftCell="B1">
      <selection activeCell="A1" sqref="A1:Q1"/>
    </sheetView>
  </sheetViews>
  <sheetFormatPr defaultColWidth="11.421875" defaultRowHeight="12"/>
  <cols>
    <col min="1" max="1" width="24.57421875" style="35" customWidth="1"/>
    <col min="2" max="2" width="44.140625" style="35" customWidth="1"/>
    <col min="3" max="3" width="15.57421875" style="35" customWidth="1"/>
    <col min="4" max="4" width="23.8515625" style="35" customWidth="1"/>
    <col min="5" max="5" width="10.57421875" style="35" customWidth="1"/>
    <col min="6" max="6" width="10.421875" style="35" customWidth="1"/>
    <col min="7" max="7" width="11.8515625" style="35" customWidth="1"/>
    <col min="8" max="9" width="12.140625" style="35" customWidth="1"/>
    <col min="10" max="10" width="10.140625" style="35" customWidth="1"/>
    <col min="11" max="11" width="6.8515625" style="35" customWidth="1"/>
    <col min="12" max="15" width="6.140625" style="35" customWidth="1"/>
    <col min="16" max="16" width="42.140625" style="35" customWidth="1"/>
    <col min="17" max="17" width="20.8515625" style="35" customWidth="1"/>
    <col min="18" max="18" width="11.140625" style="35" customWidth="1"/>
    <col min="19" max="16384" width="11.421875" style="35" customWidth="1"/>
  </cols>
  <sheetData>
    <row r="1" spans="1:17" ht="29.25" customHeight="1">
      <c r="A1" s="36" t="s">
        <v>789</v>
      </c>
      <c r="B1" s="36"/>
      <c r="C1" s="36"/>
      <c r="D1" s="36"/>
      <c r="E1" s="36"/>
      <c r="F1" s="36"/>
      <c r="G1" s="36"/>
      <c r="H1" s="36"/>
      <c r="I1" s="36"/>
      <c r="J1" s="36"/>
      <c r="K1" s="36"/>
      <c r="L1" s="36"/>
      <c r="M1" s="36"/>
      <c r="N1" s="36"/>
      <c r="O1" s="36"/>
      <c r="P1" s="36"/>
      <c r="Q1" s="36"/>
    </row>
    <row r="2" spans="1:17" ht="14.25" customHeight="1">
      <c r="A2" s="25"/>
      <c r="B2" s="25"/>
      <c r="C2" s="25"/>
      <c r="D2" s="25"/>
      <c r="E2" s="25"/>
      <c r="F2" s="25"/>
      <c r="G2" s="25"/>
      <c r="H2" s="25"/>
      <c r="I2" s="25"/>
      <c r="J2" s="25"/>
      <c r="K2" s="25"/>
      <c r="L2" s="25"/>
      <c r="M2" s="40"/>
      <c r="N2" s="40"/>
      <c r="O2" s="40"/>
      <c r="P2" s="26" t="s">
        <v>64</v>
      </c>
      <c r="Q2" s="26"/>
    </row>
    <row r="3" spans="1:17" ht="28.5" customHeight="1">
      <c r="A3" s="27" t="s">
        <v>790</v>
      </c>
      <c r="B3" s="27" t="s">
        <v>791</v>
      </c>
      <c r="C3" s="27" t="s">
        <v>792</v>
      </c>
      <c r="D3" s="27" t="s">
        <v>793</v>
      </c>
      <c r="E3" s="27" t="s">
        <v>794</v>
      </c>
      <c r="F3" s="27" t="s">
        <v>795</v>
      </c>
      <c r="G3" s="27" t="s">
        <v>796</v>
      </c>
      <c r="H3" s="27" t="s">
        <v>797</v>
      </c>
      <c r="I3" s="27" t="s">
        <v>798</v>
      </c>
      <c r="J3" s="27"/>
      <c r="K3" s="27"/>
      <c r="L3" s="27"/>
      <c r="M3" s="27"/>
      <c r="N3" s="27"/>
      <c r="O3" s="27"/>
      <c r="P3" s="27" t="s">
        <v>799</v>
      </c>
      <c r="Q3" s="27" t="s">
        <v>800</v>
      </c>
    </row>
    <row r="4" spans="1:17" ht="47.25" customHeight="1">
      <c r="A4" s="27"/>
      <c r="B4" s="27"/>
      <c r="C4" s="27"/>
      <c r="D4" s="27"/>
      <c r="E4" s="27"/>
      <c r="F4" s="27"/>
      <c r="G4" s="27"/>
      <c r="H4" s="27"/>
      <c r="I4" s="27" t="s">
        <v>801</v>
      </c>
      <c r="J4" s="27" t="s">
        <v>802</v>
      </c>
      <c r="K4" s="27" t="s">
        <v>803</v>
      </c>
      <c r="L4" s="27" t="s">
        <v>804</v>
      </c>
      <c r="M4" s="27" t="s">
        <v>805</v>
      </c>
      <c r="N4" s="27" t="s">
        <v>806</v>
      </c>
      <c r="O4" s="27" t="s">
        <v>807</v>
      </c>
      <c r="P4" s="27"/>
      <c r="Q4" s="27"/>
    </row>
    <row r="5" spans="1:17" ht="16.5" customHeight="1">
      <c r="A5" s="37" t="s">
        <v>204</v>
      </c>
      <c r="B5" s="32" t="s">
        <v>808</v>
      </c>
      <c r="C5" s="38" t="s">
        <v>809</v>
      </c>
      <c r="D5" s="38" t="s">
        <v>810</v>
      </c>
      <c r="E5" s="39" t="s">
        <v>811</v>
      </c>
      <c r="F5" s="39">
        <v>1</v>
      </c>
      <c r="G5" s="31">
        <v>75</v>
      </c>
      <c r="H5" s="31">
        <v>75</v>
      </c>
      <c r="I5" s="31">
        <v>75</v>
      </c>
      <c r="J5" s="31"/>
      <c r="K5" s="31"/>
      <c r="L5" s="31"/>
      <c r="M5" s="31"/>
      <c r="N5" s="31"/>
      <c r="O5" s="31"/>
      <c r="P5" s="38"/>
      <c r="Q5" s="41">
        <v>43466</v>
      </c>
    </row>
    <row r="6" spans="1:17" ht="24" customHeight="1">
      <c r="A6" s="37" t="s">
        <v>217</v>
      </c>
      <c r="B6" s="32" t="s">
        <v>812</v>
      </c>
      <c r="C6" s="38" t="s">
        <v>813</v>
      </c>
      <c r="D6" s="38" t="s">
        <v>814</v>
      </c>
      <c r="E6" s="39" t="s">
        <v>815</v>
      </c>
      <c r="F6" s="39">
        <v>1</v>
      </c>
      <c r="G6" s="31">
        <v>39</v>
      </c>
      <c r="H6" s="31">
        <v>39</v>
      </c>
      <c r="I6" s="31">
        <v>39</v>
      </c>
      <c r="J6" s="31"/>
      <c r="K6" s="31"/>
      <c r="L6" s="31"/>
      <c r="M6" s="31"/>
      <c r="N6" s="31"/>
      <c r="O6" s="31"/>
      <c r="P6" s="38"/>
      <c r="Q6" s="41">
        <v>43480</v>
      </c>
    </row>
    <row r="7" spans="1:17" ht="16.5" customHeight="1">
      <c r="A7" s="37"/>
      <c r="B7" s="32" t="s">
        <v>816</v>
      </c>
      <c r="C7" s="38" t="s">
        <v>813</v>
      </c>
      <c r="D7" s="38" t="s">
        <v>814</v>
      </c>
      <c r="E7" s="39" t="s">
        <v>815</v>
      </c>
      <c r="F7" s="39">
        <v>1</v>
      </c>
      <c r="G7" s="31">
        <v>40</v>
      </c>
      <c r="H7" s="31">
        <v>40</v>
      </c>
      <c r="I7" s="31">
        <v>40</v>
      </c>
      <c r="J7" s="31"/>
      <c r="K7" s="31"/>
      <c r="L7" s="31"/>
      <c r="M7" s="31"/>
      <c r="N7" s="31"/>
      <c r="O7" s="31"/>
      <c r="P7" s="38"/>
      <c r="Q7" s="41">
        <v>43497</v>
      </c>
    </row>
    <row r="8" spans="1:17" ht="16.5" customHeight="1">
      <c r="A8" s="37" t="s">
        <v>220</v>
      </c>
      <c r="B8" s="32" t="s">
        <v>817</v>
      </c>
      <c r="C8" s="38" t="s">
        <v>818</v>
      </c>
      <c r="D8" s="38" t="s">
        <v>819</v>
      </c>
      <c r="E8" s="39" t="s">
        <v>811</v>
      </c>
      <c r="F8" s="39">
        <v>4</v>
      </c>
      <c r="G8" s="31">
        <v>75</v>
      </c>
      <c r="H8" s="31">
        <v>300</v>
      </c>
      <c r="I8" s="31">
        <v>300</v>
      </c>
      <c r="J8" s="31"/>
      <c r="K8" s="31"/>
      <c r="L8" s="31"/>
      <c r="M8" s="31"/>
      <c r="N8" s="31"/>
      <c r="O8" s="31"/>
      <c r="P8" s="38"/>
      <c r="Q8" s="41">
        <v>43417</v>
      </c>
    </row>
    <row r="9" spans="1:17" ht="16.5" customHeight="1">
      <c r="A9" s="37" t="s">
        <v>222</v>
      </c>
      <c r="B9" s="32" t="s">
        <v>820</v>
      </c>
      <c r="C9" s="38" t="s">
        <v>821</v>
      </c>
      <c r="D9" s="38" t="s">
        <v>822</v>
      </c>
      <c r="E9" s="39" t="s">
        <v>823</v>
      </c>
      <c r="F9" s="39">
        <v>10</v>
      </c>
      <c r="G9" s="31">
        <v>50</v>
      </c>
      <c r="H9" s="31">
        <v>500</v>
      </c>
      <c r="I9" s="31">
        <v>500</v>
      </c>
      <c r="J9" s="31"/>
      <c r="K9" s="31"/>
      <c r="L9" s="31"/>
      <c r="M9" s="31"/>
      <c r="N9" s="31"/>
      <c r="O9" s="31"/>
      <c r="P9" s="38"/>
      <c r="Q9" s="41">
        <v>43466</v>
      </c>
    </row>
    <row r="10" spans="1:17" ht="16.5" customHeight="1">
      <c r="A10" s="37"/>
      <c r="B10" s="32" t="s">
        <v>824</v>
      </c>
      <c r="C10" s="38" t="s">
        <v>825</v>
      </c>
      <c r="D10" s="38" t="s">
        <v>826</v>
      </c>
      <c r="E10" s="39" t="s">
        <v>827</v>
      </c>
      <c r="F10" s="39">
        <v>200</v>
      </c>
      <c r="G10" s="31">
        <v>1</v>
      </c>
      <c r="H10" s="31">
        <v>200</v>
      </c>
      <c r="I10" s="31">
        <v>200</v>
      </c>
      <c r="J10" s="31"/>
      <c r="K10" s="31"/>
      <c r="L10" s="31"/>
      <c r="M10" s="31"/>
      <c r="N10" s="31"/>
      <c r="O10" s="31"/>
      <c r="P10" s="38"/>
      <c r="Q10" s="41">
        <v>43466</v>
      </c>
    </row>
    <row r="11" spans="1:17" ht="16.5" customHeight="1">
      <c r="A11" s="37" t="s">
        <v>226</v>
      </c>
      <c r="B11" s="32" t="s">
        <v>828</v>
      </c>
      <c r="C11" s="38" t="s">
        <v>829</v>
      </c>
      <c r="D11" s="38" t="s">
        <v>830</v>
      </c>
      <c r="E11" s="39" t="s">
        <v>831</v>
      </c>
      <c r="F11" s="39">
        <v>5</v>
      </c>
      <c r="G11" s="31">
        <v>0.2</v>
      </c>
      <c r="H11" s="31">
        <v>1</v>
      </c>
      <c r="I11" s="31">
        <v>1</v>
      </c>
      <c r="J11" s="31"/>
      <c r="K11" s="31"/>
      <c r="L11" s="31"/>
      <c r="M11" s="31"/>
      <c r="N11" s="31"/>
      <c r="O11" s="31"/>
      <c r="P11" s="38"/>
      <c r="Q11" s="41">
        <v>43417</v>
      </c>
    </row>
    <row r="12" spans="1:17" ht="16.5" customHeight="1">
      <c r="A12" s="37"/>
      <c r="B12" s="32"/>
      <c r="C12" s="38" t="s">
        <v>832</v>
      </c>
      <c r="D12" s="38" t="s">
        <v>833</v>
      </c>
      <c r="E12" s="39" t="s">
        <v>834</v>
      </c>
      <c r="F12" s="39">
        <v>1</v>
      </c>
      <c r="G12" s="31">
        <v>3</v>
      </c>
      <c r="H12" s="31">
        <v>3</v>
      </c>
      <c r="I12" s="31">
        <v>3</v>
      </c>
      <c r="J12" s="31"/>
      <c r="K12" s="31"/>
      <c r="L12" s="31"/>
      <c r="M12" s="31"/>
      <c r="N12" s="31"/>
      <c r="O12" s="31"/>
      <c r="P12" s="38"/>
      <c r="Q12" s="41">
        <v>43556</v>
      </c>
    </row>
    <row r="13" spans="1:17" ht="16.5" customHeight="1">
      <c r="A13" s="37"/>
      <c r="B13" s="32"/>
      <c r="C13" s="38" t="s">
        <v>835</v>
      </c>
      <c r="D13" s="38" t="s">
        <v>836</v>
      </c>
      <c r="E13" s="39" t="s">
        <v>837</v>
      </c>
      <c r="F13" s="39">
        <v>5</v>
      </c>
      <c r="G13" s="31">
        <v>0.3</v>
      </c>
      <c r="H13" s="31">
        <v>1.5</v>
      </c>
      <c r="I13" s="31">
        <v>1.5</v>
      </c>
      <c r="J13" s="31"/>
      <c r="K13" s="31"/>
      <c r="L13" s="31"/>
      <c r="M13" s="31"/>
      <c r="N13" s="31"/>
      <c r="O13" s="31"/>
      <c r="P13" s="38"/>
      <c r="Q13" s="41">
        <v>43417</v>
      </c>
    </row>
    <row r="14" spans="1:17" ht="16.5" customHeight="1">
      <c r="A14" s="37" t="s">
        <v>232</v>
      </c>
      <c r="B14" s="32" t="s">
        <v>838</v>
      </c>
      <c r="C14" s="38" t="s">
        <v>839</v>
      </c>
      <c r="D14" s="38" t="s">
        <v>840</v>
      </c>
      <c r="E14" s="39" t="s">
        <v>811</v>
      </c>
      <c r="F14" s="39">
        <v>1</v>
      </c>
      <c r="G14" s="31">
        <v>50</v>
      </c>
      <c r="H14" s="31">
        <v>50</v>
      </c>
      <c r="I14" s="31">
        <v>50</v>
      </c>
      <c r="J14" s="31"/>
      <c r="K14" s="31"/>
      <c r="L14" s="31"/>
      <c r="M14" s="31"/>
      <c r="N14" s="31"/>
      <c r="O14" s="31"/>
      <c r="P14" s="38"/>
      <c r="Q14" s="41">
        <v>43101</v>
      </c>
    </row>
    <row r="15" spans="1:17" ht="16.5" customHeight="1">
      <c r="A15" s="37"/>
      <c r="B15" s="32" t="s">
        <v>841</v>
      </c>
      <c r="C15" s="38" t="s">
        <v>842</v>
      </c>
      <c r="D15" s="38" t="s">
        <v>843</v>
      </c>
      <c r="E15" s="39" t="s">
        <v>811</v>
      </c>
      <c r="F15" s="39">
        <v>1</v>
      </c>
      <c r="G15" s="31">
        <v>43</v>
      </c>
      <c r="H15" s="31">
        <v>43</v>
      </c>
      <c r="I15" s="31">
        <v>43</v>
      </c>
      <c r="J15" s="31"/>
      <c r="K15" s="31"/>
      <c r="L15" s="31"/>
      <c r="M15" s="31"/>
      <c r="N15" s="31"/>
      <c r="O15" s="31"/>
      <c r="P15" s="38"/>
      <c r="Q15" s="41">
        <v>43101</v>
      </c>
    </row>
    <row r="16" spans="1:17" ht="16.5" customHeight="1">
      <c r="A16" s="37"/>
      <c r="B16" s="32" t="s">
        <v>844</v>
      </c>
      <c r="C16" s="38" t="s">
        <v>845</v>
      </c>
      <c r="D16" s="38" t="s">
        <v>846</v>
      </c>
      <c r="E16" s="39" t="s">
        <v>811</v>
      </c>
      <c r="F16" s="39">
        <v>1</v>
      </c>
      <c r="G16" s="31">
        <v>50</v>
      </c>
      <c r="H16" s="31">
        <v>50</v>
      </c>
      <c r="I16" s="31">
        <v>50</v>
      </c>
      <c r="J16" s="31"/>
      <c r="K16" s="31"/>
      <c r="L16" s="31"/>
      <c r="M16" s="31"/>
      <c r="N16" s="31"/>
      <c r="O16" s="31"/>
      <c r="P16" s="38"/>
      <c r="Q16" s="41">
        <v>43466</v>
      </c>
    </row>
    <row r="17" spans="1:17" ht="24" customHeight="1">
      <c r="A17" s="37"/>
      <c r="B17" s="32" t="s">
        <v>847</v>
      </c>
      <c r="C17" s="38" t="s">
        <v>848</v>
      </c>
      <c r="D17" s="38" t="s">
        <v>849</v>
      </c>
      <c r="E17" s="39" t="s">
        <v>811</v>
      </c>
      <c r="F17" s="39">
        <v>1</v>
      </c>
      <c r="G17" s="31">
        <v>100</v>
      </c>
      <c r="H17" s="31">
        <v>100</v>
      </c>
      <c r="I17" s="31">
        <v>100</v>
      </c>
      <c r="J17" s="31"/>
      <c r="K17" s="31"/>
      <c r="L17" s="31"/>
      <c r="M17" s="31"/>
      <c r="N17" s="31"/>
      <c r="O17" s="31"/>
      <c r="P17" s="38"/>
      <c r="Q17" s="41">
        <v>43466</v>
      </c>
    </row>
    <row r="18" spans="1:17" ht="16.5" customHeight="1">
      <c r="A18" s="37"/>
      <c r="B18" s="32" t="s">
        <v>850</v>
      </c>
      <c r="C18" s="38" t="s">
        <v>851</v>
      </c>
      <c r="D18" s="38" t="s">
        <v>852</v>
      </c>
      <c r="E18" s="39" t="s">
        <v>811</v>
      </c>
      <c r="F18" s="39">
        <v>1</v>
      </c>
      <c r="G18" s="31">
        <v>75</v>
      </c>
      <c r="H18" s="31">
        <v>75</v>
      </c>
      <c r="I18" s="31">
        <v>75</v>
      </c>
      <c r="J18" s="31"/>
      <c r="K18" s="31"/>
      <c r="L18" s="31"/>
      <c r="M18" s="31"/>
      <c r="N18" s="31"/>
      <c r="O18" s="31"/>
      <c r="P18" s="38"/>
      <c r="Q18" s="41">
        <v>43466</v>
      </c>
    </row>
    <row r="19" spans="1:17" ht="16.5" customHeight="1">
      <c r="A19" s="37"/>
      <c r="B19" s="32" t="s">
        <v>853</v>
      </c>
      <c r="C19" s="38" t="s">
        <v>854</v>
      </c>
      <c r="D19" s="38" t="s">
        <v>855</v>
      </c>
      <c r="E19" s="39" t="s">
        <v>823</v>
      </c>
      <c r="F19" s="39">
        <v>1</v>
      </c>
      <c r="G19" s="31">
        <v>600</v>
      </c>
      <c r="H19" s="31">
        <v>600</v>
      </c>
      <c r="I19" s="31">
        <v>600</v>
      </c>
      <c r="J19" s="31"/>
      <c r="K19" s="31"/>
      <c r="L19" s="31"/>
      <c r="M19" s="31"/>
      <c r="N19" s="31"/>
      <c r="O19" s="31"/>
      <c r="P19" s="38"/>
      <c r="Q19" s="41">
        <v>43466</v>
      </c>
    </row>
    <row r="20" spans="1:17" ht="16.5" customHeight="1">
      <c r="A20" s="37"/>
      <c r="B20" s="32" t="s">
        <v>856</v>
      </c>
      <c r="C20" s="38" t="s">
        <v>854</v>
      </c>
      <c r="D20" s="38" t="s">
        <v>855</v>
      </c>
      <c r="E20" s="39" t="s">
        <v>823</v>
      </c>
      <c r="F20" s="39">
        <v>1</v>
      </c>
      <c r="G20" s="31">
        <v>105</v>
      </c>
      <c r="H20" s="31">
        <v>105</v>
      </c>
      <c r="I20" s="31">
        <v>105</v>
      </c>
      <c r="J20" s="31"/>
      <c r="K20" s="31"/>
      <c r="L20" s="31"/>
      <c r="M20" s="31"/>
      <c r="N20" s="31"/>
      <c r="O20" s="31"/>
      <c r="P20" s="38"/>
      <c r="Q20" s="41">
        <v>43466</v>
      </c>
    </row>
    <row r="21" spans="1:17" ht="24" customHeight="1">
      <c r="A21" s="37"/>
      <c r="B21" s="32" t="s">
        <v>857</v>
      </c>
      <c r="C21" s="38" t="s">
        <v>858</v>
      </c>
      <c r="D21" s="38" t="s">
        <v>859</v>
      </c>
      <c r="E21" s="39" t="s">
        <v>823</v>
      </c>
      <c r="F21" s="39">
        <v>1</v>
      </c>
      <c r="G21" s="31">
        <v>85</v>
      </c>
      <c r="H21" s="31">
        <v>85</v>
      </c>
      <c r="I21" s="31">
        <v>85</v>
      </c>
      <c r="J21" s="31"/>
      <c r="K21" s="31"/>
      <c r="L21" s="31"/>
      <c r="M21" s="31"/>
      <c r="N21" s="31"/>
      <c r="O21" s="31"/>
      <c r="P21" s="38"/>
      <c r="Q21" s="41">
        <v>43466</v>
      </c>
    </row>
    <row r="22" spans="1:17" ht="24" customHeight="1">
      <c r="A22" s="37"/>
      <c r="B22" s="32" t="s">
        <v>860</v>
      </c>
      <c r="C22" s="38" t="s">
        <v>861</v>
      </c>
      <c r="D22" s="38" t="s">
        <v>862</v>
      </c>
      <c r="E22" s="39" t="s">
        <v>823</v>
      </c>
      <c r="F22" s="39">
        <v>1</v>
      </c>
      <c r="G22" s="31">
        <v>100</v>
      </c>
      <c r="H22" s="31">
        <v>100</v>
      </c>
      <c r="I22" s="31">
        <v>100</v>
      </c>
      <c r="J22" s="31"/>
      <c r="K22" s="31"/>
      <c r="L22" s="31"/>
      <c r="M22" s="31"/>
      <c r="N22" s="31"/>
      <c r="O22" s="31"/>
      <c r="P22" s="38"/>
      <c r="Q22" s="41">
        <v>43466</v>
      </c>
    </row>
    <row r="23" spans="1:17" ht="16.5" customHeight="1">
      <c r="A23" s="37"/>
      <c r="B23" s="32" t="s">
        <v>863</v>
      </c>
      <c r="C23" s="38" t="s">
        <v>864</v>
      </c>
      <c r="D23" s="38" t="s">
        <v>865</v>
      </c>
      <c r="E23" s="39" t="s">
        <v>811</v>
      </c>
      <c r="F23" s="39">
        <v>1</v>
      </c>
      <c r="G23" s="31">
        <v>300</v>
      </c>
      <c r="H23" s="31">
        <v>300</v>
      </c>
      <c r="I23" s="31">
        <v>300</v>
      </c>
      <c r="J23" s="31"/>
      <c r="K23" s="31"/>
      <c r="L23" s="31"/>
      <c r="M23" s="31"/>
      <c r="N23" s="31"/>
      <c r="O23" s="31"/>
      <c r="P23" s="38"/>
      <c r="Q23" s="41">
        <v>43101</v>
      </c>
    </row>
    <row r="24" spans="1:17" ht="24" customHeight="1">
      <c r="A24" s="37"/>
      <c r="B24" s="32" t="s">
        <v>866</v>
      </c>
      <c r="C24" s="38" t="s">
        <v>854</v>
      </c>
      <c r="D24" s="38" t="s">
        <v>855</v>
      </c>
      <c r="E24" s="39" t="s">
        <v>823</v>
      </c>
      <c r="F24" s="39">
        <v>1</v>
      </c>
      <c r="G24" s="31">
        <v>100</v>
      </c>
      <c r="H24" s="31">
        <v>100</v>
      </c>
      <c r="I24" s="31">
        <v>100</v>
      </c>
      <c r="J24" s="31"/>
      <c r="K24" s="31"/>
      <c r="L24" s="31"/>
      <c r="M24" s="31"/>
      <c r="N24" s="31"/>
      <c r="O24" s="31"/>
      <c r="P24" s="38"/>
      <c r="Q24" s="41">
        <v>43101</v>
      </c>
    </row>
    <row r="25" spans="1:17" ht="16.5" customHeight="1">
      <c r="A25" s="37"/>
      <c r="B25" s="32" t="s">
        <v>867</v>
      </c>
      <c r="C25" s="38" t="s">
        <v>854</v>
      </c>
      <c r="D25" s="38" t="s">
        <v>855</v>
      </c>
      <c r="E25" s="39" t="s">
        <v>823</v>
      </c>
      <c r="F25" s="39">
        <v>1</v>
      </c>
      <c r="G25" s="31">
        <v>160</v>
      </c>
      <c r="H25" s="31">
        <v>160</v>
      </c>
      <c r="I25" s="31">
        <v>160</v>
      </c>
      <c r="J25" s="31"/>
      <c r="K25" s="31"/>
      <c r="L25" s="31"/>
      <c r="M25" s="31"/>
      <c r="N25" s="31"/>
      <c r="O25" s="31"/>
      <c r="P25" s="38"/>
      <c r="Q25" s="41">
        <v>43101</v>
      </c>
    </row>
    <row r="26" spans="1:17" ht="24" customHeight="1">
      <c r="A26" s="37"/>
      <c r="B26" s="32" t="s">
        <v>868</v>
      </c>
      <c r="C26" s="38" t="s">
        <v>848</v>
      </c>
      <c r="D26" s="38" t="s">
        <v>849</v>
      </c>
      <c r="E26" s="39" t="s">
        <v>811</v>
      </c>
      <c r="F26" s="39">
        <v>1</v>
      </c>
      <c r="G26" s="31">
        <v>100</v>
      </c>
      <c r="H26" s="31">
        <v>100</v>
      </c>
      <c r="I26" s="31">
        <v>100</v>
      </c>
      <c r="J26" s="31"/>
      <c r="K26" s="31"/>
      <c r="L26" s="31"/>
      <c r="M26" s="31"/>
      <c r="N26" s="31"/>
      <c r="O26" s="31"/>
      <c r="P26" s="38"/>
      <c r="Q26" s="41">
        <v>43466</v>
      </c>
    </row>
    <row r="27" spans="1:17" ht="24" customHeight="1">
      <c r="A27" s="37"/>
      <c r="B27" s="32" t="s">
        <v>869</v>
      </c>
      <c r="C27" s="38" t="s">
        <v>870</v>
      </c>
      <c r="D27" s="38" t="s">
        <v>871</v>
      </c>
      <c r="E27" s="39" t="s">
        <v>811</v>
      </c>
      <c r="F27" s="39">
        <v>1</v>
      </c>
      <c r="G27" s="31">
        <v>30</v>
      </c>
      <c r="H27" s="31">
        <v>30</v>
      </c>
      <c r="I27" s="31">
        <v>30</v>
      </c>
      <c r="J27" s="31"/>
      <c r="K27" s="31"/>
      <c r="L27" s="31"/>
      <c r="M27" s="31"/>
      <c r="N27" s="31"/>
      <c r="O27" s="31"/>
      <c r="P27" s="38"/>
      <c r="Q27" s="41">
        <v>43466</v>
      </c>
    </row>
    <row r="28" spans="1:17" ht="16.5" customHeight="1">
      <c r="A28" s="37" t="s">
        <v>233</v>
      </c>
      <c r="B28" s="32" t="s">
        <v>872</v>
      </c>
      <c r="C28" s="38" t="s">
        <v>873</v>
      </c>
      <c r="D28" s="38" t="s">
        <v>874</v>
      </c>
      <c r="E28" s="39" t="s">
        <v>811</v>
      </c>
      <c r="F28" s="39">
        <v>1</v>
      </c>
      <c r="G28" s="31">
        <v>280</v>
      </c>
      <c r="H28" s="31">
        <v>280</v>
      </c>
      <c r="I28" s="31">
        <v>280</v>
      </c>
      <c r="J28" s="31"/>
      <c r="K28" s="31"/>
      <c r="L28" s="31"/>
      <c r="M28" s="31"/>
      <c r="N28" s="31"/>
      <c r="O28" s="31"/>
      <c r="P28" s="38"/>
      <c r="Q28" s="41">
        <v>43531</v>
      </c>
    </row>
    <row r="29" spans="1:17" ht="16.5" customHeight="1">
      <c r="A29" s="37" t="s">
        <v>240</v>
      </c>
      <c r="B29" s="32" t="s">
        <v>875</v>
      </c>
      <c r="C29" s="38" t="s">
        <v>876</v>
      </c>
      <c r="D29" s="38" t="s">
        <v>877</v>
      </c>
      <c r="E29" s="39" t="s">
        <v>878</v>
      </c>
      <c r="F29" s="39">
        <v>1</v>
      </c>
      <c r="G29" s="31">
        <v>30</v>
      </c>
      <c r="H29" s="31">
        <v>30</v>
      </c>
      <c r="I29" s="31">
        <v>30</v>
      </c>
      <c r="J29" s="31"/>
      <c r="K29" s="31"/>
      <c r="L29" s="31"/>
      <c r="M29" s="31"/>
      <c r="N29" s="31"/>
      <c r="O29" s="31"/>
      <c r="P29" s="38"/>
      <c r="Q29" s="41">
        <v>43466</v>
      </c>
    </row>
    <row r="30" spans="1:17" ht="24" customHeight="1">
      <c r="A30" s="37" t="s">
        <v>246</v>
      </c>
      <c r="B30" s="32" t="s">
        <v>879</v>
      </c>
      <c r="C30" s="38" t="s">
        <v>880</v>
      </c>
      <c r="D30" s="38" t="s">
        <v>881</v>
      </c>
      <c r="E30" s="39" t="s">
        <v>811</v>
      </c>
      <c r="F30" s="39">
        <v>1</v>
      </c>
      <c r="G30" s="31">
        <v>90</v>
      </c>
      <c r="H30" s="31">
        <v>90</v>
      </c>
      <c r="I30" s="31">
        <v>90</v>
      </c>
      <c r="J30" s="31"/>
      <c r="K30" s="31"/>
      <c r="L30" s="31"/>
      <c r="M30" s="31"/>
      <c r="N30" s="31"/>
      <c r="O30" s="31"/>
      <c r="P30" s="38"/>
      <c r="Q30" s="41">
        <v>43830</v>
      </c>
    </row>
    <row r="31" spans="1:17" ht="16.5" customHeight="1">
      <c r="A31" s="37"/>
      <c r="B31" s="32" t="s">
        <v>882</v>
      </c>
      <c r="C31" s="38" t="s">
        <v>883</v>
      </c>
      <c r="D31" s="38" t="s">
        <v>884</v>
      </c>
      <c r="E31" s="39" t="s">
        <v>811</v>
      </c>
      <c r="F31" s="39">
        <v>1</v>
      </c>
      <c r="G31" s="31">
        <v>60</v>
      </c>
      <c r="H31" s="31">
        <v>60</v>
      </c>
      <c r="I31" s="31">
        <v>60</v>
      </c>
      <c r="J31" s="31"/>
      <c r="K31" s="31"/>
      <c r="L31" s="31"/>
      <c r="M31" s="31"/>
      <c r="N31" s="31"/>
      <c r="O31" s="31"/>
      <c r="P31" s="38"/>
      <c r="Q31" s="41">
        <v>43830</v>
      </c>
    </row>
    <row r="32" spans="1:17" ht="16.5" customHeight="1">
      <c r="A32" s="37" t="s">
        <v>247</v>
      </c>
      <c r="B32" s="32" t="s">
        <v>885</v>
      </c>
      <c r="C32" s="38" t="s">
        <v>886</v>
      </c>
      <c r="D32" s="38" t="s">
        <v>887</v>
      </c>
      <c r="E32" s="39" t="s">
        <v>888</v>
      </c>
      <c r="F32" s="39">
        <v>1</v>
      </c>
      <c r="G32" s="31">
        <v>200</v>
      </c>
      <c r="H32" s="31">
        <v>200</v>
      </c>
      <c r="I32" s="31">
        <v>200</v>
      </c>
      <c r="J32" s="31"/>
      <c r="K32" s="31"/>
      <c r="L32" s="31"/>
      <c r="M32" s="31"/>
      <c r="N32" s="31"/>
      <c r="O32" s="31"/>
      <c r="P32" s="38"/>
      <c r="Q32" s="41">
        <v>43617</v>
      </c>
    </row>
    <row r="33" spans="1:17" ht="24" customHeight="1">
      <c r="A33" s="37" t="s">
        <v>252</v>
      </c>
      <c r="B33" s="32" t="s">
        <v>889</v>
      </c>
      <c r="C33" s="38" t="s">
        <v>890</v>
      </c>
      <c r="D33" s="38" t="s">
        <v>891</v>
      </c>
      <c r="E33" s="39" t="s">
        <v>878</v>
      </c>
      <c r="F33" s="39">
        <v>1</v>
      </c>
      <c r="G33" s="31">
        <v>410</v>
      </c>
      <c r="H33" s="31">
        <v>410</v>
      </c>
      <c r="I33" s="31">
        <v>410</v>
      </c>
      <c r="J33" s="31"/>
      <c r="K33" s="31"/>
      <c r="L33" s="31"/>
      <c r="M33" s="31"/>
      <c r="N33" s="31"/>
      <c r="O33" s="31"/>
      <c r="P33" s="38"/>
      <c r="Q33" s="41">
        <v>43556</v>
      </c>
    </row>
    <row r="34" spans="1:17" ht="16.5" customHeight="1">
      <c r="A34" s="37"/>
      <c r="B34" s="32" t="s">
        <v>892</v>
      </c>
      <c r="C34" s="38" t="s">
        <v>890</v>
      </c>
      <c r="D34" s="38" t="s">
        <v>891</v>
      </c>
      <c r="E34" s="39" t="s">
        <v>878</v>
      </c>
      <c r="F34" s="39">
        <v>1</v>
      </c>
      <c r="G34" s="31">
        <v>68</v>
      </c>
      <c r="H34" s="31">
        <v>68</v>
      </c>
      <c r="I34" s="31">
        <v>68</v>
      </c>
      <c r="J34" s="31"/>
      <c r="K34" s="31"/>
      <c r="L34" s="31"/>
      <c r="M34" s="31"/>
      <c r="N34" s="31"/>
      <c r="O34" s="31"/>
      <c r="P34" s="38"/>
      <c r="Q34" s="41">
        <v>43525</v>
      </c>
    </row>
    <row r="35" spans="1:17" ht="16.5" customHeight="1">
      <c r="A35" s="37"/>
      <c r="B35" s="32" t="s">
        <v>893</v>
      </c>
      <c r="C35" s="38" t="s">
        <v>890</v>
      </c>
      <c r="D35" s="38" t="s">
        <v>891</v>
      </c>
      <c r="E35" s="39" t="s">
        <v>878</v>
      </c>
      <c r="F35" s="39">
        <v>1</v>
      </c>
      <c r="G35" s="31">
        <v>150</v>
      </c>
      <c r="H35" s="31">
        <v>150</v>
      </c>
      <c r="I35" s="31">
        <v>150</v>
      </c>
      <c r="J35" s="31"/>
      <c r="K35" s="31"/>
      <c r="L35" s="31"/>
      <c r="M35" s="31"/>
      <c r="N35" s="31"/>
      <c r="O35" s="31"/>
      <c r="P35" s="38"/>
      <c r="Q35" s="41">
        <v>43435</v>
      </c>
    </row>
    <row r="36" spans="1:17" ht="16.5" customHeight="1">
      <c r="A36" s="37" t="s">
        <v>259</v>
      </c>
      <c r="B36" s="32" t="s">
        <v>894</v>
      </c>
      <c r="C36" s="38" t="s">
        <v>895</v>
      </c>
      <c r="D36" s="38" t="s">
        <v>896</v>
      </c>
      <c r="E36" s="39" t="s">
        <v>897</v>
      </c>
      <c r="F36" s="39">
        <v>100</v>
      </c>
      <c r="G36" s="31">
        <v>1</v>
      </c>
      <c r="H36" s="31">
        <v>100</v>
      </c>
      <c r="I36" s="31"/>
      <c r="J36" s="31">
        <v>100</v>
      </c>
      <c r="K36" s="31"/>
      <c r="L36" s="31"/>
      <c r="M36" s="31"/>
      <c r="N36" s="31"/>
      <c r="O36" s="31"/>
      <c r="P36" s="38"/>
      <c r="Q36" s="41">
        <v>43480</v>
      </c>
    </row>
    <row r="37" spans="1:17" ht="16.5" customHeight="1">
      <c r="A37" s="37"/>
      <c r="B37" s="32" t="s">
        <v>898</v>
      </c>
      <c r="C37" s="38" t="s">
        <v>899</v>
      </c>
      <c r="D37" s="38" t="s">
        <v>900</v>
      </c>
      <c r="E37" s="39" t="s">
        <v>901</v>
      </c>
      <c r="F37" s="39">
        <v>100</v>
      </c>
      <c r="G37" s="31">
        <v>1</v>
      </c>
      <c r="H37" s="31">
        <v>100</v>
      </c>
      <c r="I37" s="31"/>
      <c r="J37" s="31">
        <v>100</v>
      </c>
      <c r="K37" s="31"/>
      <c r="L37" s="31"/>
      <c r="M37" s="31"/>
      <c r="N37" s="31"/>
      <c r="O37" s="31"/>
      <c r="P37" s="38"/>
      <c r="Q37" s="41">
        <v>43544</v>
      </c>
    </row>
    <row r="38" spans="1:17" ht="16.5" customHeight="1">
      <c r="A38" s="37" t="s">
        <v>260</v>
      </c>
      <c r="B38" s="32" t="s">
        <v>902</v>
      </c>
      <c r="C38" s="38" t="s">
        <v>903</v>
      </c>
      <c r="D38" s="38" t="s">
        <v>904</v>
      </c>
      <c r="E38" s="39" t="s">
        <v>811</v>
      </c>
      <c r="F38" s="39">
        <v>1</v>
      </c>
      <c r="G38" s="31">
        <v>400</v>
      </c>
      <c r="H38" s="31">
        <v>400</v>
      </c>
      <c r="I38" s="31"/>
      <c r="J38" s="31">
        <v>400</v>
      </c>
      <c r="K38" s="31"/>
      <c r="L38" s="31"/>
      <c r="M38" s="31"/>
      <c r="N38" s="31"/>
      <c r="O38" s="31"/>
      <c r="P38" s="38"/>
      <c r="Q38" s="41">
        <v>43585</v>
      </c>
    </row>
    <row r="39" spans="1:17" ht="16.5" customHeight="1">
      <c r="A39" s="37"/>
      <c r="B39" s="32" t="s">
        <v>905</v>
      </c>
      <c r="C39" s="38" t="s">
        <v>903</v>
      </c>
      <c r="D39" s="38" t="s">
        <v>904</v>
      </c>
      <c r="E39" s="39" t="s">
        <v>811</v>
      </c>
      <c r="F39" s="39">
        <v>1</v>
      </c>
      <c r="G39" s="31">
        <v>300</v>
      </c>
      <c r="H39" s="31">
        <v>300</v>
      </c>
      <c r="I39" s="31"/>
      <c r="J39" s="31">
        <v>300</v>
      </c>
      <c r="K39" s="31"/>
      <c r="L39" s="31"/>
      <c r="M39" s="31"/>
      <c r="N39" s="31"/>
      <c r="O39" s="31"/>
      <c r="P39" s="38"/>
      <c r="Q39" s="41">
        <v>43585</v>
      </c>
    </row>
    <row r="40" spans="1:17" ht="16.5" customHeight="1">
      <c r="A40" s="37"/>
      <c r="B40" s="32" t="s">
        <v>906</v>
      </c>
      <c r="C40" s="38" t="s">
        <v>903</v>
      </c>
      <c r="D40" s="38" t="s">
        <v>904</v>
      </c>
      <c r="E40" s="39" t="s">
        <v>811</v>
      </c>
      <c r="F40" s="39">
        <v>1</v>
      </c>
      <c r="G40" s="31">
        <v>129.4</v>
      </c>
      <c r="H40" s="31">
        <v>129.4</v>
      </c>
      <c r="I40" s="31"/>
      <c r="J40" s="31">
        <v>129.4</v>
      </c>
      <c r="K40" s="31"/>
      <c r="L40" s="31"/>
      <c r="M40" s="31"/>
      <c r="N40" s="31"/>
      <c r="O40" s="31"/>
      <c r="P40" s="38"/>
      <c r="Q40" s="41">
        <v>43585</v>
      </c>
    </row>
    <row r="41" spans="1:17" ht="16.5" customHeight="1">
      <c r="A41" s="37"/>
      <c r="B41" s="32" t="s">
        <v>907</v>
      </c>
      <c r="C41" s="38" t="s">
        <v>854</v>
      </c>
      <c r="D41" s="38" t="s">
        <v>855</v>
      </c>
      <c r="E41" s="39" t="s">
        <v>823</v>
      </c>
      <c r="F41" s="39">
        <v>1</v>
      </c>
      <c r="G41" s="31">
        <v>400</v>
      </c>
      <c r="H41" s="31">
        <v>400</v>
      </c>
      <c r="I41" s="31"/>
      <c r="J41" s="31">
        <v>400</v>
      </c>
      <c r="K41" s="31"/>
      <c r="L41" s="31"/>
      <c r="M41" s="31"/>
      <c r="N41" s="31"/>
      <c r="O41" s="31"/>
      <c r="P41" s="38"/>
      <c r="Q41" s="41">
        <v>43585</v>
      </c>
    </row>
    <row r="42" spans="1:17" ht="16.5" customHeight="1">
      <c r="A42" s="37" t="s">
        <v>276</v>
      </c>
      <c r="B42" s="32" t="s">
        <v>908</v>
      </c>
      <c r="C42" s="38" t="s">
        <v>854</v>
      </c>
      <c r="D42" s="38" t="s">
        <v>855</v>
      </c>
      <c r="E42" s="39" t="s">
        <v>909</v>
      </c>
      <c r="F42" s="39">
        <v>1</v>
      </c>
      <c r="G42" s="31">
        <v>280</v>
      </c>
      <c r="H42" s="31">
        <v>280</v>
      </c>
      <c r="I42" s="31">
        <v>280</v>
      </c>
      <c r="J42" s="31"/>
      <c r="K42" s="31"/>
      <c r="L42" s="31"/>
      <c r="M42" s="31"/>
      <c r="N42" s="31"/>
      <c r="O42" s="31"/>
      <c r="P42" s="38"/>
      <c r="Q42" s="41">
        <v>43530</v>
      </c>
    </row>
    <row r="43" spans="1:17" ht="24" customHeight="1">
      <c r="A43" s="37" t="s">
        <v>303</v>
      </c>
      <c r="B43" s="32" t="s">
        <v>910</v>
      </c>
      <c r="C43" s="38" t="s">
        <v>911</v>
      </c>
      <c r="D43" s="38" t="s">
        <v>912</v>
      </c>
      <c r="E43" s="39" t="s">
        <v>913</v>
      </c>
      <c r="F43" s="39">
        <v>1</v>
      </c>
      <c r="G43" s="31">
        <v>50</v>
      </c>
      <c r="H43" s="31">
        <v>50</v>
      </c>
      <c r="I43" s="31">
        <v>50</v>
      </c>
      <c r="J43" s="31"/>
      <c r="K43" s="31"/>
      <c r="L43" s="31"/>
      <c r="M43" s="31"/>
      <c r="N43" s="31"/>
      <c r="O43" s="31"/>
      <c r="P43" s="38"/>
      <c r="Q43" s="41">
        <v>43466</v>
      </c>
    </row>
    <row r="44" spans="1:17" ht="24" customHeight="1">
      <c r="A44" s="37"/>
      <c r="B44" s="32"/>
      <c r="C44" s="38" t="s">
        <v>914</v>
      </c>
      <c r="D44" s="38" t="s">
        <v>915</v>
      </c>
      <c r="E44" s="39" t="s">
        <v>811</v>
      </c>
      <c r="F44" s="39">
        <v>1</v>
      </c>
      <c r="G44" s="31">
        <v>35</v>
      </c>
      <c r="H44" s="31">
        <v>35</v>
      </c>
      <c r="I44" s="31">
        <v>35</v>
      </c>
      <c r="J44" s="31"/>
      <c r="K44" s="31"/>
      <c r="L44" s="31"/>
      <c r="M44" s="31"/>
      <c r="N44" s="31"/>
      <c r="O44" s="31"/>
      <c r="P44" s="38" t="s">
        <v>916</v>
      </c>
      <c r="Q44" s="41">
        <v>43466</v>
      </c>
    </row>
    <row r="45" spans="1:17" ht="16.5" customHeight="1">
      <c r="A45" s="37" t="s">
        <v>354</v>
      </c>
      <c r="B45" s="32" t="s">
        <v>917</v>
      </c>
      <c r="C45" s="38" t="s">
        <v>918</v>
      </c>
      <c r="D45" s="38" t="s">
        <v>919</v>
      </c>
      <c r="E45" s="39" t="s">
        <v>811</v>
      </c>
      <c r="F45" s="39">
        <v>1</v>
      </c>
      <c r="G45" s="31">
        <v>250</v>
      </c>
      <c r="H45" s="31">
        <v>250</v>
      </c>
      <c r="I45" s="31">
        <v>250</v>
      </c>
      <c r="J45" s="31"/>
      <c r="K45" s="31"/>
      <c r="L45" s="31"/>
      <c r="M45" s="31"/>
      <c r="N45" s="31"/>
      <c r="O45" s="31"/>
      <c r="P45" s="38"/>
      <c r="Q45" s="41">
        <v>43466</v>
      </c>
    </row>
  </sheetData>
  <sheetProtection/>
  <mergeCells count="24">
    <mergeCell ref="A1:Q1"/>
    <mergeCell ref="P2:Q2"/>
    <mergeCell ref="I3:O3"/>
    <mergeCell ref="A3:A4"/>
    <mergeCell ref="A6:A7"/>
    <mergeCell ref="A9:A10"/>
    <mergeCell ref="A11:A13"/>
    <mergeCell ref="A14:A27"/>
    <mergeCell ref="A30:A31"/>
    <mergeCell ref="A33:A35"/>
    <mergeCell ref="A36:A37"/>
    <mergeCell ref="A38:A41"/>
    <mergeCell ref="A43:A44"/>
    <mergeCell ref="B3:B4"/>
    <mergeCell ref="B11:B13"/>
    <mergeCell ref="B43:B44"/>
    <mergeCell ref="C3:C4"/>
    <mergeCell ref="D3:D4"/>
    <mergeCell ref="E3:E4"/>
    <mergeCell ref="F3:F4"/>
    <mergeCell ref="G3:G4"/>
    <mergeCell ref="H3:H4"/>
    <mergeCell ref="P3:P4"/>
    <mergeCell ref="Q3:Q4"/>
  </mergeCells>
  <printOptions/>
  <pageMargins left="0.63" right="0.43000000000000005" top="0.67" bottom="0.67" header="0.39" footer="0.43000000000000005"/>
  <pageSetup firstPageNumber="43" useFirstPageNumber="1" horizontalDpi="600" verticalDpi="600" orientation="landscape" paperSize="8" scale="80"/>
  <headerFooter alignWithMargins="0">
    <oddFooter>&amp;R第 &amp;P 页</oddFooter>
  </headerFooter>
</worksheet>
</file>

<file path=xl/worksheets/sheet14.xml><?xml version="1.0" encoding="utf-8"?>
<worksheet xmlns="http://schemas.openxmlformats.org/spreadsheetml/2006/main" xmlns:r="http://schemas.openxmlformats.org/officeDocument/2006/relationships">
  <dimension ref="A1:B385"/>
  <sheetViews>
    <sheetView workbookViewId="0" topLeftCell="A1">
      <selection activeCell="E347" sqref="E347"/>
    </sheetView>
  </sheetViews>
  <sheetFormatPr defaultColWidth="11.421875" defaultRowHeight="12"/>
  <cols>
    <col min="1" max="1" width="96.8515625" style="0" customWidth="1"/>
    <col min="2" max="2" width="36.140625" style="0" customWidth="1"/>
  </cols>
  <sheetData>
    <row r="1" spans="1:2" ht="24" customHeight="1">
      <c r="A1" s="24" t="s">
        <v>920</v>
      </c>
      <c r="B1" s="24"/>
    </row>
    <row r="2" spans="1:2" ht="16.5" customHeight="1">
      <c r="A2" s="25"/>
      <c r="B2" s="26" t="s">
        <v>152</v>
      </c>
    </row>
    <row r="3" spans="1:2" ht="18" customHeight="1">
      <c r="A3" s="27" t="s">
        <v>921</v>
      </c>
      <c r="B3" s="27" t="s">
        <v>922</v>
      </c>
    </row>
    <row r="4" spans="1:2" ht="15.75" customHeight="1">
      <c r="A4" s="28" t="s">
        <v>131</v>
      </c>
      <c r="B4" s="29">
        <v>74917.1</v>
      </c>
    </row>
    <row r="5" spans="1:2" ht="15.75" customHeight="1">
      <c r="A5" s="30" t="s">
        <v>923</v>
      </c>
      <c r="B5" s="31">
        <v>1821.5</v>
      </c>
    </row>
    <row r="6" spans="1:2" ht="15.75" customHeight="1">
      <c r="A6" s="32" t="s">
        <v>924</v>
      </c>
      <c r="B6" s="31">
        <v>1491.5</v>
      </c>
    </row>
    <row r="7" spans="1:2" ht="15.75" customHeight="1">
      <c r="A7" s="32" t="s">
        <v>925</v>
      </c>
      <c r="B7" s="31">
        <v>30</v>
      </c>
    </row>
    <row r="8" spans="1:2" ht="15.75" customHeight="1">
      <c r="A8" s="32" t="s">
        <v>926</v>
      </c>
      <c r="B8" s="31">
        <v>135</v>
      </c>
    </row>
    <row r="9" spans="1:2" ht="15.75" customHeight="1">
      <c r="A9" s="32" t="s">
        <v>927</v>
      </c>
      <c r="B9" s="31">
        <v>100</v>
      </c>
    </row>
    <row r="10" spans="1:2" ht="15.75" customHeight="1">
      <c r="A10" s="32" t="s">
        <v>928</v>
      </c>
      <c r="B10" s="31">
        <v>65</v>
      </c>
    </row>
    <row r="11" spans="1:2" ht="15.75" customHeight="1">
      <c r="A11" s="30" t="s">
        <v>929</v>
      </c>
      <c r="B11" s="31">
        <v>1267.6</v>
      </c>
    </row>
    <row r="12" spans="1:2" ht="15.75" customHeight="1">
      <c r="A12" s="32" t="s">
        <v>930</v>
      </c>
      <c r="B12" s="31">
        <v>1152.6</v>
      </c>
    </row>
    <row r="13" spans="1:2" ht="15.75" customHeight="1">
      <c r="A13" s="32" t="s">
        <v>931</v>
      </c>
      <c r="B13" s="31">
        <v>115</v>
      </c>
    </row>
    <row r="14" spans="1:2" ht="15.75" customHeight="1">
      <c r="A14" s="30" t="s">
        <v>932</v>
      </c>
      <c r="B14" s="31">
        <v>6709.7</v>
      </c>
    </row>
    <row r="15" spans="1:2" ht="15.75" customHeight="1">
      <c r="A15" s="32" t="s">
        <v>933</v>
      </c>
      <c r="B15" s="31">
        <v>3516</v>
      </c>
    </row>
    <row r="16" spans="1:2" ht="15.75" customHeight="1">
      <c r="A16" s="32" t="s">
        <v>934</v>
      </c>
      <c r="B16" s="31">
        <v>105</v>
      </c>
    </row>
    <row r="17" spans="1:2" ht="15.75" customHeight="1">
      <c r="A17" s="32" t="s">
        <v>935</v>
      </c>
      <c r="B17" s="31">
        <v>650</v>
      </c>
    </row>
    <row r="18" spans="1:2" ht="15.75" customHeight="1">
      <c r="A18" s="32" t="s">
        <v>936</v>
      </c>
      <c r="B18" s="31">
        <v>424.1</v>
      </c>
    </row>
    <row r="19" spans="1:2" ht="15.75" customHeight="1">
      <c r="A19" s="32" t="s">
        <v>937</v>
      </c>
      <c r="B19" s="31">
        <v>655.6</v>
      </c>
    </row>
    <row r="20" spans="1:2" ht="15.75" customHeight="1">
      <c r="A20" s="32" t="s">
        <v>938</v>
      </c>
      <c r="B20" s="31">
        <v>1359</v>
      </c>
    </row>
    <row r="21" spans="1:2" ht="15.75" customHeight="1">
      <c r="A21" s="30" t="s">
        <v>939</v>
      </c>
      <c r="B21" s="31">
        <v>1101.6</v>
      </c>
    </row>
    <row r="22" spans="1:2" ht="15.75" customHeight="1">
      <c r="A22" s="32" t="s">
        <v>940</v>
      </c>
      <c r="B22" s="31">
        <v>916.6</v>
      </c>
    </row>
    <row r="23" spans="1:2" ht="15.75" customHeight="1">
      <c r="A23" s="32" t="s">
        <v>941</v>
      </c>
      <c r="B23" s="31">
        <v>15</v>
      </c>
    </row>
    <row r="24" spans="1:2" ht="15.75" customHeight="1">
      <c r="A24" s="32" t="s">
        <v>942</v>
      </c>
      <c r="B24" s="31">
        <v>170</v>
      </c>
    </row>
    <row r="25" spans="1:2" ht="15.75" customHeight="1">
      <c r="A25" s="30" t="s">
        <v>943</v>
      </c>
      <c r="B25" s="31">
        <v>1251.5</v>
      </c>
    </row>
    <row r="26" spans="1:2" ht="15.75" customHeight="1">
      <c r="A26" s="32" t="s">
        <v>944</v>
      </c>
      <c r="B26" s="31">
        <v>601.5</v>
      </c>
    </row>
    <row r="27" spans="1:2" ht="15.75" customHeight="1">
      <c r="A27" s="32" t="s">
        <v>945</v>
      </c>
      <c r="B27" s="31">
        <v>100</v>
      </c>
    </row>
    <row r="28" spans="1:2" ht="15.75" customHeight="1">
      <c r="A28" s="32" t="s">
        <v>946</v>
      </c>
      <c r="B28" s="31">
        <v>50</v>
      </c>
    </row>
    <row r="29" spans="1:2" ht="15.75" customHeight="1">
      <c r="A29" s="32" t="s">
        <v>947</v>
      </c>
      <c r="B29" s="31">
        <v>500</v>
      </c>
    </row>
    <row r="30" spans="1:2" ht="15.75" customHeight="1">
      <c r="A30" s="30" t="s">
        <v>948</v>
      </c>
      <c r="B30" s="31">
        <v>2662.2</v>
      </c>
    </row>
    <row r="31" spans="1:2" ht="15.75" customHeight="1">
      <c r="A31" s="32" t="s">
        <v>949</v>
      </c>
      <c r="B31" s="31">
        <v>1449.3</v>
      </c>
    </row>
    <row r="32" spans="1:2" ht="15.75" customHeight="1">
      <c r="A32" s="32" t="s">
        <v>950</v>
      </c>
      <c r="B32" s="31">
        <v>232.9</v>
      </c>
    </row>
    <row r="33" spans="1:2" ht="15.75" customHeight="1">
      <c r="A33" s="32" t="s">
        <v>951</v>
      </c>
      <c r="B33" s="31">
        <v>980</v>
      </c>
    </row>
    <row r="34" spans="1:2" ht="15.75" customHeight="1">
      <c r="A34" s="30" t="s">
        <v>952</v>
      </c>
      <c r="B34" s="31">
        <v>7000</v>
      </c>
    </row>
    <row r="35" spans="1:2" ht="15.75" customHeight="1">
      <c r="A35" s="32" t="s">
        <v>953</v>
      </c>
      <c r="B35" s="31">
        <v>7000</v>
      </c>
    </row>
    <row r="36" spans="1:2" ht="15.75" customHeight="1">
      <c r="A36" s="30" t="s">
        <v>954</v>
      </c>
      <c r="B36" s="31">
        <v>1036.2</v>
      </c>
    </row>
    <row r="37" spans="1:2" ht="15.75" customHeight="1">
      <c r="A37" s="32" t="s">
        <v>955</v>
      </c>
      <c r="B37" s="31">
        <v>484.2</v>
      </c>
    </row>
    <row r="38" spans="1:2" ht="15.75" customHeight="1">
      <c r="A38" s="32" t="s">
        <v>956</v>
      </c>
      <c r="B38" s="31">
        <v>485</v>
      </c>
    </row>
    <row r="39" spans="1:2" ht="15.75" customHeight="1">
      <c r="A39" s="32" t="s">
        <v>957</v>
      </c>
      <c r="B39" s="31">
        <v>67</v>
      </c>
    </row>
    <row r="40" spans="1:2" ht="15.75" customHeight="1">
      <c r="A40" s="30" t="s">
        <v>958</v>
      </c>
      <c r="B40" s="31">
        <v>5405</v>
      </c>
    </row>
    <row r="41" spans="1:2" ht="15.75" customHeight="1">
      <c r="A41" s="32" t="s">
        <v>959</v>
      </c>
      <c r="B41" s="31">
        <v>365</v>
      </c>
    </row>
    <row r="42" spans="1:2" ht="15.75" customHeight="1">
      <c r="A42" s="32" t="s">
        <v>960</v>
      </c>
      <c r="B42" s="31">
        <v>5000</v>
      </c>
    </row>
    <row r="43" spans="1:2" ht="15.75" customHeight="1">
      <c r="A43" s="32" t="s">
        <v>961</v>
      </c>
      <c r="B43" s="31">
        <v>40</v>
      </c>
    </row>
    <row r="44" spans="1:2" ht="15.75" customHeight="1">
      <c r="A44" s="30" t="s">
        <v>962</v>
      </c>
      <c r="B44" s="31">
        <v>4517.4</v>
      </c>
    </row>
    <row r="45" spans="1:2" ht="15.75" customHeight="1">
      <c r="A45" s="32" t="s">
        <v>963</v>
      </c>
      <c r="B45" s="31">
        <v>1767.4</v>
      </c>
    </row>
    <row r="46" spans="1:2" ht="15.75" customHeight="1">
      <c r="A46" s="32" t="s">
        <v>964</v>
      </c>
      <c r="B46" s="31">
        <v>2750</v>
      </c>
    </row>
    <row r="47" spans="1:2" ht="15.75" customHeight="1">
      <c r="A47" s="30" t="s">
        <v>965</v>
      </c>
      <c r="B47" s="31">
        <v>3170.6</v>
      </c>
    </row>
    <row r="48" spans="1:2" ht="15.75" customHeight="1">
      <c r="A48" s="32" t="s">
        <v>966</v>
      </c>
      <c r="B48" s="31">
        <v>1132.1</v>
      </c>
    </row>
    <row r="49" spans="1:2" ht="15.75" customHeight="1">
      <c r="A49" s="32" t="s">
        <v>967</v>
      </c>
      <c r="B49" s="31">
        <v>748.5</v>
      </c>
    </row>
    <row r="50" spans="1:2" ht="15.75" customHeight="1">
      <c r="A50" s="32" t="s">
        <v>968</v>
      </c>
      <c r="B50" s="31">
        <v>800</v>
      </c>
    </row>
    <row r="51" spans="1:2" ht="15.75" customHeight="1">
      <c r="A51" s="32" t="s">
        <v>969</v>
      </c>
      <c r="B51" s="31">
        <v>50</v>
      </c>
    </row>
    <row r="52" spans="1:2" ht="15.75" customHeight="1">
      <c r="A52" s="32" t="s">
        <v>970</v>
      </c>
      <c r="B52" s="31">
        <v>440</v>
      </c>
    </row>
    <row r="53" spans="1:2" ht="15.75" customHeight="1">
      <c r="A53" s="30" t="s">
        <v>971</v>
      </c>
      <c r="B53" s="31">
        <v>150.7</v>
      </c>
    </row>
    <row r="54" spans="1:2" ht="15.75" customHeight="1">
      <c r="A54" s="32" t="s">
        <v>972</v>
      </c>
      <c r="B54" s="31">
        <v>150.7</v>
      </c>
    </row>
    <row r="55" spans="1:2" ht="15.75" customHeight="1">
      <c r="A55" s="30" t="s">
        <v>973</v>
      </c>
      <c r="B55" s="31">
        <v>1083.7</v>
      </c>
    </row>
    <row r="56" spans="1:2" ht="15.75" customHeight="1">
      <c r="A56" s="32" t="s">
        <v>974</v>
      </c>
      <c r="B56" s="31">
        <v>508.2</v>
      </c>
    </row>
    <row r="57" spans="1:2" ht="15.75" customHeight="1">
      <c r="A57" s="32" t="s">
        <v>975</v>
      </c>
      <c r="B57" s="31">
        <v>95.5</v>
      </c>
    </row>
    <row r="58" spans="1:2" ht="15.75" customHeight="1">
      <c r="A58" s="32" t="s">
        <v>976</v>
      </c>
      <c r="B58" s="31">
        <v>480</v>
      </c>
    </row>
    <row r="59" spans="1:2" ht="15.75" customHeight="1">
      <c r="A59" s="30" t="s">
        <v>977</v>
      </c>
      <c r="B59" s="31">
        <v>198.3</v>
      </c>
    </row>
    <row r="60" spans="1:2" ht="15.75" customHeight="1">
      <c r="A60" s="32" t="s">
        <v>978</v>
      </c>
      <c r="B60" s="31">
        <v>198.3</v>
      </c>
    </row>
    <row r="61" spans="1:2" ht="15.75" customHeight="1">
      <c r="A61" s="30" t="s">
        <v>979</v>
      </c>
      <c r="B61" s="31">
        <v>400.8</v>
      </c>
    </row>
    <row r="62" spans="1:2" ht="15.75" customHeight="1">
      <c r="A62" s="32" t="s">
        <v>980</v>
      </c>
      <c r="B62" s="31">
        <v>340.8</v>
      </c>
    </row>
    <row r="63" spans="1:2" ht="15.75" customHeight="1">
      <c r="A63" s="32" t="s">
        <v>981</v>
      </c>
      <c r="B63" s="31">
        <v>20</v>
      </c>
    </row>
    <row r="64" spans="1:2" ht="15.75" customHeight="1">
      <c r="A64" s="32" t="s">
        <v>982</v>
      </c>
      <c r="B64" s="31">
        <v>40</v>
      </c>
    </row>
    <row r="65" spans="1:2" ht="15.75" customHeight="1">
      <c r="A65" s="30" t="s">
        <v>983</v>
      </c>
      <c r="B65" s="31">
        <v>2018.4</v>
      </c>
    </row>
    <row r="66" spans="1:2" ht="15.75" customHeight="1">
      <c r="A66" s="32" t="s">
        <v>984</v>
      </c>
      <c r="B66" s="31">
        <v>1100.6</v>
      </c>
    </row>
    <row r="67" spans="1:2" ht="15.75" customHeight="1">
      <c r="A67" s="32" t="s">
        <v>985</v>
      </c>
      <c r="B67" s="31">
        <v>85</v>
      </c>
    </row>
    <row r="68" spans="1:2" ht="15.75" customHeight="1">
      <c r="A68" s="32" t="s">
        <v>986</v>
      </c>
      <c r="B68" s="31">
        <v>150</v>
      </c>
    </row>
    <row r="69" spans="1:2" ht="15.75" customHeight="1">
      <c r="A69" s="32" t="s">
        <v>987</v>
      </c>
      <c r="B69" s="31">
        <v>131.8</v>
      </c>
    </row>
    <row r="70" spans="1:2" ht="15.75" customHeight="1">
      <c r="A70" s="32" t="s">
        <v>988</v>
      </c>
      <c r="B70" s="31">
        <v>551</v>
      </c>
    </row>
    <row r="71" spans="1:2" ht="15.75" customHeight="1">
      <c r="A71" s="30" t="s">
        <v>989</v>
      </c>
      <c r="B71" s="31">
        <v>3332.8</v>
      </c>
    </row>
    <row r="72" spans="1:2" ht="15.75" customHeight="1">
      <c r="A72" s="32" t="s">
        <v>990</v>
      </c>
      <c r="B72" s="31">
        <v>2908.8</v>
      </c>
    </row>
    <row r="73" spans="1:2" ht="15.75" customHeight="1">
      <c r="A73" s="32" t="s">
        <v>991</v>
      </c>
      <c r="B73" s="31">
        <v>334</v>
      </c>
    </row>
    <row r="74" spans="1:2" ht="15.75" customHeight="1">
      <c r="A74" s="32" t="s">
        <v>992</v>
      </c>
      <c r="B74" s="31">
        <v>20</v>
      </c>
    </row>
    <row r="75" spans="1:2" ht="15.75" customHeight="1">
      <c r="A75" s="32" t="s">
        <v>993</v>
      </c>
      <c r="B75" s="31">
        <v>70</v>
      </c>
    </row>
    <row r="76" spans="1:2" ht="15.75" customHeight="1">
      <c r="A76" s="30" t="s">
        <v>994</v>
      </c>
      <c r="B76" s="31">
        <v>945.8</v>
      </c>
    </row>
    <row r="77" spans="1:2" ht="15.75" customHeight="1">
      <c r="A77" s="32" t="s">
        <v>995</v>
      </c>
      <c r="B77" s="31">
        <v>761.8</v>
      </c>
    </row>
    <row r="78" spans="1:2" ht="15.75" customHeight="1">
      <c r="A78" s="32" t="s">
        <v>996</v>
      </c>
      <c r="B78" s="31">
        <v>100</v>
      </c>
    </row>
    <row r="79" spans="1:2" ht="15.75" customHeight="1">
      <c r="A79" s="32" t="s">
        <v>997</v>
      </c>
      <c r="B79" s="31">
        <v>84</v>
      </c>
    </row>
    <row r="80" spans="1:2" ht="15.75" customHeight="1">
      <c r="A80" s="30" t="s">
        <v>998</v>
      </c>
      <c r="B80" s="31">
        <v>432.7</v>
      </c>
    </row>
    <row r="81" spans="1:2" ht="15.75" customHeight="1">
      <c r="A81" s="32" t="s">
        <v>999</v>
      </c>
      <c r="B81" s="31">
        <v>432.7</v>
      </c>
    </row>
    <row r="82" spans="1:2" ht="15.75" customHeight="1">
      <c r="A82" s="30" t="s">
        <v>1000</v>
      </c>
      <c r="B82" s="31">
        <v>314.5</v>
      </c>
    </row>
    <row r="83" spans="1:2" ht="15.75" customHeight="1">
      <c r="A83" s="32" t="s">
        <v>1001</v>
      </c>
      <c r="B83" s="31">
        <v>224.5</v>
      </c>
    </row>
    <row r="84" spans="1:2" ht="15.75" customHeight="1">
      <c r="A84" s="32" t="s">
        <v>1002</v>
      </c>
      <c r="B84" s="31">
        <v>180</v>
      </c>
    </row>
    <row r="85" spans="1:2" ht="15.75" customHeight="1">
      <c r="A85" s="30" t="s">
        <v>1003</v>
      </c>
      <c r="B85" s="31">
        <v>427.8</v>
      </c>
    </row>
    <row r="86" spans="1:2" ht="15.75" customHeight="1">
      <c r="A86" s="32" t="s">
        <v>1004</v>
      </c>
      <c r="B86" s="31">
        <v>182.7</v>
      </c>
    </row>
    <row r="87" spans="1:2" ht="15.75" customHeight="1">
      <c r="A87" s="32" t="s">
        <v>1005</v>
      </c>
      <c r="B87" s="31">
        <v>90.1</v>
      </c>
    </row>
    <row r="88" spans="1:2" ht="15.75" customHeight="1">
      <c r="A88" s="32" t="s">
        <v>1006</v>
      </c>
      <c r="B88" s="31">
        <v>155</v>
      </c>
    </row>
    <row r="89" spans="1:2" ht="15.75" customHeight="1">
      <c r="A89" s="30" t="s">
        <v>1007</v>
      </c>
      <c r="B89" s="31">
        <v>4863.3</v>
      </c>
    </row>
    <row r="90" spans="1:2" ht="15.75" customHeight="1">
      <c r="A90" s="32" t="s">
        <v>1008</v>
      </c>
      <c r="B90" s="31">
        <v>3208.3</v>
      </c>
    </row>
    <row r="91" spans="1:2" ht="15.75" customHeight="1">
      <c r="A91" s="32" t="s">
        <v>1009</v>
      </c>
      <c r="B91" s="31">
        <v>285</v>
      </c>
    </row>
    <row r="92" spans="1:2" ht="15.75" customHeight="1">
      <c r="A92" s="32" t="s">
        <v>1010</v>
      </c>
      <c r="B92" s="31">
        <v>150</v>
      </c>
    </row>
    <row r="93" spans="1:2" ht="15.75" customHeight="1">
      <c r="A93" s="32" t="s">
        <v>1011</v>
      </c>
      <c r="B93" s="31">
        <v>1220</v>
      </c>
    </row>
    <row r="94" spans="1:2" ht="15.75" customHeight="1">
      <c r="A94" s="30" t="s">
        <v>1012</v>
      </c>
      <c r="B94" s="31">
        <v>25765</v>
      </c>
    </row>
    <row r="95" spans="1:2" ht="15.75" customHeight="1">
      <c r="A95" s="32" t="s">
        <v>1013</v>
      </c>
      <c r="B95" s="31">
        <v>24765</v>
      </c>
    </row>
    <row r="96" spans="1:2" ht="15.75" customHeight="1">
      <c r="A96" s="28" t="s">
        <v>132</v>
      </c>
      <c r="B96" s="29">
        <v>360.6</v>
      </c>
    </row>
    <row r="97" spans="1:2" ht="15.75" customHeight="1">
      <c r="A97" s="30" t="s">
        <v>1014</v>
      </c>
      <c r="B97" s="31">
        <v>360.6</v>
      </c>
    </row>
    <row r="98" spans="1:2" ht="15.75" customHeight="1">
      <c r="A98" s="32" t="s">
        <v>1015</v>
      </c>
      <c r="B98" s="31">
        <v>360.6</v>
      </c>
    </row>
    <row r="99" spans="1:2" ht="15.75" customHeight="1">
      <c r="A99" s="28" t="s">
        <v>133</v>
      </c>
      <c r="B99" s="29">
        <v>40450.5</v>
      </c>
    </row>
    <row r="100" spans="1:2" ht="15.75" customHeight="1">
      <c r="A100" s="30" t="s">
        <v>1016</v>
      </c>
      <c r="B100" s="31">
        <v>330</v>
      </c>
    </row>
    <row r="101" spans="1:2" ht="15.75" customHeight="1">
      <c r="A101" s="32" t="s">
        <v>1017</v>
      </c>
      <c r="B101" s="31">
        <v>330</v>
      </c>
    </row>
    <row r="102" spans="1:2" ht="15.75" customHeight="1">
      <c r="A102" s="30" t="s">
        <v>1018</v>
      </c>
      <c r="B102" s="31">
        <v>29883.4</v>
      </c>
    </row>
    <row r="103" spans="1:2" ht="15.75" customHeight="1">
      <c r="A103" s="32" t="s">
        <v>1019</v>
      </c>
      <c r="B103" s="31">
        <v>18864.4</v>
      </c>
    </row>
    <row r="104" spans="1:2" ht="15.75" customHeight="1">
      <c r="A104" s="32" t="s">
        <v>1020</v>
      </c>
      <c r="B104" s="31">
        <v>1098</v>
      </c>
    </row>
    <row r="105" spans="1:2" ht="15.75" customHeight="1">
      <c r="A105" s="32" t="s">
        <v>1021</v>
      </c>
      <c r="B105" s="31">
        <v>9921</v>
      </c>
    </row>
    <row r="106" spans="1:2" ht="15.75" customHeight="1">
      <c r="A106" s="30" t="s">
        <v>1022</v>
      </c>
      <c r="B106" s="31">
        <v>38.5</v>
      </c>
    </row>
    <row r="107" spans="1:2" ht="15.75" customHeight="1">
      <c r="A107" s="32" t="s">
        <v>1023</v>
      </c>
      <c r="B107" s="31">
        <v>8.5</v>
      </c>
    </row>
    <row r="108" spans="1:2" ht="15.75" customHeight="1">
      <c r="A108" s="32" t="s">
        <v>1024</v>
      </c>
      <c r="B108" s="31">
        <v>30</v>
      </c>
    </row>
    <row r="109" spans="1:2" ht="15.75" customHeight="1">
      <c r="A109" s="30" t="s">
        <v>1025</v>
      </c>
      <c r="B109" s="31">
        <v>57.6</v>
      </c>
    </row>
    <row r="110" spans="1:2" ht="15.75" customHeight="1">
      <c r="A110" s="32" t="s">
        <v>1026</v>
      </c>
      <c r="B110" s="31">
        <v>57.6</v>
      </c>
    </row>
    <row r="111" spans="1:2" ht="15.75" customHeight="1">
      <c r="A111" s="30" t="s">
        <v>1027</v>
      </c>
      <c r="B111" s="31">
        <v>95</v>
      </c>
    </row>
    <row r="112" spans="1:2" ht="15.75" customHeight="1">
      <c r="A112" s="32" t="s">
        <v>1028</v>
      </c>
      <c r="B112" s="31">
        <v>95</v>
      </c>
    </row>
    <row r="113" spans="1:2" ht="15.75" customHeight="1">
      <c r="A113" s="30" t="s">
        <v>1029</v>
      </c>
      <c r="B113" s="31">
        <v>1520.4</v>
      </c>
    </row>
    <row r="114" spans="1:2" ht="15.75" customHeight="1">
      <c r="A114" s="32" t="s">
        <v>1030</v>
      </c>
      <c r="B114" s="31">
        <v>842.7</v>
      </c>
    </row>
    <row r="115" spans="1:2" ht="15.75" customHeight="1">
      <c r="A115" s="32" t="s">
        <v>1031</v>
      </c>
      <c r="B115" s="31">
        <v>30</v>
      </c>
    </row>
    <row r="116" spans="1:2" ht="15.75" customHeight="1">
      <c r="A116" s="32" t="s">
        <v>1032</v>
      </c>
      <c r="B116" s="31">
        <v>150</v>
      </c>
    </row>
    <row r="117" spans="1:2" ht="15.75" customHeight="1">
      <c r="A117" s="32" t="s">
        <v>1033</v>
      </c>
      <c r="B117" s="31">
        <v>45</v>
      </c>
    </row>
    <row r="118" spans="1:2" ht="15.75" customHeight="1">
      <c r="A118" s="32" t="s">
        <v>1034</v>
      </c>
      <c r="B118" s="31">
        <v>104</v>
      </c>
    </row>
    <row r="119" spans="1:2" ht="15.75" customHeight="1">
      <c r="A119" s="32" t="s">
        <v>1035</v>
      </c>
      <c r="B119" s="31">
        <v>348.7</v>
      </c>
    </row>
    <row r="120" spans="1:2" ht="15.75" customHeight="1">
      <c r="A120" s="30" t="s">
        <v>1036</v>
      </c>
      <c r="B120" s="31">
        <v>1587.6</v>
      </c>
    </row>
    <row r="121" spans="1:2" ht="15.75" customHeight="1">
      <c r="A121" s="32" t="s">
        <v>1037</v>
      </c>
      <c r="B121" s="31">
        <v>1357.6</v>
      </c>
    </row>
    <row r="122" spans="1:2" ht="15.75" customHeight="1">
      <c r="A122" s="32" t="s">
        <v>1038</v>
      </c>
      <c r="B122" s="31">
        <v>230</v>
      </c>
    </row>
    <row r="123" spans="1:2" ht="15.75" customHeight="1">
      <c r="A123" s="30" t="s">
        <v>1039</v>
      </c>
      <c r="B123" s="31">
        <v>371</v>
      </c>
    </row>
    <row r="124" spans="1:2" ht="15.75" customHeight="1">
      <c r="A124" s="32" t="s">
        <v>1040</v>
      </c>
      <c r="B124" s="31">
        <v>71</v>
      </c>
    </row>
    <row r="125" spans="1:2" ht="15.75" customHeight="1">
      <c r="A125" s="32" t="s">
        <v>1041</v>
      </c>
      <c r="B125" s="31">
        <v>300</v>
      </c>
    </row>
    <row r="126" spans="1:2" ht="15.75" customHeight="1">
      <c r="A126" s="30" t="s">
        <v>1042</v>
      </c>
      <c r="B126" s="31">
        <v>6567</v>
      </c>
    </row>
    <row r="127" spans="1:2" ht="15.75" customHeight="1">
      <c r="A127" s="32" t="s">
        <v>1043</v>
      </c>
      <c r="B127" s="31">
        <v>6567</v>
      </c>
    </row>
    <row r="128" spans="1:2" ht="15.75" customHeight="1">
      <c r="A128" s="28" t="s">
        <v>134</v>
      </c>
      <c r="B128" s="29">
        <v>44145.9</v>
      </c>
    </row>
    <row r="129" spans="1:2" ht="15.75" customHeight="1">
      <c r="A129" s="30" t="s">
        <v>1044</v>
      </c>
      <c r="B129" s="31">
        <v>1851.3</v>
      </c>
    </row>
    <row r="130" spans="1:2" ht="15.75" customHeight="1">
      <c r="A130" s="32" t="s">
        <v>1045</v>
      </c>
      <c r="B130" s="31">
        <v>851.3</v>
      </c>
    </row>
    <row r="131" spans="1:2" ht="15.75" customHeight="1">
      <c r="A131" s="32" t="s">
        <v>1046</v>
      </c>
      <c r="B131" s="31">
        <v>1000</v>
      </c>
    </row>
    <row r="132" spans="1:2" ht="15.75" customHeight="1">
      <c r="A132" s="30" t="s">
        <v>1047</v>
      </c>
      <c r="B132" s="31">
        <v>8542.1</v>
      </c>
    </row>
    <row r="133" spans="1:2" ht="15.75" customHeight="1">
      <c r="A133" s="32" t="s">
        <v>1048</v>
      </c>
      <c r="B133" s="31">
        <v>690.8</v>
      </c>
    </row>
    <row r="134" spans="1:2" ht="15.75" customHeight="1">
      <c r="A134" s="32" t="s">
        <v>1049</v>
      </c>
      <c r="B134" s="31">
        <v>1854.4</v>
      </c>
    </row>
    <row r="135" spans="1:2" ht="15.75" customHeight="1">
      <c r="A135" s="32" t="s">
        <v>1050</v>
      </c>
      <c r="B135" s="31">
        <v>1038.9</v>
      </c>
    </row>
    <row r="136" spans="1:2" ht="15.75" customHeight="1">
      <c r="A136" s="32" t="s">
        <v>1051</v>
      </c>
      <c r="B136" s="31">
        <v>2198</v>
      </c>
    </row>
    <row r="137" spans="1:2" ht="15.75" customHeight="1">
      <c r="A137" s="32" t="s">
        <v>1052</v>
      </c>
      <c r="B137" s="31">
        <v>2760</v>
      </c>
    </row>
    <row r="138" spans="1:2" ht="15.75" customHeight="1">
      <c r="A138" s="30" t="s">
        <v>1053</v>
      </c>
      <c r="B138" s="31">
        <v>5447.6</v>
      </c>
    </row>
    <row r="139" spans="1:2" ht="15.75" customHeight="1">
      <c r="A139" s="32" t="s">
        <v>1054</v>
      </c>
      <c r="B139" s="31">
        <v>1135.2</v>
      </c>
    </row>
    <row r="140" spans="1:2" ht="15.75" customHeight="1">
      <c r="A140" s="32" t="s">
        <v>1055</v>
      </c>
      <c r="B140" s="31">
        <v>1566.3</v>
      </c>
    </row>
    <row r="141" spans="1:2" ht="15.75" customHeight="1">
      <c r="A141" s="32" t="s">
        <v>1056</v>
      </c>
      <c r="B141" s="31">
        <v>2746.1</v>
      </c>
    </row>
    <row r="142" spans="1:2" ht="15.75" customHeight="1">
      <c r="A142" s="30" t="s">
        <v>1057</v>
      </c>
      <c r="B142" s="31">
        <v>356.3</v>
      </c>
    </row>
    <row r="143" spans="1:2" ht="15.75" customHeight="1">
      <c r="A143" s="32" t="s">
        <v>1058</v>
      </c>
      <c r="B143" s="31">
        <v>356.3</v>
      </c>
    </row>
    <row r="144" spans="1:2" ht="15.75" customHeight="1">
      <c r="A144" s="30" t="s">
        <v>1059</v>
      </c>
      <c r="B144" s="31">
        <v>279.8</v>
      </c>
    </row>
    <row r="145" spans="1:2" ht="15.75" customHeight="1">
      <c r="A145" s="32" t="s">
        <v>1060</v>
      </c>
      <c r="B145" s="31">
        <v>279.8</v>
      </c>
    </row>
    <row r="146" spans="1:2" ht="15.75" customHeight="1">
      <c r="A146" s="30" t="s">
        <v>1061</v>
      </c>
      <c r="B146" s="31">
        <v>1317.8</v>
      </c>
    </row>
    <row r="147" spans="1:2" ht="15.75" customHeight="1">
      <c r="A147" s="32" t="s">
        <v>1062</v>
      </c>
      <c r="B147" s="31">
        <v>1317.8</v>
      </c>
    </row>
    <row r="148" spans="1:2" ht="15.75" customHeight="1">
      <c r="A148" s="30" t="s">
        <v>1063</v>
      </c>
      <c r="B148" s="31">
        <v>26351</v>
      </c>
    </row>
    <row r="149" spans="1:2" ht="15.75" customHeight="1">
      <c r="A149" s="32" t="s">
        <v>1064</v>
      </c>
      <c r="B149" s="31">
        <v>26351</v>
      </c>
    </row>
    <row r="150" spans="1:2" ht="15.75" customHeight="1">
      <c r="A150" s="28" t="s">
        <v>135</v>
      </c>
      <c r="B150" s="29">
        <v>37536.3</v>
      </c>
    </row>
    <row r="151" spans="1:2" ht="15.75" customHeight="1">
      <c r="A151" s="30" t="s">
        <v>1065</v>
      </c>
      <c r="B151" s="31">
        <v>366.6</v>
      </c>
    </row>
    <row r="152" spans="1:2" ht="15.75" customHeight="1">
      <c r="A152" s="32" t="s">
        <v>1066</v>
      </c>
      <c r="B152" s="31">
        <v>276.9</v>
      </c>
    </row>
    <row r="153" spans="1:2" ht="15.75" customHeight="1">
      <c r="A153" s="32" t="s">
        <v>1067</v>
      </c>
      <c r="B153" s="31">
        <v>89.7</v>
      </c>
    </row>
    <row r="154" spans="1:2" ht="15.75" customHeight="1">
      <c r="A154" s="30" t="s">
        <v>1068</v>
      </c>
      <c r="B154" s="31">
        <v>103.7</v>
      </c>
    </row>
    <row r="155" spans="1:2" ht="15.75" customHeight="1">
      <c r="A155" s="32" t="s">
        <v>1069</v>
      </c>
      <c r="B155" s="31">
        <v>75.7</v>
      </c>
    </row>
    <row r="156" spans="1:2" ht="15.75" customHeight="1">
      <c r="A156" s="32" t="s">
        <v>1070</v>
      </c>
      <c r="B156" s="31">
        <v>28</v>
      </c>
    </row>
    <row r="157" spans="1:2" ht="15.75" customHeight="1">
      <c r="A157" s="30" t="s">
        <v>1071</v>
      </c>
      <c r="B157" s="31">
        <v>167</v>
      </c>
    </row>
    <row r="158" spans="1:2" ht="15.75" customHeight="1">
      <c r="A158" s="32" t="s">
        <v>1072</v>
      </c>
      <c r="B158" s="31">
        <v>142</v>
      </c>
    </row>
    <row r="159" spans="1:2" ht="15.75" customHeight="1">
      <c r="A159" s="32" t="s">
        <v>1073</v>
      </c>
      <c r="B159" s="31">
        <v>25</v>
      </c>
    </row>
    <row r="160" spans="1:2" ht="15.75" customHeight="1">
      <c r="A160" s="30" t="s">
        <v>1074</v>
      </c>
      <c r="B160" s="31">
        <v>36899</v>
      </c>
    </row>
    <row r="161" spans="1:2" ht="15.75" customHeight="1">
      <c r="A161" s="32" t="s">
        <v>1075</v>
      </c>
      <c r="B161" s="31">
        <v>36899</v>
      </c>
    </row>
    <row r="162" spans="1:2" ht="15.75" customHeight="1">
      <c r="A162" s="28" t="s">
        <v>136</v>
      </c>
      <c r="B162" s="29">
        <v>17703.5</v>
      </c>
    </row>
    <row r="163" spans="1:2" ht="15.75" customHeight="1">
      <c r="A163" s="30" t="s">
        <v>1076</v>
      </c>
      <c r="B163" s="31">
        <v>12022.5</v>
      </c>
    </row>
    <row r="164" spans="1:2" ht="15.75" customHeight="1">
      <c r="A164" s="32" t="s">
        <v>1077</v>
      </c>
      <c r="B164" s="31">
        <v>805.4</v>
      </c>
    </row>
    <row r="165" spans="1:2" ht="15.75" customHeight="1">
      <c r="A165" s="32" t="s">
        <v>1078</v>
      </c>
      <c r="B165" s="31">
        <v>96.6</v>
      </c>
    </row>
    <row r="166" spans="1:2" ht="15.75" customHeight="1">
      <c r="A166" s="32" t="s">
        <v>1079</v>
      </c>
      <c r="B166" s="31">
        <v>85.5</v>
      </c>
    </row>
    <row r="167" spans="1:2" ht="15.75" customHeight="1">
      <c r="A167" s="32" t="s">
        <v>1080</v>
      </c>
      <c r="B167" s="31">
        <v>70</v>
      </c>
    </row>
    <row r="168" spans="1:2" ht="15.75" customHeight="1">
      <c r="A168" s="32" t="s">
        <v>1081</v>
      </c>
      <c r="B168" s="31">
        <v>10965</v>
      </c>
    </row>
    <row r="169" spans="1:2" ht="15.75" customHeight="1">
      <c r="A169" s="30" t="s">
        <v>1082</v>
      </c>
      <c r="B169" s="31">
        <v>14</v>
      </c>
    </row>
    <row r="170" spans="1:2" ht="15.75" customHeight="1">
      <c r="A170" s="32" t="s">
        <v>1083</v>
      </c>
      <c r="B170" s="31">
        <v>14</v>
      </c>
    </row>
    <row r="171" spans="1:2" ht="15.75" customHeight="1">
      <c r="A171" s="30" t="s">
        <v>1084</v>
      </c>
      <c r="B171" s="31">
        <v>678</v>
      </c>
    </row>
    <row r="172" spans="1:2" ht="15.75" customHeight="1">
      <c r="A172" s="32" t="s">
        <v>1085</v>
      </c>
      <c r="B172" s="31">
        <v>292</v>
      </c>
    </row>
    <row r="173" spans="1:2" ht="15.75" customHeight="1">
      <c r="A173" s="32" t="s">
        <v>1086</v>
      </c>
      <c r="B173" s="31">
        <v>20</v>
      </c>
    </row>
    <row r="174" spans="1:2" ht="15.75" customHeight="1">
      <c r="A174" s="32" t="s">
        <v>1087</v>
      </c>
      <c r="B174" s="31">
        <v>341</v>
      </c>
    </row>
    <row r="175" spans="1:2" ht="15.75" customHeight="1">
      <c r="A175" s="32" t="s">
        <v>1088</v>
      </c>
      <c r="B175" s="31">
        <v>25</v>
      </c>
    </row>
    <row r="176" spans="1:2" ht="15.75" customHeight="1">
      <c r="A176" s="30" t="s">
        <v>1089</v>
      </c>
      <c r="B176" s="31">
        <v>1177.5</v>
      </c>
    </row>
    <row r="177" spans="1:2" ht="15.75" customHeight="1">
      <c r="A177" s="32" t="s">
        <v>1090</v>
      </c>
      <c r="B177" s="31">
        <v>1177.5</v>
      </c>
    </row>
    <row r="178" spans="1:2" ht="15.75" customHeight="1">
      <c r="A178" s="30" t="s">
        <v>1091</v>
      </c>
      <c r="B178" s="31">
        <v>1558.5</v>
      </c>
    </row>
    <row r="179" spans="1:2" ht="15.75" customHeight="1">
      <c r="A179" s="32" t="s">
        <v>1092</v>
      </c>
      <c r="B179" s="31">
        <v>1558.5</v>
      </c>
    </row>
    <row r="180" spans="1:2" ht="15.75" customHeight="1">
      <c r="A180" s="30" t="s">
        <v>1093</v>
      </c>
      <c r="B180" s="31">
        <v>1853</v>
      </c>
    </row>
    <row r="181" spans="1:2" ht="15.75" customHeight="1">
      <c r="A181" s="32" t="s">
        <v>1094</v>
      </c>
      <c r="B181" s="31">
        <v>520</v>
      </c>
    </row>
    <row r="182" spans="1:2" ht="15.75" customHeight="1">
      <c r="A182" s="32" t="s">
        <v>1095</v>
      </c>
      <c r="B182" s="31">
        <v>1733</v>
      </c>
    </row>
    <row r="183" spans="1:2" ht="15.75" customHeight="1">
      <c r="A183" s="28" t="s">
        <v>137</v>
      </c>
      <c r="B183" s="29">
        <v>51179.5</v>
      </c>
    </row>
    <row r="184" spans="1:2" ht="15.75" customHeight="1">
      <c r="A184" s="30" t="s">
        <v>1096</v>
      </c>
      <c r="B184" s="31">
        <v>6594.7</v>
      </c>
    </row>
    <row r="185" spans="1:2" ht="15.75" customHeight="1">
      <c r="A185" s="32" t="s">
        <v>1097</v>
      </c>
      <c r="B185" s="31">
        <v>2505.8</v>
      </c>
    </row>
    <row r="186" spans="1:2" ht="15.75" customHeight="1">
      <c r="A186" s="32" t="s">
        <v>1098</v>
      </c>
      <c r="B186" s="31">
        <v>740</v>
      </c>
    </row>
    <row r="187" spans="1:2" ht="15.75" customHeight="1">
      <c r="A187" s="32" t="s">
        <v>1099</v>
      </c>
      <c r="B187" s="31">
        <v>805.8</v>
      </c>
    </row>
    <row r="188" spans="1:2" ht="15.75" customHeight="1">
      <c r="A188" s="32" t="s">
        <v>1100</v>
      </c>
      <c r="B188" s="31">
        <v>343.1</v>
      </c>
    </row>
    <row r="189" spans="1:2" ht="15.75" customHeight="1">
      <c r="A189" s="32" t="s">
        <v>1101</v>
      </c>
      <c r="B189" s="31">
        <v>2200</v>
      </c>
    </row>
    <row r="190" spans="1:2" ht="15.75" customHeight="1">
      <c r="A190" s="30" t="s">
        <v>1102</v>
      </c>
      <c r="B190" s="31">
        <v>990.7</v>
      </c>
    </row>
    <row r="191" spans="1:2" ht="15.75" customHeight="1">
      <c r="A191" s="32" t="s">
        <v>1103</v>
      </c>
      <c r="B191" s="31">
        <v>487.4</v>
      </c>
    </row>
    <row r="192" spans="1:2" ht="15.75" customHeight="1">
      <c r="A192" s="32" t="s">
        <v>1104</v>
      </c>
      <c r="B192" s="31">
        <v>160</v>
      </c>
    </row>
    <row r="193" spans="1:2" ht="15.75" customHeight="1">
      <c r="A193" s="32" t="s">
        <v>1105</v>
      </c>
      <c r="B193" s="31">
        <v>48</v>
      </c>
    </row>
    <row r="194" spans="1:2" ht="15.75" customHeight="1">
      <c r="A194" s="32" t="s">
        <v>1106</v>
      </c>
      <c r="B194" s="31">
        <v>25</v>
      </c>
    </row>
    <row r="195" spans="1:2" ht="15.75" customHeight="1">
      <c r="A195" s="32" t="s">
        <v>1107</v>
      </c>
      <c r="B195" s="31">
        <v>270.3</v>
      </c>
    </row>
    <row r="196" spans="1:2" ht="15.75" customHeight="1">
      <c r="A196" s="30" t="s">
        <v>1108</v>
      </c>
      <c r="B196" s="31">
        <v>21260.1</v>
      </c>
    </row>
    <row r="197" spans="1:2" ht="15.75" customHeight="1">
      <c r="A197" s="32" t="s">
        <v>1109</v>
      </c>
      <c r="B197" s="31">
        <v>7650.5</v>
      </c>
    </row>
    <row r="198" spans="1:2" ht="15.75" customHeight="1">
      <c r="A198" s="32" t="s">
        <v>1110</v>
      </c>
      <c r="B198" s="31">
        <v>1579.6</v>
      </c>
    </row>
    <row r="199" spans="1:2" ht="15.75" customHeight="1">
      <c r="A199" s="32" t="s">
        <v>1111</v>
      </c>
      <c r="B199" s="31">
        <v>8030</v>
      </c>
    </row>
    <row r="200" spans="1:2" ht="15.75" customHeight="1">
      <c r="A200" s="32" t="s">
        <v>1112</v>
      </c>
      <c r="B200" s="31">
        <v>4000</v>
      </c>
    </row>
    <row r="201" spans="1:2" ht="15.75" customHeight="1">
      <c r="A201" s="30" t="s">
        <v>1113</v>
      </c>
      <c r="B201" s="31">
        <v>300</v>
      </c>
    </row>
    <row r="202" spans="1:2" ht="15.75" customHeight="1">
      <c r="A202" s="32" t="s">
        <v>1114</v>
      </c>
      <c r="B202" s="31">
        <v>300</v>
      </c>
    </row>
    <row r="203" spans="1:2" ht="15.75" customHeight="1">
      <c r="A203" s="30" t="s">
        <v>1115</v>
      </c>
      <c r="B203" s="31">
        <v>744</v>
      </c>
    </row>
    <row r="204" spans="1:2" ht="15.75" customHeight="1">
      <c r="A204" s="32" t="s">
        <v>1116</v>
      </c>
      <c r="B204" s="31">
        <v>700</v>
      </c>
    </row>
    <row r="205" spans="1:2" ht="15.75" customHeight="1">
      <c r="A205" s="32" t="s">
        <v>1117</v>
      </c>
      <c r="B205" s="31">
        <v>30</v>
      </c>
    </row>
    <row r="206" spans="1:2" ht="15.75" customHeight="1">
      <c r="A206" s="32" t="s">
        <v>1118</v>
      </c>
      <c r="B206" s="31">
        <v>14</v>
      </c>
    </row>
    <row r="207" spans="1:2" ht="15.75" customHeight="1">
      <c r="A207" s="30" t="s">
        <v>1119</v>
      </c>
      <c r="B207" s="31">
        <v>120</v>
      </c>
    </row>
    <row r="208" spans="1:2" ht="15.75" customHeight="1">
      <c r="A208" s="32" t="s">
        <v>1120</v>
      </c>
      <c r="B208" s="31">
        <v>100</v>
      </c>
    </row>
    <row r="209" spans="1:2" ht="15.75" customHeight="1">
      <c r="A209" s="32" t="s">
        <v>1121</v>
      </c>
      <c r="B209" s="31">
        <v>20</v>
      </c>
    </row>
    <row r="210" spans="1:2" ht="15.75" customHeight="1">
      <c r="A210" s="30" t="s">
        <v>1122</v>
      </c>
      <c r="B210" s="31">
        <v>504.9</v>
      </c>
    </row>
    <row r="211" spans="1:2" ht="15.75" customHeight="1">
      <c r="A211" s="32" t="s">
        <v>1123</v>
      </c>
      <c r="B211" s="31">
        <v>225.9</v>
      </c>
    </row>
    <row r="212" spans="1:2" ht="15.75" customHeight="1">
      <c r="A212" s="32" t="s">
        <v>1124</v>
      </c>
      <c r="B212" s="31">
        <v>255</v>
      </c>
    </row>
    <row r="213" spans="1:2" ht="15.75" customHeight="1">
      <c r="A213" s="32" t="s">
        <v>1125</v>
      </c>
      <c r="B213" s="31">
        <v>24</v>
      </c>
    </row>
    <row r="214" spans="1:2" ht="15.75" customHeight="1">
      <c r="A214" s="30" t="s">
        <v>1126</v>
      </c>
      <c r="B214" s="31">
        <v>2127.7</v>
      </c>
    </row>
    <row r="215" spans="1:2" ht="15.75" customHeight="1">
      <c r="A215" s="32" t="s">
        <v>1127</v>
      </c>
      <c r="B215" s="31">
        <v>165.7</v>
      </c>
    </row>
    <row r="216" spans="1:2" ht="15.75" customHeight="1">
      <c r="A216" s="32" t="s">
        <v>1128</v>
      </c>
      <c r="B216" s="31">
        <v>150</v>
      </c>
    </row>
    <row r="217" spans="1:2" ht="15.75" customHeight="1">
      <c r="A217" s="32" t="s">
        <v>1129</v>
      </c>
      <c r="B217" s="31">
        <v>152</v>
      </c>
    </row>
    <row r="218" spans="1:2" ht="15.75" customHeight="1">
      <c r="A218" s="32" t="s">
        <v>1130</v>
      </c>
      <c r="B218" s="31">
        <v>1400</v>
      </c>
    </row>
    <row r="219" spans="1:2" ht="15.75" customHeight="1">
      <c r="A219" s="32" t="s">
        <v>1131</v>
      </c>
      <c r="B219" s="31">
        <v>260</v>
      </c>
    </row>
    <row r="220" spans="1:2" ht="15.75" customHeight="1">
      <c r="A220" s="30" t="s">
        <v>1132</v>
      </c>
      <c r="B220" s="31">
        <v>96.5</v>
      </c>
    </row>
    <row r="221" spans="1:2" ht="15.75" customHeight="1">
      <c r="A221" s="32" t="s">
        <v>1133</v>
      </c>
      <c r="B221" s="31">
        <v>80.5</v>
      </c>
    </row>
    <row r="222" spans="1:2" ht="15.75" customHeight="1">
      <c r="A222" s="32" t="s">
        <v>1134</v>
      </c>
      <c r="B222" s="31">
        <v>16</v>
      </c>
    </row>
    <row r="223" spans="1:2" ht="15.75" customHeight="1">
      <c r="A223" s="30" t="s">
        <v>1135</v>
      </c>
      <c r="B223" s="31">
        <v>353.9</v>
      </c>
    </row>
    <row r="224" spans="1:2" ht="15.75" customHeight="1">
      <c r="A224" s="32" t="s">
        <v>1136</v>
      </c>
      <c r="B224" s="31">
        <v>353.9</v>
      </c>
    </row>
    <row r="225" spans="1:2" ht="15.75" customHeight="1">
      <c r="A225" s="30" t="s">
        <v>1137</v>
      </c>
      <c r="B225" s="31">
        <v>1000</v>
      </c>
    </row>
    <row r="226" spans="1:2" ht="15.75" customHeight="1">
      <c r="A226" s="32" t="s">
        <v>1138</v>
      </c>
      <c r="B226" s="31">
        <v>1000</v>
      </c>
    </row>
    <row r="227" spans="1:2" ht="15.75" customHeight="1">
      <c r="A227" s="30" t="s">
        <v>1139</v>
      </c>
      <c r="B227" s="31">
        <v>600</v>
      </c>
    </row>
    <row r="228" spans="1:2" ht="15.75" customHeight="1">
      <c r="A228" s="32" t="s">
        <v>1140</v>
      </c>
      <c r="B228" s="31">
        <v>600</v>
      </c>
    </row>
    <row r="229" spans="1:2" ht="15.75" customHeight="1">
      <c r="A229" s="30" t="s">
        <v>1141</v>
      </c>
      <c r="B229" s="31">
        <v>270</v>
      </c>
    </row>
    <row r="230" spans="1:2" ht="15.75" customHeight="1">
      <c r="A230" s="32" t="s">
        <v>1142</v>
      </c>
      <c r="B230" s="31">
        <v>270</v>
      </c>
    </row>
    <row r="231" spans="1:2" ht="15.75" customHeight="1">
      <c r="A231" s="30" t="s">
        <v>1143</v>
      </c>
      <c r="B231" s="31">
        <v>16217</v>
      </c>
    </row>
    <row r="232" spans="1:2" ht="15.75" customHeight="1">
      <c r="A232" s="32" t="s">
        <v>1144</v>
      </c>
      <c r="B232" s="31">
        <v>16217</v>
      </c>
    </row>
    <row r="233" spans="1:2" ht="15.75" customHeight="1">
      <c r="A233" s="28" t="s">
        <v>138</v>
      </c>
      <c r="B233" s="29">
        <v>21738.6</v>
      </c>
    </row>
    <row r="234" spans="1:2" ht="15.75" customHeight="1">
      <c r="A234" s="30" t="s">
        <v>1145</v>
      </c>
      <c r="B234" s="31">
        <v>4845.6</v>
      </c>
    </row>
    <row r="235" spans="1:2" ht="15.75" customHeight="1">
      <c r="A235" s="32" t="s">
        <v>1146</v>
      </c>
      <c r="B235" s="31">
        <v>685.6</v>
      </c>
    </row>
    <row r="236" spans="1:2" ht="15.75" customHeight="1">
      <c r="A236" s="32" t="s">
        <v>1147</v>
      </c>
      <c r="B236" s="31">
        <v>150</v>
      </c>
    </row>
    <row r="237" spans="1:2" ht="15.75" customHeight="1">
      <c r="A237" s="32" t="s">
        <v>1148</v>
      </c>
      <c r="B237" s="31">
        <v>4010</v>
      </c>
    </row>
    <row r="238" spans="1:2" ht="15.75" customHeight="1">
      <c r="A238" s="30" t="s">
        <v>1149</v>
      </c>
      <c r="B238" s="31">
        <v>200</v>
      </c>
    </row>
    <row r="239" spans="1:2" ht="15.75" customHeight="1">
      <c r="A239" s="32" t="s">
        <v>1150</v>
      </c>
      <c r="B239" s="31">
        <v>200</v>
      </c>
    </row>
    <row r="240" spans="1:2" ht="15.75" customHeight="1">
      <c r="A240" s="30" t="s">
        <v>1151</v>
      </c>
      <c r="B240" s="31">
        <v>1023</v>
      </c>
    </row>
    <row r="241" spans="1:2" ht="15.75" customHeight="1">
      <c r="A241" s="32" t="s">
        <v>1152</v>
      </c>
      <c r="B241" s="31">
        <v>305</v>
      </c>
    </row>
    <row r="242" spans="1:2" ht="15.75" customHeight="1">
      <c r="A242" s="32" t="s">
        <v>1153</v>
      </c>
      <c r="B242" s="31">
        <v>718</v>
      </c>
    </row>
    <row r="243" spans="1:2" ht="15.75" customHeight="1">
      <c r="A243" s="30" t="s">
        <v>1154</v>
      </c>
      <c r="B243" s="31">
        <v>5484.3</v>
      </c>
    </row>
    <row r="244" spans="1:2" ht="15.75" customHeight="1">
      <c r="A244" s="32" t="s">
        <v>1155</v>
      </c>
      <c r="B244" s="31">
        <v>1399.5</v>
      </c>
    </row>
    <row r="245" spans="1:2" ht="15.75" customHeight="1">
      <c r="A245" s="32" t="s">
        <v>1156</v>
      </c>
      <c r="B245" s="31">
        <v>164.9</v>
      </c>
    </row>
    <row r="246" spans="1:2" ht="15.75" customHeight="1">
      <c r="A246" s="32" t="s">
        <v>1157</v>
      </c>
      <c r="B246" s="31">
        <v>205.8</v>
      </c>
    </row>
    <row r="247" spans="1:2" ht="15.75" customHeight="1">
      <c r="A247" s="32" t="s">
        <v>1158</v>
      </c>
      <c r="B247" s="31">
        <v>117.1</v>
      </c>
    </row>
    <row r="248" spans="1:2" ht="15.75" customHeight="1">
      <c r="A248" s="32" t="s">
        <v>1159</v>
      </c>
      <c r="B248" s="31">
        <v>1027</v>
      </c>
    </row>
    <row r="249" spans="1:2" ht="15.75" customHeight="1">
      <c r="A249" s="32" t="s">
        <v>1160</v>
      </c>
      <c r="B249" s="31">
        <v>100</v>
      </c>
    </row>
    <row r="250" spans="1:2" ht="15.75" customHeight="1">
      <c r="A250" s="32" t="s">
        <v>1161</v>
      </c>
      <c r="B250" s="31">
        <v>420</v>
      </c>
    </row>
    <row r="251" spans="1:2" ht="15.75" customHeight="1">
      <c r="A251" s="32" t="s">
        <v>1162</v>
      </c>
      <c r="B251" s="31">
        <v>2050</v>
      </c>
    </row>
    <row r="252" spans="1:2" ht="15.75" customHeight="1">
      <c r="A252" s="30" t="s">
        <v>1163</v>
      </c>
      <c r="B252" s="31">
        <v>563</v>
      </c>
    </row>
    <row r="253" spans="1:2" ht="15.75" customHeight="1">
      <c r="A253" s="32" t="s">
        <v>1164</v>
      </c>
      <c r="B253" s="31">
        <v>202</v>
      </c>
    </row>
    <row r="254" spans="1:2" ht="15.75" customHeight="1">
      <c r="A254" s="32" t="s">
        <v>1165</v>
      </c>
      <c r="B254" s="31">
        <v>182</v>
      </c>
    </row>
    <row r="255" spans="1:2" ht="15.75" customHeight="1">
      <c r="A255" s="32" t="s">
        <v>1166</v>
      </c>
      <c r="B255" s="31">
        <v>179</v>
      </c>
    </row>
    <row r="256" spans="1:2" ht="15.75" customHeight="1">
      <c r="A256" s="30" t="s">
        <v>1167</v>
      </c>
      <c r="B256" s="31">
        <v>3703</v>
      </c>
    </row>
    <row r="257" spans="1:2" ht="15.75" customHeight="1">
      <c r="A257" s="32" t="s">
        <v>1168</v>
      </c>
      <c r="B257" s="31">
        <v>2049.69</v>
      </c>
    </row>
    <row r="258" spans="1:2" ht="15.75" customHeight="1">
      <c r="A258" s="32" t="s">
        <v>1169</v>
      </c>
      <c r="B258" s="31">
        <v>803.31</v>
      </c>
    </row>
    <row r="259" spans="1:2" ht="15.75" customHeight="1">
      <c r="A259" s="32" t="s">
        <v>1170</v>
      </c>
      <c r="B259" s="31">
        <v>850</v>
      </c>
    </row>
    <row r="260" spans="1:2" ht="15.75" customHeight="1">
      <c r="A260" s="30" t="s">
        <v>1171</v>
      </c>
      <c r="B260" s="31">
        <v>500</v>
      </c>
    </row>
    <row r="261" spans="1:2" ht="15.75" customHeight="1">
      <c r="A261" s="32" t="s">
        <v>1172</v>
      </c>
      <c r="B261" s="31">
        <v>500</v>
      </c>
    </row>
    <row r="262" spans="1:2" ht="15.75" customHeight="1">
      <c r="A262" s="30" t="s">
        <v>1173</v>
      </c>
      <c r="B262" s="31">
        <v>36.7</v>
      </c>
    </row>
    <row r="263" spans="1:2" ht="15.75" customHeight="1">
      <c r="A263" s="32" t="s">
        <v>1174</v>
      </c>
      <c r="B263" s="31">
        <v>36.7</v>
      </c>
    </row>
    <row r="264" spans="1:2" ht="15.75" customHeight="1">
      <c r="A264" s="30" t="s">
        <v>1175</v>
      </c>
      <c r="B264" s="31">
        <v>5383</v>
      </c>
    </row>
    <row r="265" spans="1:2" ht="15.75" customHeight="1">
      <c r="A265" s="32" t="s">
        <v>1176</v>
      </c>
      <c r="B265" s="31">
        <v>5383</v>
      </c>
    </row>
    <row r="266" spans="1:2" ht="15.75" customHeight="1">
      <c r="A266" s="28" t="s">
        <v>139</v>
      </c>
      <c r="B266" s="29">
        <v>20960.4</v>
      </c>
    </row>
    <row r="267" spans="1:2" ht="15.75" customHeight="1">
      <c r="A267" s="30" t="s">
        <v>1177</v>
      </c>
      <c r="B267" s="31">
        <v>814</v>
      </c>
    </row>
    <row r="268" spans="1:2" ht="15.75" customHeight="1">
      <c r="A268" s="32" t="s">
        <v>1178</v>
      </c>
      <c r="B268" s="31">
        <v>701</v>
      </c>
    </row>
    <row r="269" spans="1:2" ht="15.75" customHeight="1">
      <c r="A269" s="32" t="s">
        <v>1179</v>
      </c>
      <c r="B269" s="31">
        <v>113</v>
      </c>
    </row>
    <row r="270" spans="1:2" ht="15.75" customHeight="1">
      <c r="A270" s="30" t="s">
        <v>1180</v>
      </c>
      <c r="B270" s="31">
        <v>150</v>
      </c>
    </row>
    <row r="271" spans="1:2" ht="15.75" customHeight="1">
      <c r="A271" s="32" t="s">
        <v>1181</v>
      </c>
      <c r="B271" s="31">
        <v>150</v>
      </c>
    </row>
    <row r="272" spans="1:2" ht="15.75" customHeight="1">
      <c r="A272" s="30" t="s">
        <v>1182</v>
      </c>
      <c r="B272" s="31">
        <v>19933</v>
      </c>
    </row>
    <row r="273" spans="1:2" ht="15.75" customHeight="1">
      <c r="A273" s="32" t="s">
        <v>1183</v>
      </c>
      <c r="B273" s="31">
        <v>4000</v>
      </c>
    </row>
    <row r="274" spans="1:2" ht="15.75" customHeight="1">
      <c r="A274" s="32" t="s">
        <v>1184</v>
      </c>
      <c r="B274" s="31">
        <v>135</v>
      </c>
    </row>
    <row r="275" spans="1:2" ht="15.75" customHeight="1">
      <c r="A275" s="32" t="s">
        <v>1185</v>
      </c>
      <c r="B275" s="31">
        <v>15798</v>
      </c>
    </row>
    <row r="276" spans="1:2" ht="15.75" customHeight="1">
      <c r="A276" s="30" t="s">
        <v>1186</v>
      </c>
      <c r="B276" s="31">
        <v>63.4</v>
      </c>
    </row>
    <row r="277" spans="1:2" ht="15.75" customHeight="1">
      <c r="A277" s="32" t="s">
        <v>1187</v>
      </c>
      <c r="B277" s="31">
        <v>43.4</v>
      </c>
    </row>
    <row r="278" spans="1:2" ht="15.75" customHeight="1">
      <c r="A278" s="32" t="s">
        <v>1188</v>
      </c>
      <c r="B278" s="31">
        <v>20</v>
      </c>
    </row>
    <row r="279" spans="1:2" ht="15.75" customHeight="1">
      <c r="A279" s="28" t="s">
        <v>140</v>
      </c>
      <c r="B279" s="29">
        <v>22660</v>
      </c>
    </row>
    <row r="280" spans="1:2" ht="15.75" customHeight="1">
      <c r="A280" s="30" t="s">
        <v>1189</v>
      </c>
      <c r="B280" s="31">
        <v>6771.1</v>
      </c>
    </row>
    <row r="281" spans="1:2" ht="15.75" customHeight="1">
      <c r="A281" s="32" t="s">
        <v>1190</v>
      </c>
      <c r="B281" s="31">
        <v>3352.3</v>
      </c>
    </row>
    <row r="282" spans="1:2" ht="15.75" customHeight="1">
      <c r="A282" s="32" t="s">
        <v>1191</v>
      </c>
      <c r="B282" s="31">
        <v>75.4</v>
      </c>
    </row>
    <row r="283" spans="1:2" ht="15.75" customHeight="1">
      <c r="A283" s="32" t="s">
        <v>1192</v>
      </c>
      <c r="B283" s="31">
        <v>317</v>
      </c>
    </row>
    <row r="284" spans="1:2" ht="15.75" customHeight="1">
      <c r="A284" s="32" t="s">
        <v>1193</v>
      </c>
      <c r="B284" s="31">
        <v>400</v>
      </c>
    </row>
    <row r="285" spans="1:2" ht="15.75" customHeight="1">
      <c r="A285" s="32" t="s">
        <v>1194</v>
      </c>
      <c r="B285" s="31">
        <v>2626.4</v>
      </c>
    </row>
    <row r="286" spans="1:2" ht="15.75" customHeight="1">
      <c r="A286" s="30" t="s">
        <v>1195</v>
      </c>
      <c r="B286" s="31">
        <v>1035</v>
      </c>
    </row>
    <row r="287" spans="1:2" ht="15.75" customHeight="1">
      <c r="A287" s="32" t="s">
        <v>1196</v>
      </c>
      <c r="B287" s="31">
        <v>1035</v>
      </c>
    </row>
    <row r="288" spans="1:2" ht="15.75" customHeight="1">
      <c r="A288" s="30" t="s">
        <v>1197</v>
      </c>
      <c r="B288" s="31">
        <v>10000</v>
      </c>
    </row>
    <row r="289" spans="1:2" ht="15.75" customHeight="1">
      <c r="A289" s="32" t="s">
        <v>1198</v>
      </c>
      <c r="B289" s="31">
        <v>10000</v>
      </c>
    </row>
    <row r="290" spans="1:2" ht="15.75" customHeight="1">
      <c r="A290" s="30" t="s">
        <v>1199</v>
      </c>
      <c r="B290" s="31">
        <v>1352.2</v>
      </c>
    </row>
    <row r="291" spans="1:2" ht="15.75" customHeight="1">
      <c r="A291" s="32" t="s">
        <v>1200</v>
      </c>
      <c r="B291" s="31">
        <v>1352.2</v>
      </c>
    </row>
    <row r="292" spans="1:2" ht="15.75" customHeight="1">
      <c r="A292" s="30" t="s">
        <v>1201</v>
      </c>
      <c r="B292" s="31">
        <v>3501.7</v>
      </c>
    </row>
    <row r="293" spans="1:2" ht="15.75" customHeight="1">
      <c r="A293" s="32" t="s">
        <v>1202</v>
      </c>
      <c r="B293" s="31">
        <v>3501.7</v>
      </c>
    </row>
    <row r="294" spans="1:2" ht="15.75" customHeight="1">
      <c r="A294" s="28" t="s">
        <v>141</v>
      </c>
      <c r="B294" s="29">
        <v>45665.5</v>
      </c>
    </row>
    <row r="295" spans="1:2" ht="15.75" customHeight="1">
      <c r="A295" s="30" t="s">
        <v>1203</v>
      </c>
      <c r="B295" s="31">
        <v>24269.9</v>
      </c>
    </row>
    <row r="296" spans="1:2" ht="15.75" customHeight="1">
      <c r="A296" s="32" t="s">
        <v>1204</v>
      </c>
      <c r="B296" s="31">
        <v>2003.7</v>
      </c>
    </row>
    <row r="297" spans="1:2" ht="15.75" customHeight="1">
      <c r="A297" s="32" t="s">
        <v>1205</v>
      </c>
      <c r="B297" s="31">
        <v>229.4</v>
      </c>
    </row>
    <row r="298" spans="1:2" ht="15.75" customHeight="1">
      <c r="A298" s="32" t="s">
        <v>1206</v>
      </c>
      <c r="B298" s="31">
        <v>15</v>
      </c>
    </row>
    <row r="299" spans="1:2" ht="15.75" customHeight="1">
      <c r="A299" s="32" t="s">
        <v>1207</v>
      </c>
      <c r="B299" s="31">
        <v>10</v>
      </c>
    </row>
    <row r="300" spans="1:2" ht="15.75" customHeight="1">
      <c r="A300" s="32" t="s">
        <v>1208</v>
      </c>
      <c r="B300" s="31">
        <v>45.8</v>
      </c>
    </row>
    <row r="301" spans="1:2" ht="15.75" customHeight="1">
      <c r="A301" s="32" t="s">
        <v>1209</v>
      </c>
      <c r="B301" s="31">
        <v>80</v>
      </c>
    </row>
    <row r="302" spans="1:2" ht="15.75" customHeight="1">
      <c r="A302" s="32" t="s">
        <v>1210</v>
      </c>
      <c r="B302" s="31">
        <v>21886</v>
      </c>
    </row>
    <row r="303" spans="1:2" ht="15.75" customHeight="1">
      <c r="A303" s="30" t="s">
        <v>1211</v>
      </c>
      <c r="B303" s="31">
        <v>15967.5</v>
      </c>
    </row>
    <row r="304" spans="1:2" ht="15.75" customHeight="1">
      <c r="A304" s="32" t="s">
        <v>1212</v>
      </c>
      <c r="B304" s="31">
        <v>420.1</v>
      </c>
    </row>
    <row r="305" spans="1:2" ht="15.75" customHeight="1">
      <c r="A305" s="32" t="s">
        <v>1213</v>
      </c>
      <c r="B305" s="31">
        <v>12</v>
      </c>
    </row>
    <row r="306" spans="1:2" ht="15.75" customHeight="1">
      <c r="A306" s="32" t="s">
        <v>1214</v>
      </c>
      <c r="B306" s="31">
        <v>738.4</v>
      </c>
    </row>
    <row r="307" spans="1:2" ht="15.75" customHeight="1">
      <c r="A307" s="32" t="s">
        <v>1215</v>
      </c>
      <c r="B307" s="31">
        <v>30</v>
      </c>
    </row>
    <row r="308" spans="1:2" ht="15.75" customHeight="1">
      <c r="A308" s="32" t="s">
        <v>1216</v>
      </c>
      <c r="B308" s="31">
        <v>190</v>
      </c>
    </row>
    <row r="309" spans="1:2" ht="15.75" customHeight="1">
      <c r="A309" s="32" t="s">
        <v>1217</v>
      </c>
      <c r="B309" s="31">
        <v>14577</v>
      </c>
    </row>
    <row r="310" spans="1:2" ht="15.75" customHeight="1">
      <c r="A310" s="30" t="s">
        <v>1218</v>
      </c>
      <c r="B310" s="31">
        <v>4713.8</v>
      </c>
    </row>
    <row r="311" spans="1:2" ht="15.75" customHeight="1">
      <c r="A311" s="32" t="s">
        <v>1219</v>
      </c>
      <c r="B311" s="31">
        <v>443.8</v>
      </c>
    </row>
    <row r="312" spans="1:2" ht="15.75" customHeight="1">
      <c r="A312" s="32" t="s">
        <v>1220</v>
      </c>
      <c r="B312" s="31">
        <v>30</v>
      </c>
    </row>
    <row r="313" spans="1:2" ht="15.75" customHeight="1">
      <c r="A313" s="32" t="s">
        <v>1221</v>
      </c>
      <c r="B313" s="31">
        <v>4240</v>
      </c>
    </row>
    <row r="314" spans="1:2" ht="15.75" customHeight="1">
      <c r="A314" s="30" t="s">
        <v>1222</v>
      </c>
      <c r="B314" s="31">
        <v>714.3</v>
      </c>
    </row>
    <row r="315" spans="1:2" ht="15.75" customHeight="1">
      <c r="A315" s="32" t="s">
        <v>1223</v>
      </c>
      <c r="B315" s="31">
        <v>271.3</v>
      </c>
    </row>
    <row r="316" spans="1:2" ht="15.75" customHeight="1">
      <c r="A316" s="32" t="s">
        <v>1224</v>
      </c>
      <c r="B316" s="31">
        <v>443</v>
      </c>
    </row>
    <row r="317" spans="1:2" ht="15.75" customHeight="1">
      <c r="A317" s="28" t="s">
        <v>142</v>
      </c>
      <c r="B317" s="29">
        <v>18847.3</v>
      </c>
    </row>
    <row r="318" spans="1:2" ht="15.75" customHeight="1">
      <c r="A318" s="30" t="s">
        <v>1225</v>
      </c>
      <c r="B318" s="31">
        <v>14737.3</v>
      </c>
    </row>
    <row r="319" spans="1:2" ht="15.75" customHeight="1">
      <c r="A319" s="32" t="s">
        <v>1226</v>
      </c>
      <c r="B319" s="31">
        <v>4695.3</v>
      </c>
    </row>
    <row r="320" spans="1:2" ht="15.75" customHeight="1">
      <c r="A320" s="32" t="s">
        <v>1227</v>
      </c>
      <c r="B320" s="31">
        <v>97</v>
      </c>
    </row>
    <row r="321" spans="1:2" ht="15.75" customHeight="1">
      <c r="A321" s="32" t="s">
        <v>1228</v>
      </c>
      <c r="B321" s="31">
        <v>950</v>
      </c>
    </row>
    <row r="322" spans="1:2" ht="15.75" customHeight="1">
      <c r="A322" s="32" t="s">
        <v>1229</v>
      </c>
      <c r="B322" s="31">
        <v>8995</v>
      </c>
    </row>
    <row r="323" spans="1:2" ht="15.75" customHeight="1">
      <c r="A323" s="30" t="s">
        <v>1230</v>
      </c>
      <c r="B323" s="31">
        <v>3500</v>
      </c>
    </row>
    <row r="324" spans="1:2" ht="15.75" customHeight="1">
      <c r="A324" s="32" t="s">
        <v>1231</v>
      </c>
      <c r="B324" s="31">
        <v>50</v>
      </c>
    </row>
    <row r="325" spans="1:2" ht="15.75" customHeight="1">
      <c r="A325" s="32" t="s">
        <v>1232</v>
      </c>
      <c r="B325" s="31">
        <v>3450</v>
      </c>
    </row>
    <row r="326" spans="1:2" ht="15.75" customHeight="1">
      <c r="A326" s="30" t="s">
        <v>1233</v>
      </c>
      <c r="B326" s="31">
        <v>50</v>
      </c>
    </row>
    <row r="327" spans="1:2" ht="15.75" customHeight="1">
      <c r="A327" s="32" t="s">
        <v>1234</v>
      </c>
      <c r="B327" s="31">
        <v>50</v>
      </c>
    </row>
    <row r="328" spans="1:2" ht="15.75" customHeight="1">
      <c r="A328" s="30" t="s">
        <v>1235</v>
      </c>
      <c r="B328" s="31">
        <v>560</v>
      </c>
    </row>
    <row r="329" spans="1:2" ht="15.75" customHeight="1">
      <c r="A329" s="32" t="s">
        <v>1235</v>
      </c>
      <c r="B329" s="31">
        <v>560</v>
      </c>
    </row>
    <row r="330" spans="1:2" ht="15.75" customHeight="1">
      <c r="A330" s="28" t="s">
        <v>143</v>
      </c>
      <c r="B330" s="29">
        <v>1504</v>
      </c>
    </row>
    <row r="331" spans="1:2" ht="15.75" customHeight="1">
      <c r="A331" s="30" t="s">
        <v>1236</v>
      </c>
      <c r="B331" s="31">
        <v>439.5</v>
      </c>
    </row>
    <row r="332" spans="1:2" ht="15.75" customHeight="1">
      <c r="A332" s="32" t="s">
        <v>1237</v>
      </c>
      <c r="B332" s="31">
        <v>48.5</v>
      </c>
    </row>
    <row r="333" spans="1:2" ht="15.75" customHeight="1">
      <c r="A333" s="32" t="s">
        <v>1238</v>
      </c>
      <c r="B333" s="31">
        <v>58</v>
      </c>
    </row>
    <row r="334" spans="1:2" ht="15.75" customHeight="1">
      <c r="A334" s="32" t="s">
        <v>1239</v>
      </c>
      <c r="B334" s="31">
        <v>333</v>
      </c>
    </row>
    <row r="335" spans="1:2" ht="15.75" customHeight="1">
      <c r="A335" s="30" t="s">
        <v>1240</v>
      </c>
      <c r="B335" s="31">
        <v>380.5</v>
      </c>
    </row>
    <row r="336" spans="1:2" ht="15.75" customHeight="1">
      <c r="A336" s="32" t="s">
        <v>1241</v>
      </c>
      <c r="B336" s="31">
        <v>147</v>
      </c>
    </row>
    <row r="337" spans="1:2" ht="15.75" customHeight="1">
      <c r="A337" s="32" t="s">
        <v>1242</v>
      </c>
      <c r="B337" s="31">
        <v>80.3</v>
      </c>
    </row>
    <row r="338" spans="1:2" ht="15.75" customHeight="1">
      <c r="A338" s="32" t="s">
        <v>1243</v>
      </c>
      <c r="B338" s="31">
        <v>153.2</v>
      </c>
    </row>
    <row r="339" spans="1:2" ht="15.75" customHeight="1">
      <c r="A339" s="30" t="s">
        <v>1244</v>
      </c>
      <c r="B339" s="31">
        <v>684</v>
      </c>
    </row>
    <row r="340" spans="1:2" ht="15.75" customHeight="1">
      <c r="A340" s="32" t="s">
        <v>1245</v>
      </c>
      <c r="B340" s="31">
        <v>684</v>
      </c>
    </row>
    <row r="341" spans="1:2" ht="15.75" customHeight="1">
      <c r="A341" s="28" t="s">
        <v>144</v>
      </c>
      <c r="B341" s="29">
        <v>643.5</v>
      </c>
    </row>
    <row r="342" spans="1:2" ht="15.75" customHeight="1">
      <c r="A342" s="30" t="s">
        <v>1246</v>
      </c>
      <c r="B342" s="31">
        <v>643.5</v>
      </c>
    </row>
    <row r="343" spans="1:2" ht="15.75" customHeight="1">
      <c r="A343" s="32" t="s">
        <v>1247</v>
      </c>
      <c r="B343" s="31">
        <v>228.5</v>
      </c>
    </row>
    <row r="344" spans="1:2" ht="15.75" customHeight="1">
      <c r="A344" s="32" t="s">
        <v>1248</v>
      </c>
      <c r="B344" s="31">
        <v>415</v>
      </c>
    </row>
    <row r="345" spans="1:2" ht="15.75" customHeight="1">
      <c r="A345" s="28" t="s">
        <v>145</v>
      </c>
      <c r="B345" s="29">
        <v>12045</v>
      </c>
    </row>
    <row r="346" spans="1:2" ht="15.75" customHeight="1">
      <c r="A346" s="30" t="s">
        <v>1249</v>
      </c>
      <c r="B346" s="31">
        <v>10833.5</v>
      </c>
    </row>
    <row r="347" spans="1:2" ht="15.75" customHeight="1">
      <c r="A347" s="32" t="s">
        <v>1250</v>
      </c>
      <c r="B347" s="31">
        <v>1483.5</v>
      </c>
    </row>
    <row r="348" spans="1:2" ht="15.75" customHeight="1">
      <c r="A348" s="32" t="s">
        <v>1251</v>
      </c>
      <c r="B348" s="31">
        <v>1000</v>
      </c>
    </row>
    <row r="349" spans="1:2" ht="15.75" customHeight="1">
      <c r="A349" s="32" t="s">
        <v>1252</v>
      </c>
      <c r="B349" s="31"/>
    </row>
    <row r="350" spans="1:2" ht="15.75" customHeight="1">
      <c r="A350" s="32" t="s">
        <v>1253</v>
      </c>
      <c r="B350" s="31">
        <v>50</v>
      </c>
    </row>
    <row r="351" spans="1:2" ht="15.75" customHeight="1">
      <c r="A351" s="32" t="s">
        <v>1254</v>
      </c>
      <c r="B351" s="31">
        <v>8300</v>
      </c>
    </row>
    <row r="352" spans="1:2" ht="15.75" customHeight="1">
      <c r="A352" s="30" t="s">
        <v>1255</v>
      </c>
      <c r="B352" s="31">
        <v>723.4</v>
      </c>
    </row>
    <row r="353" spans="1:2" ht="15.75" customHeight="1">
      <c r="A353" s="32" t="s">
        <v>1256</v>
      </c>
      <c r="B353" s="31">
        <v>343.4</v>
      </c>
    </row>
    <row r="354" spans="1:2" ht="15.75" customHeight="1">
      <c r="A354" s="32" t="s">
        <v>1257</v>
      </c>
      <c r="B354" s="31">
        <v>380</v>
      </c>
    </row>
    <row r="355" spans="1:2" ht="15.75" customHeight="1">
      <c r="A355" s="30" t="s">
        <v>1258</v>
      </c>
      <c r="B355" s="31">
        <v>488.1</v>
      </c>
    </row>
    <row r="356" spans="1:2" ht="15.75" customHeight="1">
      <c r="A356" s="32" t="s">
        <v>1259</v>
      </c>
      <c r="B356" s="31">
        <v>284.1</v>
      </c>
    </row>
    <row r="357" spans="1:2" ht="15.75" customHeight="1">
      <c r="A357" s="32" t="s">
        <v>1260</v>
      </c>
      <c r="B357" s="31">
        <v>204</v>
      </c>
    </row>
    <row r="358" spans="1:2" ht="15.75" customHeight="1">
      <c r="A358" s="28" t="s">
        <v>146</v>
      </c>
      <c r="B358" s="29">
        <v>7000</v>
      </c>
    </row>
    <row r="359" spans="1:2" ht="15.75" customHeight="1">
      <c r="A359" s="30" t="s">
        <v>1261</v>
      </c>
      <c r="B359" s="31">
        <v>7000</v>
      </c>
    </row>
    <row r="360" spans="1:2" ht="15.75" customHeight="1">
      <c r="A360" s="32" t="s">
        <v>1262</v>
      </c>
      <c r="B360" s="31">
        <v>7000</v>
      </c>
    </row>
    <row r="361" spans="1:2" ht="15.75" customHeight="1">
      <c r="A361" s="28" t="s">
        <v>147</v>
      </c>
      <c r="B361" s="29">
        <v>5659.3</v>
      </c>
    </row>
    <row r="362" spans="1:2" ht="15.75" customHeight="1">
      <c r="A362" s="30" t="s">
        <v>1263</v>
      </c>
      <c r="B362" s="31">
        <v>5620.3</v>
      </c>
    </row>
    <row r="363" spans="1:2" ht="15.75" customHeight="1">
      <c r="A363" s="32" t="s">
        <v>1264</v>
      </c>
      <c r="B363" s="31">
        <v>205</v>
      </c>
    </row>
    <row r="364" spans="1:2" ht="15.75" customHeight="1">
      <c r="A364" s="32" t="s">
        <v>1265</v>
      </c>
      <c r="B364" s="31">
        <v>102.3</v>
      </c>
    </row>
    <row r="365" spans="1:2" ht="15.75" customHeight="1">
      <c r="A365" s="32" t="s">
        <v>1266</v>
      </c>
      <c r="B365" s="31">
        <v>5300</v>
      </c>
    </row>
    <row r="366" spans="1:2" ht="15.75" customHeight="1">
      <c r="A366" s="32" t="s">
        <v>1267</v>
      </c>
      <c r="B366" s="31">
        <v>13</v>
      </c>
    </row>
    <row r="367" spans="1:2" ht="15.75" customHeight="1">
      <c r="A367" s="30" t="s">
        <v>1268</v>
      </c>
      <c r="B367" s="31">
        <v>39</v>
      </c>
    </row>
    <row r="368" spans="1:2" ht="15.75" customHeight="1">
      <c r="A368" s="32" t="s">
        <v>1269</v>
      </c>
      <c r="B368" s="31">
        <v>39</v>
      </c>
    </row>
    <row r="369" spans="1:2" ht="15.75" customHeight="1">
      <c r="A369" s="28" t="s">
        <v>148</v>
      </c>
      <c r="B369" s="29">
        <v>3765.9</v>
      </c>
    </row>
    <row r="370" spans="1:2" ht="15.75" customHeight="1">
      <c r="A370" s="30" t="s">
        <v>1270</v>
      </c>
      <c r="B370" s="31">
        <v>1002.9</v>
      </c>
    </row>
    <row r="371" spans="1:2" ht="15.75" customHeight="1">
      <c r="A371" s="32" t="s">
        <v>1271</v>
      </c>
      <c r="B371" s="31">
        <v>627.9</v>
      </c>
    </row>
    <row r="372" spans="1:2" ht="15.75" customHeight="1">
      <c r="A372" s="32" t="s">
        <v>1272</v>
      </c>
      <c r="B372" s="31">
        <v>375</v>
      </c>
    </row>
    <row r="373" spans="1:2" ht="15.75" customHeight="1">
      <c r="A373" s="30" t="s">
        <v>1273</v>
      </c>
      <c r="B373" s="31">
        <v>2663</v>
      </c>
    </row>
    <row r="374" spans="1:2" ht="15.75" customHeight="1">
      <c r="A374" s="32" t="s">
        <v>1274</v>
      </c>
      <c r="B374" s="31">
        <v>706</v>
      </c>
    </row>
    <row r="375" spans="1:2" ht="15.75" customHeight="1">
      <c r="A375" s="32" t="s">
        <v>1275</v>
      </c>
      <c r="B375" s="31">
        <v>1730</v>
      </c>
    </row>
    <row r="376" spans="1:2" ht="15.75" customHeight="1">
      <c r="A376" s="32" t="s">
        <v>1276</v>
      </c>
      <c r="B376" s="31">
        <v>227</v>
      </c>
    </row>
    <row r="377" spans="1:2" ht="15.75" customHeight="1">
      <c r="A377" s="30" t="s">
        <v>1277</v>
      </c>
      <c r="B377" s="31">
        <v>100</v>
      </c>
    </row>
    <row r="378" spans="1:2" ht="15.75" customHeight="1">
      <c r="A378" s="32" t="s">
        <v>1278</v>
      </c>
      <c r="B378" s="31">
        <v>100</v>
      </c>
    </row>
    <row r="379" spans="1:2" ht="15.75" customHeight="1">
      <c r="A379" s="28" t="s">
        <v>149</v>
      </c>
      <c r="B379" s="29">
        <v>5154</v>
      </c>
    </row>
    <row r="380" spans="1:2" ht="15.75" customHeight="1">
      <c r="A380" s="28" t="s">
        <v>150</v>
      </c>
      <c r="B380" s="29">
        <v>36049.1</v>
      </c>
    </row>
    <row r="381" spans="1:2" ht="15.75" customHeight="1">
      <c r="A381" s="30" t="s">
        <v>1279</v>
      </c>
      <c r="B381" s="31">
        <v>36049.1</v>
      </c>
    </row>
    <row r="382" spans="1:2" ht="15.75" customHeight="1">
      <c r="A382" s="32" t="s">
        <v>1280</v>
      </c>
      <c r="B382" s="31">
        <v>36049.1</v>
      </c>
    </row>
    <row r="383" spans="1:2" ht="15.75" customHeight="1">
      <c r="A383" s="33" t="s">
        <v>1281</v>
      </c>
      <c r="B383" s="29">
        <v>467986</v>
      </c>
    </row>
    <row r="385" ht="12">
      <c r="B385" s="34"/>
    </row>
  </sheetData>
  <sheetProtection/>
  <mergeCells count="1">
    <mergeCell ref="A1:B1"/>
  </mergeCells>
  <printOptions/>
  <pageMargins left="1.22" right="1.06" top="0.55" bottom="0.59" header="0.39" footer="0.35"/>
  <pageSetup firstPageNumber="44" useFirstPageNumber="1" horizontalDpi="600" verticalDpi="600" orientation="portrait" paperSize="8"/>
  <headerFooter scaleWithDoc="0" alignWithMargins="0">
    <oddFooter>&amp;R第 &amp;P 页</oddFooter>
  </headerFooter>
</worksheet>
</file>

<file path=xl/worksheets/sheet15.xml><?xml version="1.0" encoding="utf-8"?>
<worksheet xmlns="http://schemas.openxmlformats.org/spreadsheetml/2006/main" xmlns:r="http://schemas.openxmlformats.org/officeDocument/2006/relationships">
  <dimension ref="A1:H17"/>
  <sheetViews>
    <sheetView zoomScale="85" zoomScaleNormal="85" workbookViewId="0" topLeftCell="A1">
      <selection activeCell="P13" sqref="P13"/>
    </sheetView>
  </sheetViews>
  <sheetFormatPr defaultColWidth="10.28125" defaultRowHeight="12"/>
  <cols>
    <col min="1" max="1" width="20.00390625" style="0" customWidth="1"/>
    <col min="2" max="2" width="39.00390625" style="2" customWidth="1"/>
    <col min="3" max="3" width="26.57421875" style="0" customWidth="1"/>
    <col min="4" max="4" width="39.28125" style="0" customWidth="1"/>
    <col min="5" max="6" width="26.57421875" style="0" customWidth="1"/>
    <col min="7" max="8" width="19.7109375" style="0" customWidth="1"/>
  </cols>
  <sheetData>
    <row r="1" spans="1:8" ht="60.75" customHeight="1">
      <c r="A1" s="3" t="s">
        <v>1282</v>
      </c>
      <c r="B1" s="3"/>
      <c r="C1" s="3"/>
      <c r="D1" s="3"/>
      <c r="E1" s="3"/>
      <c r="F1" s="3"/>
      <c r="G1" s="3"/>
      <c r="H1" s="3"/>
    </row>
    <row r="2" spans="1:8" ht="27" customHeight="1">
      <c r="A2" s="4"/>
      <c r="B2" s="4"/>
      <c r="C2" s="4"/>
      <c r="D2" s="4"/>
      <c r="E2" s="4"/>
      <c r="F2" s="4"/>
      <c r="G2" s="4"/>
      <c r="H2" s="5" t="s">
        <v>359</v>
      </c>
    </row>
    <row r="3" spans="1:8" ht="19.5" customHeight="1">
      <c r="A3" s="6" t="s">
        <v>1283</v>
      </c>
      <c r="B3" s="7" t="s">
        <v>1284</v>
      </c>
      <c r="C3" s="7" t="s">
        <v>372</v>
      </c>
      <c r="D3" s="8" t="s">
        <v>1285</v>
      </c>
      <c r="E3" s="8" t="s">
        <v>372</v>
      </c>
      <c r="F3" s="8" t="s">
        <v>1286</v>
      </c>
      <c r="G3" s="8"/>
      <c r="H3" s="9"/>
    </row>
    <row r="4" spans="1:8" ht="19.5" customHeight="1">
      <c r="A4" s="10" t="s">
        <v>1287</v>
      </c>
      <c r="B4" s="7"/>
      <c r="C4" s="7"/>
      <c r="D4" s="11"/>
      <c r="E4" s="11"/>
      <c r="F4" s="11"/>
      <c r="G4" s="11"/>
      <c r="H4" s="7"/>
    </row>
    <row r="5" spans="1:8" s="1" customFormat="1" ht="30" customHeight="1">
      <c r="A5" s="12" t="s">
        <v>921</v>
      </c>
      <c r="B5" s="7"/>
      <c r="C5" s="7"/>
      <c r="D5" s="13"/>
      <c r="E5" s="13"/>
      <c r="F5" s="13"/>
      <c r="G5" s="13"/>
      <c r="H5" s="7"/>
    </row>
    <row r="6" spans="1:8" s="1" customFormat="1" ht="45" customHeight="1">
      <c r="A6" s="14"/>
      <c r="B6" s="15" t="s">
        <v>70</v>
      </c>
      <c r="C6" s="15">
        <v>40000</v>
      </c>
      <c r="D6" s="15" t="s">
        <v>70</v>
      </c>
      <c r="E6" s="16">
        <v>39991.76</v>
      </c>
      <c r="F6" s="16">
        <f>C6-E6</f>
        <v>8.239999999997963</v>
      </c>
      <c r="G6" s="15"/>
      <c r="H6" s="15"/>
    </row>
    <row r="7" spans="1:8" s="1" customFormat="1" ht="45" customHeight="1">
      <c r="A7" s="14"/>
      <c r="B7" s="17" t="s">
        <v>1288</v>
      </c>
      <c r="C7" s="15">
        <v>37970</v>
      </c>
      <c r="D7" s="17" t="s">
        <v>1289</v>
      </c>
      <c r="E7" s="16">
        <f>E8+E10+E11+E12+E13</f>
        <v>39991.76</v>
      </c>
      <c r="F7" s="16"/>
      <c r="G7" s="15"/>
      <c r="H7" s="18"/>
    </row>
    <row r="8" spans="1:8" s="1" customFormat="1" ht="45" customHeight="1">
      <c r="A8" s="14"/>
      <c r="B8" s="15" t="s">
        <v>1290</v>
      </c>
      <c r="C8" s="16">
        <v>12000</v>
      </c>
      <c r="D8" s="15" t="s">
        <v>1291</v>
      </c>
      <c r="E8" s="16">
        <v>13152.42</v>
      </c>
      <c r="F8" s="16"/>
      <c r="G8" s="15"/>
      <c r="H8" s="18"/>
    </row>
    <row r="9" spans="1:8" s="1" customFormat="1" ht="45" customHeight="1">
      <c r="A9" s="14"/>
      <c r="B9" s="15" t="s">
        <v>1292</v>
      </c>
      <c r="C9" s="16">
        <v>5881.8466364765545</v>
      </c>
      <c r="D9" s="15" t="s">
        <v>1293</v>
      </c>
      <c r="E9" s="16"/>
      <c r="F9" s="16"/>
      <c r="G9" s="15"/>
      <c r="H9" s="15"/>
    </row>
    <row r="10" spans="1:8" s="1" customFormat="1" ht="45" customHeight="1">
      <c r="A10" s="14"/>
      <c r="B10" s="15" t="s">
        <v>1294</v>
      </c>
      <c r="C10" s="16">
        <v>5261.474886657444</v>
      </c>
      <c r="D10" s="15" t="s">
        <v>1295</v>
      </c>
      <c r="E10" s="16">
        <v>12000</v>
      </c>
      <c r="F10" s="16"/>
      <c r="G10" s="15"/>
      <c r="H10" s="18"/>
    </row>
    <row r="11" spans="1:8" s="1" customFormat="1" ht="45" customHeight="1">
      <c r="A11" s="14"/>
      <c r="B11" s="15" t="s">
        <v>1296</v>
      </c>
      <c r="C11" s="16">
        <v>5128.122836829401</v>
      </c>
      <c r="D11" s="15" t="s">
        <v>1297</v>
      </c>
      <c r="E11" s="16">
        <v>7535.679391054327</v>
      </c>
      <c r="F11" s="16"/>
      <c r="G11" s="15"/>
      <c r="H11" s="15"/>
    </row>
    <row r="12" spans="1:8" s="1" customFormat="1" ht="45" customHeight="1">
      <c r="A12" s="14"/>
      <c r="B12" s="17" t="s">
        <v>1298</v>
      </c>
      <c r="C12" s="15">
        <v>30</v>
      </c>
      <c r="D12" s="15" t="s">
        <v>1299</v>
      </c>
      <c r="E12" s="16">
        <v>2578.5600000000004</v>
      </c>
      <c r="F12" s="16"/>
      <c r="G12" s="15"/>
      <c r="H12" s="18"/>
    </row>
    <row r="13" spans="1:8" s="1" customFormat="1" ht="45" customHeight="1">
      <c r="A13" s="14"/>
      <c r="B13" s="17" t="s">
        <v>1300</v>
      </c>
      <c r="C13" s="16">
        <v>2000</v>
      </c>
      <c r="D13" s="15" t="s">
        <v>1301</v>
      </c>
      <c r="E13" s="16">
        <v>4725.100608945679</v>
      </c>
      <c r="F13" s="16"/>
      <c r="G13" s="15"/>
      <c r="H13" s="15"/>
    </row>
    <row r="14" spans="1:8" s="1" customFormat="1" ht="45" customHeight="1">
      <c r="A14" s="14"/>
      <c r="B14" s="15"/>
      <c r="C14" s="16"/>
      <c r="D14" s="15"/>
      <c r="E14" s="16"/>
      <c r="F14" s="16"/>
      <c r="G14" s="15"/>
      <c r="H14" s="18"/>
    </row>
    <row r="15" spans="1:8" s="1" customFormat="1" ht="45" customHeight="1">
      <c r="A15" s="14"/>
      <c r="B15" s="15"/>
      <c r="C15" s="16"/>
      <c r="D15" s="15"/>
      <c r="E15" s="15"/>
      <c r="F15" s="15"/>
      <c r="G15" s="15"/>
      <c r="H15" s="15"/>
    </row>
    <row r="16" spans="1:8" s="1" customFormat="1" ht="42" customHeight="1">
      <c r="A16" s="19"/>
      <c r="B16" s="19"/>
      <c r="C16" s="20"/>
      <c r="D16" s="21"/>
      <c r="E16" s="21"/>
      <c r="F16" s="22"/>
      <c r="G16" s="22"/>
      <c r="H16" s="21"/>
    </row>
    <row r="17" spans="1:8" ht="105.75" customHeight="1">
      <c r="A17" s="23" t="s">
        <v>1302</v>
      </c>
      <c r="B17" s="23"/>
      <c r="C17" s="23"/>
      <c r="D17" s="23"/>
      <c r="E17" s="23"/>
      <c r="F17" s="23"/>
      <c r="G17" s="23"/>
      <c r="H17" s="23"/>
    </row>
  </sheetData>
  <sheetProtection/>
  <mergeCells count="11">
    <mergeCell ref="A1:H1"/>
    <mergeCell ref="A16:B16"/>
    <mergeCell ref="F16:G16"/>
    <mergeCell ref="A17:H17"/>
    <mergeCell ref="B3:B5"/>
    <mergeCell ref="C3:C5"/>
    <mergeCell ref="D3:D5"/>
    <mergeCell ref="E3:E5"/>
    <mergeCell ref="F3:F5"/>
    <mergeCell ref="G3:G5"/>
    <mergeCell ref="H3:H5"/>
  </mergeCells>
  <printOptions/>
  <pageMargins left="1.18" right="0.23999999999999996" top="1.14" bottom="0.7900000000000001" header="0.8300000000000001" footer="0.51"/>
  <pageSetup firstPageNumber="50" useFirstPageNumber="1" horizontalDpi="600" verticalDpi="600" orientation="landscape" paperSize="8" scale="90"/>
  <headerFooter alignWithMargins="0">
    <oddFooter>&amp;R&amp;12第 &amp;P 页</oddFooter>
  </headerFooter>
  <drawing r:id="rId1"/>
</worksheet>
</file>

<file path=xl/worksheets/sheet2.xml><?xml version="1.0" encoding="utf-8"?>
<worksheet xmlns="http://schemas.openxmlformats.org/spreadsheetml/2006/main" xmlns:r="http://schemas.openxmlformats.org/officeDocument/2006/relationships">
  <dimension ref="A1:E21"/>
  <sheetViews>
    <sheetView zoomScale="55" zoomScaleNormal="55" workbookViewId="0" topLeftCell="A1">
      <selection activeCell="A33" sqref="A33"/>
    </sheetView>
  </sheetViews>
  <sheetFormatPr defaultColWidth="9.140625" defaultRowHeight="14.25" customHeight="1"/>
  <cols>
    <col min="1" max="1" width="83.28125" style="0" customWidth="1"/>
    <col min="2" max="2" width="8.28125" style="0" customWidth="1"/>
    <col min="3" max="3" width="8.421875" style="0" customWidth="1"/>
    <col min="4" max="4" width="9.8515625" style="0" customWidth="1"/>
    <col min="5" max="5" width="109.28125" style="0" customWidth="1"/>
  </cols>
  <sheetData>
    <row r="1" spans="1:5" ht="31.5">
      <c r="A1" s="290" t="s">
        <v>5</v>
      </c>
      <c r="B1" s="290"/>
      <c r="C1" s="290"/>
      <c r="D1" s="290"/>
      <c r="E1" s="290"/>
    </row>
    <row r="2" spans="1:5" ht="22.5">
      <c r="A2" s="291"/>
      <c r="B2" s="291"/>
      <c r="C2" s="291"/>
      <c r="D2" s="291"/>
      <c r="E2" s="291"/>
    </row>
    <row r="3" spans="1:5" ht="18.75">
      <c r="A3" s="292"/>
      <c r="B3" s="292"/>
      <c r="C3" s="292"/>
      <c r="D3" s="292"/>
      <c r="E3" s="292"/>
    </row>
    <row r="4" spans="1:5" ht="18.75">
      <c r="A4" s="292"/>
      <c r="B4" s="292"/>
      <c r="C4" s="292"/>
      <c r="D4" s="292"/>
      <c r="E4" s="292"/>
    </row>
    <row r="5" spans="1:5" ht="18.75">
      <c r="A5" s="292"/>
      <c r="B5" s="292"/>
      <c r="C5" s="292"/>
      <c r="D5" s="292"/>
      <c r="E5" s="292"/>
    </row>
    <row r="6" spans="1:5" ht="18.75">
      <c r="A6" s="292"/>
      <c r="B6" s="292"/>
      <c r="C6" s="292"/>
      <c r="D6" s="292"/>
      <c r="E6" s="292"/>
    </row>
    <row r="7" spans="1:5" ht="18.75">
      <c r="A7" s="292"/>
      <c r="B7" s="292"/>
      <c r="C7" s="292"/>
      <c r="D7" s="292"/>
      <c r="E7" s="292"/>
    </row>
    <row r="8" s="288" customFormat="1" ht="27.75" customHeight="1">
      <c r="A8" s="288" t="s">
        <v>6</v>
      </c>
    </row>
    <row r="9" spans="1:5" s="289" customFormat="1" ht="27.75" customHeight="1">
      <c r="A9" s="288" t="s">
        <v>7</v>
      </c>
      <c r="B9" s="293"/>
      <c r="C9" s="293"/>
      <c r="D9" s="293"/>
      <c r="E9" s="293"/>
    </row>
    <row r="10" spans="1:5" s="289" customFormat="1" ht="27.75" customHeight="1">
      <c r="A10" s="288" t="s">
        <v>8</v>
      </c>
      <c r="B10" s="288"/>
      <c r="C10" s="288"/>
      <c r="D10" s="288"/>
      <c r="E10" s="288"/>
    </row>
    <row r="11" spans="1:5" s="289" customFormat="1" ht="27.75" customHeight="1">
      <c r="A11" s="288" t="s">
        <v>9</v>
      </c>
      <c r="B11" s="293"/>
      <c r="C11" s="293"/>
      <c r="D11" s="293"/>
      <c r="E11" s="293"/>
    </row>
    <row r="12" spans="1:5" s="289" customFormat="1" ht="27.75" customHeight="1">
      <c r="A12" s="288" t="s">
        <v>10</v>
      </c>
      <c r="B12" s="293"/>
      <c r="C12" s="293"/>
      <c r="D12" s="293"/>
      <c r="E12" s="293"/>
    </row>
    <row r="13" spans="1:5" s="289" customFormat="1" ht="27.75" customHeight="1">
      <c r="A13" s="288" t="s">
        <v>11</v>
      </c>
      <c r="B13" s="293"/>
      <c r="C13" s="293"/>
      <c r="D13" s="293"/>
      <c r="E13" s="293"/>
    </row>
    <row r="14" spans="1:5" s="289" customFormat="1" ht="27.75" customHeight="1">
      <c r="A14" s="288" t="s">
        <v>12</v>
      </c>
      <c r="B14" s="293"/>
      <c r="C14" s="293"/>
      <c r="D14" s="293"/>
      <c r="E14" s="293"/>
    </row>
    <row r="15" spans="1:5" s="289" customFormat="1" ht="27.75" customHeight="1">
      <c r="A15" s="288" t="s">
        <v>13</v>
      </c>
      <c r="B15" s="293"/>
      <c r="C15" s="293"/>
      <c r="D15" s="293"/>
      <c r="E15" s="293"/>
    </row>
    <row r="16" spans="1:5" s="289" customFormat="1" ht="27.75" customHeight="1">
      <c r="A16" s="288" t="s">
        <v>14</v>
      </c>
      <c r="B16" s="293"/>
      <c r="C16" s="293"/>
      <c r="D16" s="293"/>
      <c r="E16" s="293"/>
    </row>
    <row r="17" spans="1:5" s="289" customFormat="1" ht="27.75" customHeight="1">
      <c r="A17" s="288" t="s">
        <v>15</v>
      </c>
      <c r="B17" s="293"/>
      <c r="C17" s="293"/>
      <c r="D17" s="293"/>
      <c r="E17" s="293"/>
    </row>
    <row r="18" spans="1:5" s="289" customFormat="1" ht="27.75" customHeight="1">
      <c r="A18" s="288" t="s">
        <v>16</v>
      </c>
      <c r="B18" s="293"/>
      <c r="C18" s="293"/>
      <c r="D18" s="293"/>
      <c r="E18" s="293"/>
    </row>
    <row r="19" spans="1:5" s="289" customFormat="1" ht="27.75" customHeight="1">
      <c r="A19" s="288" t="s">
        <v>17</v>
      </c>
      <c r="B19" s="293"/>
      <c r="C19" s="293"/>
      <c r="D19" s="293"/>
      <c r="E19" s="293"/>
    </row>
    <row r="20" spans="1:5" s="289" customFormat="1" ht="27.75" customHeight="1">
      <c r="A20" s="288" t="s">
        <v>18</v>
      </c>
      <c r="B20" s="293"/>
      <c r="C20" s="293"/>
      <c r="D20" s="293"/>
      <c r="E20" s="293"/>
    </row>
    <row r="21" spans="1:5" s="289" customFormat="1" ht="27.75" customHeight="1">
      <c r="A21" s="288" t="s">
        <v>19</v>
      </c>
      <c r="B21" s="293"/>
      <c r="C21" s="293"/>
      <c r="D21" s="293"/>
      <c r="E21" s="293"/>
    </row>
    <row r="22" ht="12"/>
  </sheetData>
  <sheetProtection/>
  <mergeCells count="16">
    <mergeCell ref="A1:E1"/>
    <mergeCell ref="A3:E3"/>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s>
  <printOptions/>
  <pageMargins left="0.84" right="0.17" top="1.27" bottom="0.51" header="0.5" footer="0.75"/>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A44"/>
  <sheetViews>
    <sheetView zoomScale="55" zoomScaleNormal="55" workbookViewId="0" topLeftCell="A31">
      <selection activeCell="A43" sqref="A43"/>
    </sheetView>
  </sheetViews>
  <sheetFormatPr defaultColWidth="9.140625" defaultRowHeight="12"/>
  <cols>
    <col min="1" max="1" width="216.28125" style="0" customWidth="1"/>
    <col min="5" max="5" width="45.57421875" style="0" customWidth="1"/>
  </cols>
  <sheetData>
    <row r="1" ht="27">
      <c r="A1" s="282" t="s">
        <v>20</v>
      </c>
    </row>
    <row r="2" ht="13.5">
      <c r="A2" s="283"/>
    </row>
    <row r="3" ht="41.25" customHeight="1">
      <c r="A3" s="284" t="s">
        <v>21</v>
      </c>
    </row>
    <row r="4" ht="20.25" customHeight="1">
      <c r="A4" s="285" t="s">
        <v>22</v>
      </c>
    </row>
    <row r="5" ht="83.25" customHeight="1">
      <c r="A5" s="284" t="s">
        <v>23</v>
      </c>
    </row>
    <row r="6" ht="21" customHeight="1">
      <c r="A6" s="285" t="s">
        <v>24</v>
      </c>
    </row>
    <row r="7" ht="45" customHeight="1">
      <c r="A7" s="284" t="s">
        <v>25</v>
      </c>
    </row>
    <row r="8" ht="39.75" customHeight="1">
      <c r="A8" s="284" t="s">
        <v>26</v>
      </c>
    </row>
    <row r="9" ht="21.75" customHeight="1">
      <c r="A9" s="284" t="s">
        <v>27</v>
      </c>
    </row>
    <row r="10" ht="37.5" customHeight="1">
      <c r="A10" s="284" t="s">
        <v>28</v>
      </c>
    </row>
    <row r="11" ht="42" customHeight="1">
      <c r="A11" s="284" t="s">
        <v>29</v>
      </c>
    </row>
    <row r="12" ht="45.75" customHeight="1">
      <c r="A12" s="284" t="s">
        <v>30</v>
      </c>
    </row>
    <row r="13" ht="19.5" customHeight="1">
      <c r="A13" s="285" t="s">
        <v>31</v>
      </c>
    </row>
    <row r="14" ht="45.75" customHeight="1">
      <c r="A14" s="286" t="s">
        <v>32</v>
      </c>
    </row>
    <row r="15" ht="21" customHeight="1">
      <c r="A15" s="285" t="s">
        <v>33</v>
      </c>
    </row>
    <row r="16" ht="120.75" customHeight="1">
      <c r="A16" s="284" t="s">
        <v>34</v>
      </c>
    </row>
    <row r="17" ht="20.25" customHeight="1">
      <c r="A17" s="284" t="s">
        <v>35</v>
      </c>
    </row>
    <row r="18" ht="20.25" customHeight="1">
      <c r="A18" s="285" t="s">
        <v>36</v>
      </c>
    </row>
    <row r="19" ht="20.25" customHeight="1">
      <c r="A19" s="285" t="s">
        <v>37</v>
      </c>
    </row>
    <row r="20" ht="18.75" customHeight="1">
      <c r="A20" s="284" t="s">
        <v>38</v>
      </c>
    </row>
    <row r="21" ht="19.5" customHeight="1">
      <c r="A21" s="285" t="s">
        <v>39</v>
      </c>
    </row>
    <row r="22" ht="19.5" customHeight="1">
      <c r="A22" s="284" t="s">
        <v>40</v>
      </c>
    </row>
    <row r="23" ht="45.75" customHeight="1">
      <c r="A23" s="284" t="s">
        <v>41</v>
      </c>
    </row>
    <row r="24" ht="22.5" customHeight="1">
      <c r="A24" s="284" t="s">
        <v>42</v>
      </c>
    </row>
    <row r="25" ht="21" customHeight="1">
      <c r="A25" s="284" t="s">
        <v>43</v>
      </c>
    </row>
    <row r="26" ht="25.5" customHeight="1">
      <c r="A26" s="284" t="s">
        <v>44</v>
      </c>
    </row>
    <row r="27" ht="20.25" customHeight="1">
      <c r="A27" s="285" t="s">
        <v>45</v>
      </c>
    </row>
    <row r="28" ht="59.25" customHeight="1">
      <c r="A28" s="284" t="s">
        <v>46</v>
      </c>
    </row>
    <row r="29" ht="19.5" customHeight="1">
      <c r="A29" s="285" t="s">
        <v>47</v>
      </c>
    </row>
    <row r="30" ht="19.5" customHeight="1">
      <c r="A30" s="284" t="s">
        <v>48</v>
      </c>
    </row>
    <row r="31" ht="23.25" customHeight="1">
      <c r="A31" s="284" t="s">
        <v>49</v>
      </c>
    </row>
    <row r="32" ht="21.75" customHeight="1">
      <c r="A32" s="284" t="s">
        <v>50</v>
      </c>
    </row>
    <row r="33" ht="19.5" customHeight="1">
      <c r="A33" s="284" t="s">
        <v>51</v>
      </c>
    </row>
    <row r="34" ht="22.5" customHeight="1">
      <c r="A34" s="284" t="s">
        <v>52</v>
      </c>
    </row>
    <row r="35" ht="20.25" customHeight="1">
      <c r="A35" s="284" t="s">
        <v>53</v>
      </c>
    </row>
    <row r="36" ht="325.5" customHeight="1">
      <c r="A36" s="287" t="s">
        <v>54</v>
      </c>
    </row>
    <row r="37" ht="82.5" customHeight="1">
      <c r="A37" s="286" t="s">
        <v>55</v>
      </c>
    </row>
    <row r="38" ht="20.25" customHeight="1">
      <c r="A38" s="285" t="s">
        <v>56</v>
      </c>
    </row>
    <row r="39" ht="42.75" customHeight="1">
      <c r="A39" s="284" t="s">
        <v>57</v>
      </c>
    </row>
    <row r="40" ht="63.75" customHeight="1">
      <c r="A40" s="284" t="s">
        <v>58</v>
      </c>
    </row>
    <row r="41" ht="83.25" customHeight="1">
      <c r="A41" s="284" t="s">
        <v>59</v>
      </c>
    </row>
    <row r="42" ht="42" customHeight="1">
      <c r="A42" s="284" t="s">
        <v>60</v>
      </c>
    </row>
    <row r="43" ht="63.75" customHeight="1">
      <c r="A43" s="284" t="s">
        <v>61</v>
      </c>
    </row>
    <row r="44" ht="57.75" customHeight="1">
      <c r="A44" s="284" t="s">
        <v>62</v>
      </c>
    </row>
  </sheetData>
  <sheetProtection/>
  <printOptions/>
  <pageMargins left="0.75" right="0.55" top="0.55" bottom="0.51" header="0.51" footer="0.51"/>
  <pageSetup firstPageNumber="1" useFirstPageNumber="1" horizontalDpi="600" verticalDpi="600" orientation="landscape" paperSize="8"/>
  <headerFooter alignWithMargins="0">
    <oddFooter>&amp;R第 &amp;P 页</oddFooter>
  </headerFooter>
</worksheet>
</file>

<file path=xl/worksheets/sheet4.xml><?xml version="1.0" encoding="utf-8"?>
<worksheet xmlns="http://schemas.openxmlformats.org/spreadsheetml/2006/main" xmlns:r="http://schemas.openxmlformats.org/officeDocument/2006/relationships">
  <dimension ref="A1:CM29"/>
  <sheetViews>
    <sheetView zoomScale="70" zoomScaleNormal="70" workbookViewId="0" topLeftCell="A1">
      <selection activeCell="A1" sqref="A1:CM1"/>
    </sheetView>
  </sheetViews>
  <sheetFormatPr defaultColWidth="11.421875" defaultRowHeight="12"/>
  <cols>
    <col min="1" max="1" width="25.7109375" style="0" customWidth="1"/>
    <col min="2" max="2" width="16.00390625" style="0" customWidth="1"/>
    <col min="3" max="3" width="15.140625" style="0" customWidth="1"/>
    <col min="4" max="4" width="13.00390625" style="0" customWidth="1"/>
    <col min="5" max="5" width="14.140625" style="0" customWidth="1"/>
    <col min="6" max="6" width="11.7109375" style="0" customWidth="1"/>
    <col min="7" max="7" width="13.8515625" style="0" customWidth="1"/>
    <col min="8" max="9" width="12.00390625" style="0" customWidth="1"/>
    <col min="10" max="10" width="14.57421875" style="0" customWidth="1"/>
    <col min="11" max="11" width="11.8515625" style="0" customWidth="1"/>
    <col min="12" max="12" width="11.421875" style="0" customWidth="1"/>
    <col min="13" max="13" width="11.8515625" style="0" customWidth="1"/>
    <col min="14" max="14" width="10.00390625" style="0" customWidth="1"/>
    <col min="15" max="16" width="12.140625" style="0" customWidth="1"/>
    <col min="17" max="18" width="10.8515625" style="0" customWidth="1"/>
    <col min="19" max="19" width="11.7109375" style="0" customWidth="1"/>
    <col min="20" max="20" width="11.8515625" style="0" customWidth="1"/>
    <col min="21" max="21" width="15.57421875" style="0" customWidth="1"/>
    <col min="22" max="22" width="15.57421875" style="0" hidden="1" customWidth="1"/>
    <col min="23" max="28" width="11.140625" style="0" hidden="1" customWidth="1"/>
    <col min="29" max="29" width="11.8515625" style="0" hidden="1" customWidth="1"/>
    <col min="30" max="38" width="11.140625" style="0" hidden="1" customWidth="1"/>
    <col min="39" max="39" width="12.421875" style="0" hidden="1" customWidth="1"/>
    <col min="40" max="40" width="12.8515625" style="0" hidden="1" customWidth="1"/>
    <col min="41" max="41" width="12.57421875" style="0" hidden="1" customWidth="1"/>
    <col min="42" max="44" width="11.140625" style="0" hidden="1" customWidth="1"/>
    <col min="45" max="45" width="12.140625" style="0" hidden="1" customWidth="1"/>
    <col min="46" max="46" width="11.140625" style="0" hidden="1" customWidth="1"/>
    <col min="47" max="47" width="16.140625" style="0" hidden="1" customWidth="1"/>
    <col min="48" max="48" width="13.140625" style="0" hidden="1" customWidth="1"/>
    <col min="49" max="49" width="12.8515625" style="0" hidden="1" customWidth="1"/>
    <col min="50" max="50" width="12.57421875" style="0" hidden="1" customWidth="1"/>
    <col min="51" max="51" width="14.7109375" style="0" customWidth="1"/>
    <col min="52" max="52" width="17.57421875" style="0" hidden="1" customWidth="1"/>
    <col min="53" max="60" width="11.140625" style="0" hidden="1" customWidth="1"/>
    <col min="61" max="61" width="13.7109375" style="0" hidden="1" customWidth="1"/>
    <col min="62" max="69" width="11.140625" style="0" hidden="1" customWidth="1"/>
    <col min="70" max="70" width="12.8515625" style="0" hidden="1" customWidth="1"/>
    <col min="71" max="71" width="13.140625" style="0" hidden="1" customWidth="1"/>
    <col min="72" max="72" width="12.140625" style="0" hidden="1" customWidth="1"/>
    <col min="73" max="75" width="11.140625" style="0" hidden="1" customWidth="1"/>
    <col min="76" max="76" width="13.421875" style="0" hidden="1" customWidth="1"/>
    <col min="77" max="77" width="14.00390625" style="0" hidden="1" customWidth="1"/>
    <col min="78" max="78" width="12.421875" style="0" hidden="1" customWidth="1"/>
    <col min="79" max="79" width="12.57421875" style="0" hidden="1" customWidth="1"/>
    <col min="80" max="80" width="12.8515625" style="0" hidden="1" customWidth="1"/>
    <col min="81" max="83" width="11.140625" style="0" hidden="1" customWidth="1"/>
    <col min="84" max="84" width="14.28125" style="0" hidden="1" customWidth="1"/>
    <col min="85" max="85" width="14.8515625" style="0" hidden="1" customWidth="1"/>
    <col min="86" max="86" width="14.57421875" style="0" hidden="1" customWidth="1"/>
    <col min="87" max="88" width="11.140625" style="0" hidden="1" customWidth="1"/>
    <col min="89" max="89" width="10.7109375" style="0" hidden="1" customWidth="1"/>
    <col min="90" max="90" width="11.140625" style="0" hidden="1" customWidth="1"/>
    <col min="91" max="91" width="16.28125" style="0" customWidth="1"/>
    <col min="92" max="139" width="11.140625" style="0" customWidth="1"/>
  </cols>
  <sheetData>
    <row r="1" spans="1:91" ht="44.25" customHeight="1">
      <c r="A1" s="275" t="s">
        <v>63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row>
    <row r="2" spans="1:91" ht="40.5" customHeight="1">
      <c r="A2" s="25"/>
      <c r="B2" s="25"/>
      <c r="C2" s="25"/>
      <c r="D2" s="25"/>
      <c r="E2" s="25"/>
      <c r="F2" s="25"/>
      <c r="H2" s="40"/>
      <c r="I2" s="40"/>
      <c r="J2" s="40"/>
      <c r="K2" s="40"/>
      <c r="L2" s="40"/>
      <c r="N2" s="40"/>
      <c r="O2" s="40"/>
      <c r="R2" s="25"/>
      <c r="U2" s="25"/>
      <c r="AZ2" s="25"/>
      <c r="CM2" s="259" t="s">
        <v>64</v>
      </c>
    </row>
    <row r="3" spans="1:91" ht="22.5" customHeight="1">
      <c r="A3" s="27" t="s">
        <v>65</v>
      </c>
      <c r="B3" s="27" t="s">
        <v>66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row>
    <row r="4" spans="1:91" ht="42.75" customHeight="1">
      <c r="A4" s="27"/>
      <c r="B4" s="27" t="s">
        <v>67</v>
      </c>
      <c r="C4" s="27"/>
      <c r="D4" s="27"/>
      <c r="E4" s="27"/>
      <c r="F4" s="27"/>
      <c r="G4" s="27"/>
      <c r="H4" s="27"/>
      <c r="I4" s="27"/>
      <c r="J4" s="27"/>
      <c r="K4" s="27"/>
      <c r="L4" s="27"/>
      <c r="M4" s="27"/>
      <c r="N4" s="27"/>
      <c r="O4" s="27"/>
      <c r="P4" s="27"/>
      <c r="Q4" s="27"/>
      <c r="R4" s="27"/>
      <c r="S4" s="27"/>
      <c r="T4" s="27"/>
      <c r="U4" s="27" t="s">
        <v>68</v>
      </c>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t="s">
        <v>69</v>
      </c>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t="s">
        <v>70</v>
      </c>
    </row>
    <row r="5" spans="1:91" ht="20.25" customHeight="1">
      <c r="A5" s="27"/>
      <c r="B5" s="27" t="s">
        <v>71</v>
      </c>
      <c r="C5" s="27" t="s">
        <v>72</v>
      </c>
      <c r="D5" s="27"/>
      <c r="E5" s="27"/>
      <c r="F5" s="27"/>
      <c r="G5" s="27"/>
      <c r="H5" s="27"/>
      <c r="I5" s="27"/>
      <c r="J5" s="27"/>
      <c r="K5" s="27"/>
      <c r="L5" s="27"/>
      <c r="M5" s="27"/>
      <c r="N5" s="27"/>
      <c r="O5" s="27"/>
      <c r="P5" s="27"/>
      <c r="Q5" s="27" t="s">
        <v>73</v>
      </c>
      <c r="R5" s="27"/>
      <c r="S5" s="27"/>
      <c r="T5" s="27"/>
      <c r="U5" s="27" t="s">
        <v>71</v>
      </c>
      <c r="V5" s="27" t="s">
        <v>74</v>
      </c>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t="s">
        <v>71</v>
      </c>
      <c r="AZ5" s="27" t="s">
        <v>74</v>
      </c>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t="s">
        <v>75</v>
      </c>
      <c r="CD5" s="27"/>
      <c r="CE5" s="27"/>
      <c r="CF5" s="27"/>
      <c r="CG5" s="27"/>
      <c r="CH5" s="27"/>
      <c r="CI5" s="27"/>
      <c r="CJ5" s="27"/>
      <c r="CK5" s="27"/>
      <c r="CL5" s="27"/>
      <c r="CM5" s="27"/>
    </row>
    <row r="6" spans="1:91" ht="24.75" customHeight="1">
      <c r="A6" s="27"/>
      <c r="B6" s="27"/>
      <c r="C6" s="27" t="s">
        <v>76</v>
      </c>
      <c r="D6" s="27"/>
      <c r="E6" s="27"/>
      <c r="F6" s="27"/>
      <c r="G6" s="27" t="s">
        <v>77</v>
      </c>
      <c r="H6" s="27"/>
      <c r="I6" s="27"/>
      <c r="J6" s="27"/>
      <c r="K6" s="27"/>
      <c r="L6" s="27" t="s">
        <v>78</v>
      </c>
      <c r="M6" s="27" t="s">
        <v>79</v>
      </c>
      <c r="N6" s="27"/>
      <c r="O6" s="27"/>
      <c r="P6" s="27" t="s">
        <v>80</v>
      </c>
      <c r="Q6" s="27" t="s">
        <v>81</v>
      </c>
      <c r="R6" s="27"/>
      <c r="S6" s="27" t="s">
        <v>82</v>
      </c>
      <c r="T6" s="27"/>
      <c r="U6" s="27"/>
      <c r="V6" s="27" t="s">
        <v>83</v>
      </c>
      <c r="W6" s="27"/>
      <c r="X6" s="27"/>
      <c r="Y6" s="27"/>
      <c r="Z6" s="27"/>
      <c r="AA6" s="27"/>
      <c r="AB6" s="27"/>
      <c r="AC6" s="27"/>
      <c r="AD6" s="27"/>
      <c r="AE6" s="27"/>
      <c r="AF6" s="27"/>
      <c r="AG6" s="27"/>
      <c r="AH6" s="27"/>
      <c r="AI6" s="27"/>
      <c r="AJ6" s="27" t="s">
        <v>84</v>
      </c>
      <c r="AK6" s="27" t="s">
        <v>85</v>
      </c>
      <c r="AL6" s="27" t="s">
        <v>86</v>
      </c>
      <c r="AM6" s="27"/>
      <c r="AN6" s="27"/>
      <c r="AO6" s="27"/>
      <c r="AP6" s="27" t="s">
        <v>87</v>
      </c>
      <c r="AQ6" s="27"/>
      <c r="AR6" s="27"/>
      <c r="AS6" s="27"/>
      <c r="AT6" s="27" t="s">
        <v>88</v>
      </c>
      <c r="AU6" s="27" t="s">
        <v>89</v>
      </c>
      <c r="AV6" s="27" t="s">
        <v>90</v>
      </c>
      <c r="AW6" s="27" t="s">
        <v>91</v>
      </c>
      <c r="AX6" s="27" t="s">
        <v>92</v>
      </c>
      <c r="AY6" s="27"/>
      <c r="AZ6" s="27" t="s">
        <v>71</v>
      </c>
      <c r="BA6" s="27" t="s">
        <v>83</v>
      </c>
      <c r="BB6" s="27"/>
      <c r="BC6" s="27"/>
      <c r="BD6" s="27"/>
      <c r="BE6" s="27"/>
      <c r="BF6" s="27"/>
      <c r="BG6" s="27"/>
      <c r="BH6" s="27"/>
      <c r="BI6" s="27"/>
      <c r="BJ6" s="27"/>
      <c r="BK6" s="27"/>
      <c r="BL6" s="27"/>
      <c r="BM6" s="27"/>
      <c r="BN6" s="27"/>
      <c r="BO6" s="27" t="s">
        <v>84</v>
      </c>
      <c r="BP6" s="27" t="s">
        <v>85</v>
      </c>
      <c r="BQ6" s="27" t="s">
        <v>86</v>
      </c>
      <c r="BR6" s="27"/>
      <c r="BS6" s="27"/>
      <c r="BT6" s="27"/>
      <c r="BU6" s="27" t="s">
        <v>87</v>
      </c>
      <c r="BV6" s="27"/>
      <c r="BW6" s="27"/>
      <c r="BX6" s="27"/>
      <c r="BY6" s="27" t="s">
        <v>88</v>
      </c>
      <c r="BZ6" s="27" t="s">
        <v>90</v>
      </c>
      <c r="CA6" s="27" t="s">
        <v>91</v>
      </c>
      <c r="CB6" s="27" t="s">
        <v>92</v>
      </c>
      <c r="CC6" s="27" t="s">
        <v>71</v>
      </c>
      <c r="CD6" s="27" t="s">
        <v>93</v>
      </c>
      <c r="CE6" s="27" t="s">
        <v>94</v>
      </c>
      <c r="CF6" s="27"/>
      <c r="CG6" s="27"/>
      <c r="CH6" s="27"/>
      <c r="CI6" s="27" t="s">
        <v>95</v>
      </c>
      <c r="CJ6" s="27" t="s">
        <v>96</v>
      </c>
      <c r="CK6" s="27"/>
      <c r="CL6" s="27"/>
      <c r="CM6" s="27"/>
    </row>
    <row r="7" spans="1:91" ht="39.75" customHeight="1">
      <c r="A7" s="27"/>
      <c r="B7" s="27"/>
      <c r="C7" s="27" t="s">
        <v>97</v>
      </c>
      <c r="D7" s="27" t="s">
        <v>98</v>
      </c>
      <c r="E7" s="27" t="s">
        <v>99</v>
      </c>
      <c r="F7" s="27" t="s">
        <v>100</v>
      </c>
      <c r="G7" s="27" t="s">
        <v>97</v>
      </c>
      <c r="H7" s="27" t="s">
        <v>101</v>
      </c>
      <c r="I7" s="27" t="s">
        <v>102</v>
      </c>
      <c r="J7" s="27" t="s">
        <v>103</v>
      </c>
      <c r="K7" s="27" t="s">
        <v>104</v>
      </c>
      <c r="L7" s="27"/>
      <c r="M7" s="27" t="s">
        <v>97</v>
      </c>
      <c r="N7" s="27" t="s">
        <v>105</v>
      </c>
      <c r="O7" s="27" t="s">
        <v>79</v>
      </c>
      <c r="P7" s="27"/>
      <c r="Q7" s="27" t="s">
        <v>97</v>
      </c>
      <c r="R7" s="27" t="s">
        <v>106</v>
      </c>
      <c r="S7" s="27" t="s">
        <v>97</v>
      </c>
      <c r="T7" s="27" t="s">
        <v>107</v>
      </c>
      <c r="U7" s="27"/>
      <c r="V7" s="27" t="s">
        <v>97</v>
      </c>
      <c r="W7" s="27" t="s">
        <v>108</v>
      </c>
      <c r="X7" s="27" t="s">
        <v>109</v>
      </c>
      <c r="Y7" s="27" t="s">
        <v>110</v>
      </c>
      <c r="Z7" s="27" t="s">
        <v>111</v>
      </c>
      <c r="AA7" s="27" t="s">
        <v>112</v>
      </c>
      <c r="AB7" s="27" t="s">
        <v>113</v>
      </c>
      <c r="AC7" s="27" t="s">
        <v>114</v>
      </c>
      <c r="AD7" s="27" t="s">
        <v>115</v>
      </c>
      <c r="AE7" s="27" t="s">
        <v>116</v>
      </c>
      <c r="AF7" s="27" t="s">
        <v>117</v>
      </c>
      <c r="AG7" s="27" t="s">
        <v>118</v>
      </c>
      <c r="AH7" s="27" t="s">
        <v>119</v>
      </c>
      <c r="AI7" s="27" t="s">
        <v>120</v>
      </c>
      <c r="AJ7" s="27"/>
      <c r="AK7" s="27"/>
      <c r="AL7" s="27" t="s">
        <v>97</v>
      </c>
      <c r="AM7" s="27" t="s">
        <v>121</v>
      </c>
      <c r="AN7" s="27" t="s">
        <v>122</v>
      </c>
      <c r="AO7" s="27" t="s">
        <v>123</v>
      </c>
      <c r="AP7" s="27" t="s">
        <v>97</v>
      </c>
      <c r="AQ7" s="27" t="s">
        <v>124</v>
      </c>
      <c r="AR7" s="27" t="s">
        <v>125</v>
      </c>
      <c r="AS7" s="27" t="s">
        <v>87</v>
      </c>
      <c r="AT7" s="27"/>
      <c r="AU7" s="27"/>
      <c r="AV7" s="27"/>
      <c r="AW7" s="27"/>
      <c r="AX7" s="27"/>
      <c r="AY7" s="27"/>
      <c r="AZ7" s="27"/>
      <c r="BA7" s="27" t="s">
        <v>97</v>
      </c>
      <c r="BB7" s="27" t="s">
        <v>108</v>
      </c>
      <c r="BC7" s="27" t="s">
        <v>109</v>
      </c>
      <c r="BD7" s="27" t="s">
        <v>110</v>
      </c>
      <c r="BE7" s="27" t="s">
        <v>111</v>
      </c>
      <c r="BF7" s="27" t="s">
        <v>112</v>
      </c>
      <c r="BG7" s="27" t="s">
        <v>113</v>
      </c>
      <c r="BH7" s="27" t="s">
        <v>126</v>
      </c>
      <c r="BI7" s="27" t="s">
        <v>114</v>
      </c>
      <c r="BJ7" s="27" t="s">
        <v>115</v>
      </c>
      <c r="BK7" s="27" t="s">
        <v>116</v>
      </c>
      <c r="BL7" s="27" t="s">
        <v>117</v>
      </c>
      <c r="BM7" s="27" t="s">
        <v>118</v>
      </c>
      <c r="BN7" s="27" t="s">
        <v>119</v>
      </c>
      <c r="BO7" s="27"/>
      <c r="BP7" s="27"/>
      <c r="BQ7" s="27" t="s">
        <v>97</v>
      </c>
      <c r="BR7" s="27" t="s">
        <v>121</v>
      </c>
      <c r="BS7" s="27" t="s">
        <v>122</v>
      </c>
      <c r="BT7" s="27" t="s">
        <v>123</v>
      </c>
      <c r="BU7" s="27" t="s">
        <v>97</v>
      </c>
      <c r="BV7" s="27" t="s">
        <v>124</v>
      </c>
      <c r="BW7" s="27" t="s">
        <v>125</v>
      </c>
      <c r="BX7" s="27" t="s">
        <v>87</v>
      </c>
      <c r="BY7" s="27"/>
      <c r="BZ7" s="27"/>
      <c r="CA7" s="27"/>
      <c r="CB7" s="27"/>
      <c r="CC7" s="27"/>
      <c r="CD7" s="27"/>
      <c r="CE7" s="27" t="s">
        <v>97</v>
      </c>
      <c r="CF7" s="27" t="s">
        <v>127</v>
      </c>
      <c r="CG7" s="27" t="s">
        <v>128</v>
      </c>
      <c r="CH7" s="27" t="s">
        <v>129</v>
      </c>
      <c r="CI7" s="27"/>
      <c r="CJ7" s="27" t="s">
        <v>97</v>
      </c>
      <c r="CK7" s="27" t="s">
        <v>130</v>
      </c>
      <c r="CL7" s="27" t="s">
        <v>96</v>
      </c>
      <c r="CM7" s="27"/>
    </row>
    <row r="8" spans="1:91" ht="30" customHeight="1">
      <c r="A8" s="28" t="s">
        <v>131</v>
      </c>
      <c r="B8" s="31">
        <f aca="true" t="shared" si="0" ref="B8:B27">C8+G8+L8+M8+P8+Q8+S8</f>
        <v>20667.999999999996</v>
      </c>
      <c r="C8" s="31">
        <v>20176.6</v>
      </c>
      <c r="D8" s="31">
        <v>8203.5</v>
      </c>
      <c r="E8" s="31">
        <v>11514.4</v>
      </c>
      <c r="F8" s="31">
        <v>458.7</v>
      </c>
      <c r="G8" s="31"/>
      <c r="H8" s="31"/>
      <c r="I8" s="31"/>
      <c r="J8" s="31"/>
      <c r="K8" s="31"/>
      <c r="L8" s="31"/>
      <c r="M8" s="31">
        <v>336.3</v>
      </c>
      <c r="N8" s="31"/>
      <c r="O8" s="31">
        <v>336.3</v>
      </c>
      <c r="P8" s="31">
        <v>155.1</v>
      </c>
      <c r="Q8" s="31"/>
      <c r="R8" s="31"/>
      <c r="S8" s="31"/>
      <c r="T8" s="31"/>
      <c r="U8" s="31">
        <v>10508.1</v>
      </c>
      <c r="V8" s="31">
        <v>5545.6</v>
      </c>
      <c r="W8" s="31">
        <v>1454.4</v>
      </c>
      <c r="X8" s="31">
        <v>769.4</v>
      </c>
      <c r="Y8" s="31">
        <v>20.1</v>
      </c>
      <c r="Z8" s="31">
        <v>147.7</v>
      </c>
      <c r="AA8" s="31">
        <v>508.4</v>
      </c>
      <c r="AB8" s="31">
        <v>286.7</v>
      </c>
      <c r="AC8" s="31">
        <v>102.8</v>
      </c>
      <c r="AD8" s="31">
        <v>946.4</v>
      </c>
      <c r="AE8" s="31">
        <v>199.4</v>
      </c>
      <c r="AF8" s="31">
        <v>164</v>
      </c>
      <c r="AG8" s="31">
        <v>50</v>
      </c>
      <c r="AH8" s="31">
        <v>896.3</v>
      </c>
      <c r="AI8" s="31"/>
      <c r="AJ8" s="31">
        <v>341.1</v>
      </c>
      <c r="AK8" s="31">
        <v>480</v>
      </c>
      <c r="AL8" s="31">
        <v>107.4</v>
      </c>
      <c r="AM8" s="31">
        <v>107.4</v>
      </c>
      <c r="AN8" s="31"/>
      <c r="AO8" s="31"/>
      <c r="AP8" s="31">
        <v>1025.8</v>
      </c>
      <c r="AQ8" s="31">
        <v>41</v>
      </c>
      <c r="AR8" s="31">
        <v>574.3</v>
      </c>
      <c r="AS8" s="31">
        <v>410.5</v>
      </c>
      <c r="AT8" s="31">
        <v>326.6</v>
      </c>
      <c r="AU8" s="31">
        <v>10</v>
      </c>
      <c r="AV8" s="31">
        <v>666.4</v>
      </c>
      <c r="AW8" s="31">
        <v>694.5</v>
      </c>
      <c r="AX8" s="31">
        <v>1310.7</v>
      </c>
      <c r="AY8" s="31">
        <v>43741</v>
      </c>
      <c r="AZ8" s="31">
        <v>51518</v>
      </c>
      <c r="BA8" s="31">
        <v>2206.5</v>
      </c>
      <c r="BB8" s="31">
        <v>554</v>
      </c>
      <c r="BC8" s="31">
        <v>269</v>
      </c>
      <c r="BD8" s="31">
        <v>5</v>
      </c>
      <c r="BE8" s="31">
        <v>35.5</v>
      </c>
      <c r="BF8" s="31">
        <v>153</v>
      </c>
      <c r="BG8" s="31">
        <v>42</v>
      </c>
      <c r="BH8" s="31">
        <v>5</v>
      </c>
      <c r="BI8" s="31">
        <v>37</v>
      </c>
      <c r="BJ8" s="31">
        <v>446.5</v>
      </c>
      <c r="BK8" s="31">
        <v>482</v>
      </c>
      <c r="BL8" s="31">
        <v>150</v>
      </c>
      <c r="BM8" s="31"/>
      <c r="BN8" s="31">
        <v>27.5</v>
      </c>
      <c r="BO8" s="31">
        <v>364.9</v>
      </c>
      <c r="BP8" s="31">
        <v>176</v>
      </c>
      <c r="BQ8" s="31">
        <v>16.5</v>
      </c>
      <c r="BR8" s="31">
        <v>16.5</v>
      </c>
      <c r="BS8" s="31"/>
      <c r="BT8" s="31"/>
      <c r="BU8" s="31">
        <v>695.6</v>
      </c>
      <c r="BV8" s="31">
        <v>30</v>
      </c>
      <c r="BW8" s="31">
        <v>218</v>
      </c>
      <c r="BX8" s="31">
        <v>447.6</v>
      </c>
      <c r="BY8" s="31">
        <v>419.3</v>
      </c>
      <c r="BZ8" s="31">
        <v>174.6</v>
      </c>
      <c r="CA8" s="31">
        <v>143.9</v>
      </c>
      <c r="CB8" s="31">
        <v>47320.7</v>
      </c>
      <c r="CC8" s="31">
        <v>3530</v>
      </c>
      <c r="CD8" s="31"/>
      <c r="CE8" s="31"/>
      <c r="CF8" s="31"/>
      <c r="CG8" s="31"/>
      <c r="CH8" s="31"/>
      <c r="CI8" s="31">
        <v>280</v>
      </c>
      <c r="CJ8" s="31">
        <v>3250</v>
      </c>
      <c r="CK8" s="31"/>
      <c r="CL8" s="31">
        <v>3250</v>
      </c>
      <c r="CM8" s="31">
        <f aca="true" t="shared" si="1" ref="CM8:CM27">AY8+U8+B8</f>
        <v>74917.09999999999</v>
      </c>
    </row>
    <row r="9" spans="1:91" ht="30" customHeight="1">
      <c r="A9" s="28" t="s">
        <v>132</v>
      </c>
      <c r="B9" s="31">
        <f t="shared" si="0"/>
        <v>175</v>
      </c>
      <c r="C9" s="31">
        <v>162</v>
      </c>
      <c r="D9" s="31">
        <v>64</v>
      </c>
      <c r="E9" s="31">
        <v>92</v>
      </c>
      <c r="F9" s="31">
        <v>6</v>
      </c>
      <c r="G9" s="31"/>
      <c r="H9" s="31"/>
      <c r="I9" s="31"/>
      <c r="J9" s="31"/>
      <c r="K9" s="31"/>
      <c r="L9" s="31"/>
      <c r="M9" s="31">
        <v>5</v>
      </c>
      <c r="N9" s="31"/>
      <c r="O9" s="31">
        <v>5</v>
      </c>
      <c r="P9" s="31">
        <v>8</v>
      </c>
      <c r="Q9" s="31"/>
      <c r="R9" s="31"/>
      <c r="S9" s="31"/>
      <c r="T9" s="31"/>
      <c r="U9" s="31">
        <v>98.6</v>
      </c>
      <c r="V9" s="31">
        <v>64.6</v>
      </c>
      <c r="W9" s="31">
        <v>18</v>
      </c>
      <c r="X9" s="31">
        <v>5</v>
      </c>
      <c r="Y9" s="31"/>
      <c r="Z9" s="31"/>
      <c r="AA9" s="31">
        <v>12</v>
      </c>
      <c r="AB9" s="31">
        <v>6</v>
      </c>
      <c r="AC9" s="31">
        <v>15</v>
      </c>
      <c r="AD9" s="31"/>
      <c r="AE9" s="31"/>
      <c r="AF9" s="31">
        <v>1.6</v>
      </c>
      <c r="AG9" s="31"/>
      <c r="AH9" s="31">
        <v>7</v>
      </c>
      <c r="AI9" s="31"/>
      <c r="AJ9" s="31"/>
      <c r="AK9" s="31"/>
      <c r="AL9" s="31"/>
      <c r="AM9" s="31"/>
      <c r="AN9" s="31"/>
      <c r="AO9" s="31"/>
      <c r="AP9" s="31">
        <v>10</v>
      </c>
      <c r="AQ9" s="31"/>
      <c r="AR9" s="31">
        <v>10</v>
      </c>
      <c r="AS9" s="31"/>
      <c r="AT9" s="31">
        <v>7</v>
      </c>
      <c r="AU9" s="31"/>
      <c r="AV9" s="31">
        <v>17</v>
      </c>
      <c r="AW9" s="31"/>
      <c r="AX9" s="31"/>
      <c r="AY9" s="31">
        <v>87</v>
      </c>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f t="shared" si="1"/>
        <v>360.6</v>
      </c>
    </row>
    <row r="10" spans="1:91" ht="30" customHeight="1">
      <c r="A10" s="28" t="s">
        <v>133</v>
      </c>
      <c r="B10" s="31">
        <f t="shared" si="0"/>
        <v>17259</v>
      </c>
      <c r="C10" s="31">
        <v>14551.6</v>
      </c>
      <c r="D10" s="31">
        <v>3891.4</v>
      </c>
      <c r="E10" s="31">
        <v>10328.8</v>
      </c>
      <c r="F10" s="31">
        <v>331.4</v>
      </c>
      <c r="G10" s="31"/>
      <c r="H10" s="31"/>
      <c r="I10" s="31"/>
      <c r="J10" s="31"/>
      <c r="K10" s="31"/>
      <c r="L10" s="31"/>
      <c r="M10" s="31">
        <v>2707.4</v>
      </c>
      <c r="N10" s="31"/>
      <c r="O10" s="31">
        <v>2707.4</v>
      </c>
      <c r="P10" s="31"/>
      <c r="Q10" s="31"/>
      <c r="R10" s="31"/>
      <c r="S10" s="31"/>
      <c r="T10" s="31"/>
      <c r="U10" s="31">
        <v>4077.5</v>
      </c>
      <c r="V10" s="31">
        <v>2209.6</v>
      </c>
      <c r="W10" s="31">
        <v>468.3</v>
      </c>
      <c r="X10" s="31">
        <v>75.5</v>
      </c>
      <c r="Y10" s="31">
        <v>1.6</v>
      </c>
      <c r="Z10" s="31">
        <v>33</v>
      </c>
      <c r="AA10" s="31">
        <v>316.5</v>
      </c>
      <c r="AB10" s="31">
        <v>77.9</v>
      </c>
      <c r="AC10" s="31">
        <v>35</v>
      </c>
      <c r="AD10" s="31">
        <v>594</v>
      </c>
      <c r="AE10" s="31">
        <v>11</v>
      </c>
      <c r="AF10" s="31">
        <v>69.6</v>
      </c>
      <c r="AG10" s="31"/>
      <c r="AH10" s="31">
        <v>527.2</v>
      </c>
      <c r="AI10" s="31"/>
      <c r="AJ10" s="31">
        <v>31.8</v>
      </c>
      <c r="AK10" s="31">
        <v>49</v>
      </c>
      <c r="AL10" s="31">
        <v>293.9</v>
      </c>
      <c r="AM10" s="31">
        <v>257</v>
      </c>
      <c r="AN10" s="31">
        <v>36.9</v>
      </c>
      <c r="AO10" s="31"/>
      <c r="AP10" s="31">
        <v>48</v>
      </c>
      <c r="AQ10" s="31"/>
      <c r="AR10" s="31">
        <v>48</v>
      </c>
      <c r="AS10" s="31"/>
      <c r="AT10" s="31">
        <v>145.7</v>
      </c>
      <c r="AU10" s="31"/>
      <c r="AV10" s="31">
        <v>653.3</v>
      </c>
      <c r="AW10" s="31">
        <v>272.4</v>
      </c>
      <c r="AX10" s="31">
        <v>275.1</v>
      </c>
      <c r="AY10" s="31">
        <v>19114</v>
      </c>
      <c r="AZ10" s="31">
        <v>12687</v>
      </c>
      <c r="BA10" s="31">
        <v>3277</v>
      </c>
      <c r="BB10" s="31">
        <v>688</v>
      </c>
      <c r="BC10" s="31">
        <v>31</v>
      </c>
      <c r="BD10" s="31"/>
      <c r="BE10" s="31">
        <v>9</v>
      </c>
      <c r="BF10" s="31">
        <v>631</v>
      </c>
      <c r="BG10" s="31">
        <v>205</v>
      </c>
      <c r="BH10" s="31">
        <v>7</v>
      </c>
      <c r="BI10" s="31">
        <v>8</v>
      </c>
      <c r="BJ10" s="31">
        <v>1337</v>
      </c>
      <c r="BK10" s="31"/>
      <c r="BL10" s="31"/>
      <c r="BM10" s="31">
        <v>346</v>
      </c>
      <c r="BN10" s="31">
        <v>15</v>
      </c>
      <c r="BO10" s="31">
        <v>2</v>
      </c>
      <c r="BP10" s="31">
        <v>9</v>
      </c>
      <c r="BQ10" s="31">
        <v>1991.5</v>
      </c>
      <c r="BR10" s="31">
        <v>1961.5</v>
      </c>
      <c r="BS10" s="31">
        <v>20</v>
      </c>
      <c r="BT10" s="31">
        <v>10</v>
      </c>
      <c r="BU10" s="31">
        <v>1058</v>
      </c>
      <c r="BV10" s="31"/>
      <c r="BW10" s="31">
        <v>1030</v>
      </c>
      <c r="BX10" s="31">
        <v>28</v>
      </c>
      <c r="BY10" s="31"/>
      <c r="BZ10" s="31"/>
      <c r="CA10" s="31">
        <v>175</v>
      </c>
      <c r="CB10" s="31">
        <v>6174.5</v>
      </c>
      <c r="CC10" s="31">
        <v>2700</v>
      </c>
      <c r="CD10" s="31">
        <v>20</v>
      </c>
      <c r="CE10" s="31">
        <v>1015</v>
      </c>
      <c r="CF10" s="31">
        <v>100</v>
      </c>
      <c r="CG10" s="31">
        <v>43</v>
      </c>
      <c r="CH10" s="31">
        <v>872</v>
      </c>
      <c r="CI10" s="31">
        <v>1065</v>
      </c>
      <c r="CJ10" s="31">
        <v>600</v>
      </c>
      <c r="CK10" s="31">
        <v>300</v>
      </c>
      <c r="CL10" s="31">
        <v>300</v>
      </c>
      <c r="CM10" s="31">
        <f t="shared" si="1"/>
        <v>40450.5</v>
      </c>
    </row>
    <row r="11" spans="1:91" ht="30" customHeight="1">
      <c r="A11" s="28" t="s">
        <v>134</v>
      </c>
      <c r="B11" s="31">
        <f t="shared" si="0"/>
        <v>18616.199999999997</v>
      </c>
      <c r="C11" s="31">
        <v>16886.6</v>
      </c>
      <c r="D11" s="31">
        <v>5208</v>
      </c>
      <c r="E11" s="31">
        <v>11647.6</v>
      </c>
      <c r="F11" s="31">
        <v>31</v>
      </c>
      <c r="G11" s="31"/>
      <c r="H11" s="31"/>
      <c r="I11" s="31"/>
      <c r="J11" s="31"/>
      <c r="K11" s="31"/>
      <c r="L11" s="31"/>
      <c r="M11" s="31">
        <v>151.6</v>
      </c>
      <c r="N11" s="31"/>
      <c r="O11" s="31">
        <v>151.6</v>
      </c>
      <c r="P11" s="31">
        <v>1578</v>
      </c>
      <c r="Q11" s="31"/>
      <c r="R11" s="31"/>
      <c r="S11" s="31"/>
      <c r="T11" s="31"/>
      <c r="U11" s="31">
        <v>868.7</v>
      </c>
      <c r="V11" s="31">
        <v>582.2</v>
      </c>
      <c r="W11" s="31">
        <v>155.7</v>
      </c>
      <c r="X11" s="31">
        <v>6</v>
      </c>
      <c r="Y11" s="31">
        <v>3.8</v>
      </c>
      <c r="Z11" s="31">
        <v>27.6</v>
      </c>
      <c r="AA11" s="31">
        <v>74.9</v>
      </c>
      <c r="AB11" s="31">
        <v>35.5</v>
      </c>
      <c r="AC11" s="31">
        <v>40</v>
      </c>
      <c r="AD11" s="31">
        <v>62</v>
      </c>
      <c r="AE11" s="31"/>
      <c r="AF11" s="31">
        <v>139.7</v>
      </c>
      <c r="AG11" s="31">
        <v>2</v>
      </c>
      <c r="AH11" s="31">
        <v>35</v>
      </c>
      <c r="AI11" s="31"/>
      <c r="AJ11" s="31">
        <v>2.5</v>
      </c>
      <c r="AK11" s="31">
        <v>35.5</v>
      </c>
      <c r="AL11" s="31">
        <v>20</v>
      </c>
      <c r="AM11" s="31">
        <v>20</v>
      </c>
      <c r="AN11" s="31"/>
      <c r="AO11" s="31"/>
      <c r="AP11" s="31">
        <v>61</v>
      </c>
      <c r="AQ11" s="31">
        <v>0.5</v>
      </c>
      <c r="AR11" s="31">
        <v>47.5</v>
      </c>
      <c r="AS11" s="31">
        <v>13</v>
      </c>
      <c r="AT11" s="31">
        <v>7.5</v>
      </c>
      <c r="AU11" s="31"/>
      <c r="AV11" s="31">
        <v>8</v>
      </c>
      <c r="AW11" s="31">
        <v>79</v>
      </c>
      <c r="AX11" s="31">
        <v>73</v>
      </c>
      <c r="AY11" s="31">
        <v>24661</v>
      </c>
      <c r="AZ11" s="31">
        <v>20578</v>
      </c>
      <c r="BA11" s="31">
        <v>940</v>
      </c>
      <c r="BB11" s="31">
        <v>280</v>
      </c>
      <c r="BC11" s="31">
        <v>130</v>
      </c>
      <c r="BD11" s="31"/>
      <c r="BE11" s="31"/>
      <c r="BF11" s="31"/>
      <c r="BG11" s="31"/>
      <c r="BH11" s="31"/>
      <c r="BI11" s="31"/>
      <c r="BJ11" s="31">
        <v>120</v>
      </c>
      <c r="BK11" s="31">
        <v>410</v>
      </c>
      <c r="BL11" s="31"/>
      <c r="BM11" s="31"/>
      <c r="BN11" s="31"/>
      <c r="BO11" s="31"/>
      <c r="BP11" s="31">
        <v>934</v>
      </c>
      <c r="BQ11" s="31"/>
      <c r="BR11" s="31"/>
      <c r="BS11" s="31"/>
      <c r="BT11" s="31"/>
      <c r="BU11" s="31">
        <v>353</v>
      </c>
      <c r="BV11" s="31"/>
      <c r="BW11" s="31">
        <v>273</v>
      </c>
      <c r="BX11" s="31">
        <v>80</v>
      </c>
      <c r="BY11" s="31"/>
      <c r="BZ11" s="31"/>
      <c r="CA11" s="31"/>
      <c r="CB11" s="31">
        <v>18351</v>
      </c>
      <c r="CC11" s="31"/>
      <c r="CD11" s="31"/>
      <c r="CE11" s="31"/>
      <c r="CF11" s="31"/>
      <c r="CG11" s="31"/>
      <c r="CH11" s="31"/>
      <c r="CI11" s="31"/>
      <c r="CJ11" s="31"/>
      <c r="CK11" s="31"/>
      <c r="CL11" s="31"/>
      <c r="CM11" s="31">
        <f t="shared" si="1"/>
        <v>44145.899999999994</v>
      </c>
    </row>
    <row r="12" spans="1:91" ht="30" customHeight="1">
      <c r="A12" s="28" t="s">
        <v>135</v>
      </c>
      <c r="B12" s="31">
        <f t="shared" si="0"/>
        <v>406</v>
      </c>
      <c r="C12" s="31">
        <v>379</v>
      </c>
      <c r="D12" s="31">
        <v>155</v>
      </c>
      <c r="E12" s="31">
        <v>215</v>
      </c>
      <c r="F12" s="31">
        <v>9</v>
      </c>
      <c r="G12" s="31"/>
      <c r="H12" s="31"/>
      <c r="I12" s="31"/>
      <c r="J12" s="31"/>
      <c r="K12" s="31"/>
      <c r="L12" s="31"/>
      <c r="M12" s="31">
        <v>5</v>
      </c>
      <c r="N12" s="31"/>
      <c r="O12" s="31">
        <v>5</v>
      </c>
      <c r="P12" s="31">
        <v>22</v>
      </c>
      <c r="Q12" s="31"/>
      <c r="R12" s="31"/>
      <c r="S12" s="31"/>
      <c r="T12" s="31"/>
      <c r="U12" s="31">
        <v>206.3</v>
      </c>
      <c r="V12" s="31">
        <v>102.3</v>
      </c>
      <c r="W12" s="31">
        <v>27.5</v>
      </c>
      <c r="X12" s="31">
        <v>13</v>
      </c>
      <c r="Y12" s="31">
        <v>0.5</v>
      </c>
      <c r="Z12" s="31">
        <v>1.1</v>
      </c>
      <c r="AA12" s="31">
        <v>3.1</v>
      </c>
      <c r="AB12" s="31">
        <v>4.8</v>
      </c>
      <c r="AC12" s="31"/>
      <c r="AD12" s="31">
        <v>31</v>
      </c>
      <c r="AE12" s="31"/>
      <c r="AF12" s="31">
        <v>4.3</v>
      </c>
      <c r="AG12" s="31"/>
      <c r="AH12" s="31">
        <v>17</v>
      </c>
      <c r="AI12" s="31"/>
      <c r="AJ12" s="31">
        <v>5.5</v>
      </c>
      <c r="AK12" s="31">
        <v>12.5</v>
      </c>
      <c r="AL12" s="31"/>
      <c r="AM12" s="31"/>
      <c r="AN12" s="31"/>
      <c r="AO12" s="31"/>
      <c r="AP12" s="31">
        <v>13.4</v>
      </c>
      <c r="AQ12" s="31">
        <v>1</v>
      </c>
      <c r="AR12" s="31">
        <v>9.4</v>
      </c>
      <c r="AS12" s="31">
        <v>3</v>
      </c>
      <c r="AT12" s="31">
        <v>6.1</v>
      </c>
      <c r="AU12" s="31"/>
      <c r="AV12" s="31">
        <v>9</v>
      </c>
      <c r="AW12" s="31">
        <v>3.3</v>
      </c>
      <c r="AX12" s="31">
        <v>54.2</v>
      </c>
      <c r="AY12" s="31">
        <v>36924</v>
      </c>
      <c r="AZ12" s="31">
        <v>16307</v>
      </c>
      <c r="BA12" s="31">
        <v>57.5</v>
      </c>
      <c r="BB12" s="31"/>
      <c r="BC12" s="31"/>
      <c r="BD12" s="31"/>
      <c r="BE12" s="31"/>
      <c r="BF12" s="31"/>
      <c r="BG12" s="31"/>
      <c r="BH12" s="31"/>
      <c r="BI12" s="31"/>
      <c r="BJ12" s="31">
        <v>5.5</v>
      </c>
      <c r="BK12" s="31">
        <v>52</v>
      </c>
      <c r="BL12" s="31"/>
      <c r="BM12" s="31"/>
      <c r="BN12" s="31"/>
      <c r="BO12" s="31"/>
      <c r="BP12" s="31">
        <v>2</v>
      </c>
      <c r="BQ12" s="31"/>
      <c r="BR12" s="31"/>
      <c r="BS12" s="31"/>
      <c r="BT12" s="31"/>
      <c r="BU12" s="31">
        <v>255.4</v>
      </c>
      <c r="BV12" s="31">
        <v>2</v>
      </c>
      <c r="BW12" s="31">
        <v>11.4</v>
      </c>
      <c r="BX12" s="31">
        <v>242</v>
      </c>
      <c r="BY12" s="31">
        <v>5</v>
      </c>
      <c r="BZ12" s="31"/>
      <c r="CA12" s="31">
        <v>51</v>
      </c>
      <c r="CB12" s="31">
        <v>15936.1</v>
      </c>
      <c r="CC12" s="31">
        <v>900</v>
      </c>
      <c r="CD12" s="31"/>
      <c r="CE12" s="31">
        <v>900</v>
      </c>
      <c r="CF12" s="31"/>
      <c r="CG12" s="31"/>
      <c r="CH12" s="31">
        <v>900</v>
      </c>
      <c r="CI12" s="31"/>
      <c r="CJ12" s="31"/>
      <c r="CK12" s="31"/>
      <c r="CL12" s="31"/>
      <c r="CM12" s="31">
        <f t="shared" si="1"/>
        <v>37536.3</v>
      </c>
    </row>
    <row r="13" spans="1:91" ht="30" customHeight="1">
      <c r="A13" s="28" t="s">
        <v>136</v>
      </c>
      <c r="B13" s="31">
        <f t="shared" si="0"/>
        <v>1764.8</v>
      </c>
      <c r="C13" s="31">
        <v>1587.8</v>
      </c>
      <c r="D13" s="31">
        <v>718.8</v>
      </c>
      <c r="E13" s="31">
        <v>847.3</v>
      </c>
      <c r="F13" s="31">
        <v>21.7</v>
      </c>
      <c r="G13" s="31"/>
      <c r="H13" s="31"/>
      <c r="I13" s="31"/>
      <c r="J13" s="31"/>
      <c r="K13" s="31"/>
      <c r="L13" s="31"/>
      <c r="M13" s="31">
        <v>22</v>
      </c>
      <c r="N13" s="31"/>
      <c r="O13" s="31">
        <v>22</v>
      </c>
      <c r="P13" s="31">
        <v>155</v>
      </c>
      <c r="Q13" s="31"/>
      <c r="R13" s="31"/>
      <c r="S13" s="31"/>
      <c r="T13" s="31"/>
      <c r="U13" s="31">
        <v>574.7</v>
      </c>
      <c r="V13" s="31">
        <v>379.8</v>
      </c>
      <c r="W13" s="31">
        <v>97.5</v>
      </c>
      <c r="X13" s="31">
        <v>48.2</v>
      </c>
      <c r="Y13" s="31">
        <v>2.5</v>
      </c>
      <c r="Z13" s="31">
        <v>12.8</v>
      </c>
      <c r="AA13" s="31">
        <v>34.7</v>
      </c>
      <c r="AB13" s="31">
        <v>42.1</v>
      </c>
      <c r="AC13" s="31">
        <v>24</v>
      </c>
      <c r="AD13" s="31">
        <v>59.3</v>
      </c>
      <c r="AE13" s="31">
        <v>2</v>
      </c>
      <c r="AF13" s="31">
        <v>17.7</v>
      </c>
      <c r="AG13" s="31"/>
      <c r="AH13" s="31">
        <v>39</v>
      </c>
      <c r="AI13" s="31"/>
      <c r="AJ13" s="31">
        <v>4.2</v>
      </c>
      <c r="AK13" s="31">
        <v>15.5</v>
      </c>
      <c r="AL13" s="31">
        <v>7</v>
      </c>
      <c r="AM13" s="31">
        <v>7</v>
      </c>
      <c r="AN13" s="31"/>
      <c r="AO13" s="31"/>
      <c r="AP13" s="31">
        <v>39.8</v>
      </c>
      <c r="AQ13" s="31">
        <v>4.5</v>
      </c>
      <c r="AR13" s="31">
        <v>35.3</v>
      </c>
      <c r="AS13" s="31"/>
      <c r="AT13" s="31">
        <v>18.6</v>
      </c>
      <c r="AU13" s="31"/>
      <c r="AV13" s="31">
        <v>62.3</v>
      </c>
      <c r="AW13" s="31">
        <v>20</v>
      </c>
      <c r="AX13" s="31">
        <v>27.5</v>
      </c>
      <c r="AY13" s="31">
        <v>15364</v>
      </c>
      <c r="AZ13" s="31">
        <v>13631</v>
      </c>
      <c r="BA13" s="31">
        <v>919.7</v>
      </c>
      <c r="BB13" s="31">
        <v>66.3</v>
      </c>
      <c r="BC13" s="31">
        <v>466.5</v>
      </c>
      <c r="BD13" s="31">
        <v>0.3</v>
      </c>
      <c r="BE13" s="31">
        <v>21.5</v>
      </c>
      <c r="BF13" s="31">
        <v>152</v>
      </c>
      <c r="BG13" s="31">
        <v>24</v>
      </c>
      <c r="BH13" s="31"/>
      <c r="BI13" s="31">
        <v>44</v>
      </c>
      <c r="BJ13" s="31">
        <v>108.5</v>
      </c>
      <c r="BK13" s="31">
        <v>22.5</v>
      </c>
      <c r="BL13" s="31"/>
      <c r="BM13" s="31">
        <v>10</v>
      </c>
      <c r="BN13" s="31">
        <v>4.1</v>
      </c>
      <c r="BO13" s="31">
        <v>5</v>
      </c>
      <c r="BP13" s="31">
        <v>3.3</v>
      </c>
      <c r="BQ13" s="31">
        <v>65</v>
      </c>
      <c r="BR13" s="31">
        <v>60</v>
      </c>
      <c r="BS13" s="31"/>
      <c r="BT13" s="31">
        <v>5</v>
      </c>
      <c r="BU13" s="31">
        <v>170.4</v>
      </c>
      <c r="BV13" s="31"/>
      <c r="BW13" s="31">
        <v>170.4</v>
      </c>
      <c r="BX13" s="31"/>
      <c r="BY13" s="31"/>
      <c r="BZ13" s="31">
        <v>10</v>
      </c>
      <c r="CA13" s="31">
        <v>55</v>
      </c>
      <c r="CB13" s="31">
        <v>12402.6</v>
      </c>
      <c r="CC13" s="31">
        <v>150</v>
      </c>
      <c r="CD13" s="31">
        <v>90</v>
      </c>
      <c r="CE13" s="31">
        <v>60</v>
      </c>
      <c r="CF13" s="31"/>
      <c r="CG13" s="31">
        <v>60</v>
      </c>
      <c r="CH13" s="31"/>
      <c r="CI13" s="31"/>
      <c r="CJ13" s="31"/>
      <c r="CK13" s="31"/>
      <c r="CL13" s="31"/>
      <c r="CM13" s="31">
        <f t="shared" si="1"/>
        <v>17703.5</v>
      </c>
    </row>
    <row r="14" spans="1:91" ht="30" customHeight="1">
      <c r="A14" s="28" t="s">
        <v>137</v>
      </c>
      <c r="B14" s="31">
        <f t="shared" si="0"/>
        <v>25864.6</v>
      </c>
      <c r="C14" s="31">
        <v>3820.7</v>
      </c>
      <c r="D14" s="31">
        <v>1807.2</v>
      </c>
      <c r="E14" s="31">
        <v>1907.3</v>
      </c>
      <c r="F14" s="31">
        <v>106.20000000000002</v>
      </c>
      <c r="G14" s="31">
        <f>SUM(H14:K14)</f>
        <v>12030</v>
      </c>
      <c r="H14" s="31">
        <v>8030</v>
      </c>
      <c r="I14" s="31">
        <v>4000</v>
      </c>
      <c r="J14" s="31"/>
      <c r="K14" s="31">
        <v>0</v>
      </c>
      <c r="L14" s="31">
        <v>0</v>
      </c>
      <c r="M14" s="31">
        <v>52.900000000000006</v>
      </c>
      <c r="N14" s="31">
        <v>0</v>
      </c>
      <c r="O14" s="31">
        <v>52.900000000000006</v>
      </c>
      <c r="P14" s="31">
        <v>32</v>
      </c>
      <c r="Q14" s="31">
        <v>700</v>
      </c>
      <c r="R14" s="31">
        <v>700</v>
      </c>
      <c r="S14" s="31">
        <v>9228.999999999998</v>
      </c>
      <c r="T14" s="31">
        <v>9228.999999999998</v>
      </c>
      <c r="U14" s="31">
        <v>1339.9</v>
      </c>
      <c r="V14" s="31">
        <v>811.1</v>
      </c>
      <c r="W14" s="31">
        <v>300.59999999999997</v>
      </c>
      <c r="X14" s="31">
        <v>52</v>
      </c>
      <c r="Y14" s="31">
        <v>8.4</v>
      </c>
      <c r="Z14" s="31">
        <v>40.300000000000004</v>
      </c>
      <c r="AA14" s="31">
        <v>100.1</v>
      </c>
      <c r="AB14" s="31">
        <v>43.3</v>
      </c>
      <c r="AC14" s="31">
        <v>24</v>
      </c>
      <c r="AD14" s="31">
        <v>116.5</v>
      </c>
      <c r="AE14" s="31">
        <v>2</v>
      </c>
      <c r="AF14" s="31">
        <v>21.9</v>
      </c>
      <c r="AG14" s="31">
        <v>5</v>
      </c>
      <c r="AH14" s="31">
        <v>97.00000000000001</v>
      </c>
      <c r="AI14" s="31">
        <v>0</v>
      </c>
      <c r="AJ14" s="31">
        <v>33.8</v>
      </c>
      <c r="AK14" s="31">
        <v>37.3</v>
      </c>
      <c r="AL14" s="31">
        <v>0</v>
      </c>
      <c r="AM14" s="31">
        <v>0</v>
      </c>
      <c r="AN14" s="31">
        <v>0</v>
      </c>
      <c r="AO14" s="31">
        <v>0</v>
      </c>
      <c r="AP14" s="31">
        <v>194</v>
      </c>
      <c r="AQ14" s="31">
        <v>2</v>
      </c>
      <c r="AR14" s="31">
        <v>117</v>
      </c>
      <c r="AS14" s="31">
        <v>75</v>
      </c>
      <c r="AT14" s="31">
        <v>46.5</v>
      </c>
      <c r="AU14" s="31">
        <v>0</v>
      </c>
      <c r="AV14" s="31">
        <v>61</v>
      </c>
      <c r="AW14" s="31">
        <v>38</v>
      </c>
      <c r="AX14" s="31">
        <v>118.2</v>
      </c>
      <c r="AY14" s="31">
        <v>23975</v>
      </c>
      <c r="AZ14" s="31">
        <v>7808</v>
      </c>
      <c r="BA14" s="31">
        <v>59</v>
      </c>
      <c r="BB14" s="31">
        <v>14</v>
      </c>
      <c r="BC14" s="31">
        <v>35</v>
      </c>
      <c r="BD14" s="31">
        <v>0</v>
      </c>
      <c r="BE14" s="31">
        <v>0</v>
      </c>
      <c r="BF14" s="31">
        <v>0</v>
      </c>
      <c r="BG14" s="31">
        <v>0</v>
      </c>
      <c r="BH14" s="31">
        <v>0</v>
      </c>
      <c r="BI14" s="31">
        <v>0</v>
      </c>
      <c r="BJ14" s="31">
        <v>10</v>
      </c>
      <c r="BK14" s="31">
        <v>0</v>
      </c>
      <c r="BL14" s="31">
        <v>0</v>
      </c>
      <c r="BM14" s="31">
        <v>0</v>
      </c>
      <c r="BN14" s="31">
        <v>0</v>
      </c>
      <c r="BO14" s="31">
        <v>0</v>
      </c>
      <c r="BP14" s="31">
        <v>0</v>
      </c>
      <c r="BQ14" s="31">
        <v>0</v>
      </c>
      <c r="BR14" s="31">
        <v>0</v>
      </c>
      <c r="BS14" s="31">
        <v>0</v>
      </c>
      <c r="BT14" s="31">
        <v>0</v>
      </c>
      <c r="BU14" s="31">
        <v>46</v>
      </c>
      <c r="BV14" s="31">
        <v>0</v>
      </c>
      <c r="BW14" s="31">
        <v>14</v>
      </c>
      <c r="BX14" s="31">
        <v>32</v>
      </c>
      <c r="BY14" s="31">
        <v>0</v>
      </c>
      <c r="BZ14" s="31">
        <v>0</v>
      </c>
      <c r="CA14" s="31">
        <v>0</v>
      </c>
      <c r="CB14" s="31">
        <v>7703</v>
      </c>
      <c r="CC14" s="31">
        <v>0</v>
      </c>
      <c r="CD14" s="31">
        <v>0</v>
      </c>
      <c r="CE14" s="31">
        <v>0</v>
      </c>
      <c r="CF14" s="31">
        <v>0</v>
      </c>
      <c r="CG14" s="31">
        <v>0</v>
      </c>
      <c r="CH14" s="31">
        <v>0</v>
      </c>
      <c r="CI14" s="31">
        <v>0</v>
      </c>
      <c r="CJ14" s="31">
        <v>0</v>
      </c>
      <c r="CK14" s="31">
        <v>0</v>
      </c>
      <c r="CL14" s="31">
        <v>0</v>
      </c>
      <c r="CM14" s="31">
        <f t="shared" si="1"/>
        <v>51179.5</v>
      </c>
    </row>
    <row r="15" spans="1:91" ht="30" customHeight="1">
      <c r="A15" s="28" t="s">
        <v>138</v>
      </c>
      <c r="B15" s="31">
        <f t="shared" si="0"/>
        <v>4924.400000000001</v>
      </c>
      <c r="C15" s="31">
        <v>1469.1</v>
      </c>
      <c r="D15" s="31">
        <v>1066.7</v>
      </c>
      <c r="E15" s="31">
        <v>363</v>
      </c>
      <c r="F15" s="31">
        <v>39.4</v>
      </c>
      <c r="G15" s="31">
        <f>SUM(H15:K15)</f>
        <v>3333</v>
      </c>
      <c r="H15" s="31"/>
      <c r="I15" s="31"/>
      <c r="J15" s="31">
        <v>2853</v>
      </c>
      <c r="K15" s="31">
        <v>480</v>
      </c>
      <c r="L15" s="31"/>
      <c r="M15" s="31">
        <v>36.6</v>
      </c>
      <c r="N15" s="31"/>
      <c r="O15" s="31">
        <v>36.6</v>
      </c>
      <c r="P15" s="31">
        <v>85.7</v>
      </c>
      <c r="Q15" s="31"/>
      <c r="R15" s="31"/>
      <c r="S15" s="31"/>
      <c r="T15" s="31"/>
      <c r="U15" s="31">
        <v>883.2</v>
      </c>
      <c r="V15" s="31">
        <v>498.8</v>
      </c>
      <c r="W15" s="31">
        <v>130.2</v>
      </c>
      <c r="X15" s="31">
        <v>47.8</v>
      </c>
      <c r="Y15" s="31">
        <v>1.5</v>
      </c>
      <c r="Z15" s="31">
        <v>8.5</v>
      </c>
      <c r="AA15" s="31">
        <v>55</v>
      </c>
      <c r="AB15" s="31">
        <v>39.9</v>
      </c>
      <c r="AC15" s="31">
        <v>18.6</v>
      </c>
      <c r="AD15" s="31">
        <v>108.3</v>
      </c>
      <c r="AE15" s="31">
        <v>21.8</v>
      </c>
      <c r="AF15" s="31">
        <v>17.6</v>
      </c>
      <c r="AG15" s="31"/>
      <c r="AH15" s="31">
        <v>49.6</v>
      </c>
      <c r="AI15" s="31"/>
      <c r="AJ15" s="31">
        <v>11.2</v>
      </c>
      <c r="AK15" s="31">
        <v>15.8</v>
      </c>
      <c r="AL15" s="31">
        <v>97</v>
      </c>
      <c r="AM15" s="31">
        <v>97</v>
      </c>
      <c r="AN15" s="31"/>
      <c r="AO15" s="31"/>
      <c r="AP15" s="31">
        <v>85.7</v>
      </c>
      <c r="AQ15" s="31"/>
      <c r="AR15" s="31">
        <v>85.2</v>
      </c>
      <c r="AS15" s="31">
        <v>0.5</v>
      </c>
      <c r="AT15" s="31">
        <v>23.9</v>
      </c>
      <c r="AU15" s="31"/>
      <c r="AV15" s="31">
        <v>65.1</v>
      </c>
      <c r="AW15" s="31">
        <v>31.4</v>
      </c>
      <c r="AX15" s="31">
        <v>54.3</v>
      </c>
      <c r="AY15" s="31">
        <v>15931</v>
      </c>
      <c r="AZ15" s="31">
        <v>10948</v>
      </c>
      <c r="BA15" s="31">
        <v>207.2</v>
      </c>
      <c r="BB15" s="31">
        <v>22.4</v>
      </c>
      <c r="BC15" s="31">
        <v>25.5</v>
      </c>
      <c r="BD15" s="31">
        <v>1</v>
      </c>
      <c r="BE15" s="31">
        <v>0.5</v>
      </c>
      <c r="BF15" s="31">
        <v>39</v>
      </c>
      <c r="BG15" s="31">
        <v>1.5</v>
      </c>
      <c r="BH15" s="31"/>
      <c r="BI15" s="31"/>
      <c r="BJ15" s="31">
        <v>31.7</v>
      </c>
      <c r="BK15" s="31">
        <v>77.6</v>
      </c>
      <c r="BL15" s="31">
        <v>8</v>
      </c>
      <c r="BM15" s="31"/>
      <c r="BN15" s="31"/>
      <c r="BO15" s="31">
        <v>17.3</v>
      </c>
      <c r="BP15" s="31">
        <v>40.5</v>
      </c>
      <c r="BQ15" s="31">
        <v>302.5</v>
      </c>
      <c r="BR15" s="31">
        <v>302.5</v>
      </c>
      <c r="BS15" s="31"/>
      <c r="BT15" s="31"/>
      <c r="BU15" s="31">
        <v>360</v>
      </c>
      <c r="BV15" s="31"/>
      <c r="BW15" s="31">
        <v>360</v>
      </c>
      <c r="BX15" s="31"/>
      <c r="BY15" s="31">
        <v>1.5</v>
      </c>
      <c r="BZ15" s="31">
        <v>30</v>
      </c>
      <c r="CA15" s="31">
        <v>46.9</v>
      </c>
      <c r="CB15" s="31">
        <v>9942.1</v>
      </c>
      <c r="CC15" s="31"/>
      <c r="CD15" s="31"/>
      <c r="CE15" s="31"/>
      <c r="CF15" s="31"/>
      <c r="CG15" s="31"/>
      <c r="CH15" s="31"/>
      <c r="CI15" s="31"/>
      <c r="CJ15" s="31"/>
      <c r="CK15" s="31"/>
      <c r="CL15" s="31"/>
      <c r="CM15" s="31">
        <f t="shared" si="1"/>
        <v>21738.600000000002</v>
      </c>
    </row>
    <row r="16" spans="1:91" ht="30" customHeight="1">
      <c r="A16" s="28" t="s">
        <v>139</v>
      </c>
      <c r="B16" s="31">
        <f t="shared" si="0"/>
        <v>506</v>
      </c>
      <c r="C16" s="31">
        <v>471</v>
      </c>
      <c r="D16" s="31">
        <v>189</v>
      </c>
      <c r="E16" s="31">
        <v>273</v>
      </c>
      <c r="F16" s="31">
        <v>9</v>
      </c>
      <c r="G16" s="31"/>
      <c r="H16" s="31"/>
      <c r="I16" s="31"/>
      <c r="J16" s="31"/>
      <c r="K16" s="31"/>
      <c r="L16" s="31"/>
      <c r="M16" s="31">
        <v>8</v>
      </c>
      <c r="N16" s="31"/>
      <c r="O16" s="31">
        <v>8</v>
      </c>
      <c r="P16" s="31">
        <v>27</v>
      </c>
      <c r="Q16" s="31"/>
      <c r="R16" s="31"/>
      <c r="S16" s="31"/>
      <c r="T16" s="31"/>
      <c r="U16" s="31">
        <v>211.4</v>
      </c>
      <c r="V16" s="31">
        <v>139.20000000000002</v>
      </c>
      <c r="W16" s="31">
        <v>56.8</v>
      </c>
      <c r="X16" s="31">
        <v>3</v>
      </c>
      <c r="Y16" s="31"/>
      <c r="Z16" s="31"/>
      <c r="AA16" s="31">
        <v>15</v>
      </c>
      <c r="AB16" s="31"/>
      <c r="AC16" s="31"/>
      <c r="AD16" s="31">
        <v>41</v>
      </c>
      <c r="AE16" s="31"/>
      <c r="AF16" s="31">
        <v>5.4</v>
      </c>
      <c r="AG16" s="31"/>
      <c r="AH16" s="31">
        <v>18</v>
      </c>
      <c r="AI16" s="31"/>
      <c r="AJ16" s="31">
        <v>4</v>
      </c>
      <c r="AK16" s="31">
        <v>5.5</v>
      </c>
      <c r="AL16" s="31"/>
      <c r="AM16" s="31"/>
      <c r="AN16" s="31"/>
      <c r="AO16" s="31"/>
      <c r="AP16" s="31">
        <v>20</v>
      </c>
      <c r="AQ16" s="31"/>
      <c r="AR16" s="31">
        <v>20</v>
      </c>
      <c r="AS16" s="31"/>
      <c r="AT16" s="31">
        <v>9.7</v>
      </c>
      <c r="AU16" s="31"/>
      <c r="AV16" s="31">
        <v>27.5</v>
      </c>
      <c r="AW16" s="31">
        <v>4.5</v>
      </c>
      <c r="AX16" s="31">
        <v>1</v>
      </c>
      <c r="AY16" s="31">
        <v>20243</v>
      </c>
      <c r="AZ16" s="31">
        <v>8855</v>
      </c>
      <c r="BA16" s="31">
        <v>130</v>
      </c>
      <c r="BB16" s="31">
        <v>60</v>
      </c>
      <c r="BC16" s="31"/>
      <c r="BD16" s="31"/>
      <c r="BE16" s="31"/>
      <c r="BF16" s="31">
        <v>20</v>
      </c>
      <c r="BG16" s="31"/>
      <c r="BH16" s="31"/>
      <c r="BI16" s="31"/>
      <c r="BJ16" s="31">
        <v>50</v>
      </c>
      <c r="BK16" s="31"/>
      <c r="BL16" s="31"/>
      <c r="BM16" s="31"/>
      <c r="BN16" s="31"/>
      <c r="BO16" s="31">
        <v>5</v>
      </c>
      <c r="BP16" s="31"/>
      <c r="BQ16" s="31"/>
      <c r="BR16" s="31"/>
      <c r="BS16" s="31"/>
      <c r="BT16" s="31"/>
      <c r="BU16" s="31">
        <v>25</v>
      </c>
      <c r="BV16" s="31"/>
      <c r="BW16" s="31">
        <v>25</v>
      </c>
      <c r="BX16" s="31"/>
      <c r="BY16" s="31"/>
      <c r="BZ16" s="31"/>
      <c r="CA16" s="31"/>
      <c r="CB16" s="31">
        <v>8695</v>
      </c>
      <c r="CC16" s="31"/>
      <c r="CD16" s="31"/>
      <c r="CE16" s="31"/>
      <c r="CF16" s="31"/>
      <c r="CG16" s="31"/>
      <c r="CH16" s="31"/>
      <c r="CI16" s="31"/>
      <c r="CJ16" s="31"/>
      <c r="CK16" s="31"/>
      <c r="CL16" s="31"/>
      <c r="CM16" s="31">
        <f t="shared" si="1"/>
        <v>20960.4</v>
      </c>
    </row>
    <row r="17" spans="1:91" ht="30" customHeight="1">
      <c r="A17" s="28" t="s">
        <v>140</v>
      </c>
      <c r="B17" s="31">
        <f t="shared" si="0"/>
        <v>2608</v>
      </c>
      <c r="C17" s="31">
        <v>2106</v>
      </c>
      <c r="D17" s="31">
        <v>820</v>
      </c>
      <c r="E17" s="31">
        <v>1227</v>
      </c>
      <c r="F17" s="31">
        <v>59</v>
      </c>
      <c r="G17" s="31"/>
      <c r="H17" s="31"/>
      <c r="I17" s="31"/>
      <c r="J17" s="31"/>
      <c r="K17" s="31"/>
      <c r="L17" s="31"/>
      <c r="M17" s="31">
        <v>450</v>
      </c>
      <c r="N17" s="31"/>
      <c r="O17" s="31">
        <v>450</v>
      </c>
      <c r="P17" s="31">
        <v>52</v>
      </c>
      <c r="Q17" s="31"/>
      <c r="R17" s="31"/>
      <c r="S17" s="31"/>
      <c r="T17" s="31"/>
      <c r="U17" s="31">
        <v>1404</v>
      </c>
      <c r="V17" s="31">
        <v>757.1</v>
      </c>
      <c r="W17" s="31">
        <v>307.4</v>
      </c>
      <c r="X17" s="31">
        <v>55</v>
      </c>
      <c r="Y17" s="31">
        <v>3.7</v>
      </c>
      <c r="Z17" s="31">
        <v>22.8</v>
      </c>
      <c r="AA17" s="31">
        <v>59.3</v>
      </c>
      <c r="AB17" s="31">
        <v>27.3</v>
      </c>
      <c r="AC17" s="31">
        <v>37.5</v>
      </c>
      <c r="AD17" s="31">
        <v>74.5</v>
      </c>
      <c r="AE17" s="31">
        <v>26</v>
      </c>
      <c r="AF17" s="31">
        <v>27</v>
      </c>
      <c r="AG17" s="31">
        <v>3</v>
      </c>
      <c r="AH17" s="31">
        <v>113.6</v>
      </c>
      <c r="AI17" s="31"/>
      <c r="AJ17" s="31">
        <v>22.3</v>
      </c>
      <c r="AK17" s="31">
        <v>46</v>
      </c>
      <c r="AL17" s="31"/>
      <c r="AM17" s="31"/>
      <c r="AN17" s="31"/>
      <c r="AO17" s="31"/>
      <c r="AP17" s="31">
        <v>53.8</v>
      </c>
      <c r="AQ17" s="31">
        <v>13</v>
      </c>
      <c r="AR17" s="31">
        <v>22.8</v>
      </c>
      <c r="AS17" s="31">
        <v>18</v>
      </c>
      <c r="AT17" s="31">
        <v>24.6</v>
      </c>
      <c r="AU17" s="31"/>
      <c r="AV17" s="31">
        <v>78.8</v>
      </c>
      <c r="AW17" s="31">
        <v>82.9</v>
      </c>
      <c r="AX17" s="31">
        <v>338.5</v>
      </c>
      <c r="AY17" s="31">
        <v>18648</v>
      </c>
      <c r="AZ17" s="31">
        <v>15648</v>
      </c>
      <c r="BA17" s="31">
        <v>1744</v>
      </c>
      <c r="BB17" s="31">
        <v>122</v>
      </c>
      <c r="BC17" s="31">
        <v>7</v>
      </c>
      <c r="BD17" s="31"/>
      <c r="BE17" s="31">
        <v>3</v>
      </c>
      <c r="BF17" s="31">
        <v>820</v>
      </c>
      <c r="BG17" s="31">
        <v>4.3</v>
      </c>
      <c r="BH17" s="31"/>
      <c r="BI17" s="31">
        <v>291</v>
      </c>
      <c r="BJ17" s="31">
        <v>14</v>
      </c>
      <c r="BK17" s="31">
        <v>478.7</v>
      </c>
      <c r="BL17" s="31">
        <v>4</v>
      </c>
      <c r="BM17" s="31"/>
      <c r="BN17" s="31"/>
      <c r="BO17" s="31">
        <v>2</v>
      </c>
      <c r="BP17" s="31">
        <v>12</v>
      </c>
      <c r="BQ17" s="31"/>
      <c r="BR17" s="31"/>
      <c r="BS17" s="31"/>
      <c r="BT17" s="31"/>
      <c r="BU17" s="31">
        <v>1357</v>
      </c>
      <c r="BV17" s="31">
        <v>10</v>
      </c>
      <c r="BW17" s="31">
        <v>492</v>
      </c>
      <c r="BX17" s="31">
        <v>855</v>
      </c>
      <c r="BY17" s="31"/>
      <c r="BZ17" s="31"/>
      <c r="CA17" s="31">
        <v>491</v>
      </c>
      <c r="CB17" s="31">
        <v>12042</v>
      </c>
      <c r="CC17" s="31"/>
      <c r="CD17" s="31"/>
      <c r="CE17" s="31"/>
      <c r="CF17" s="31"/>
      <c r="CG17" s="31"/>
      <c r="CH17" s="31"/>
      <c r="CI17" s="31"/>
      <c r="CJ17" s="31"/>
      <c r="CK17" s="31"/>
      <c r="CL17" s="31"/>
      <c r="CM17" s="31">
        <f t="shared" si="1"/>
        <v>22660</v>
      </c>
    </row>
    <row r="18" spans="1:91" ht="30" customHeight="1">
      <c r="A18" s="28" t="s">
        <v>141</v>
      </c>
      <c r="B18" s="31">
        <f t="shared" si="0"/>
        <v>3280.8</v>
      </c>
      <c r="C18" s="31">
        <v>3151.8</v>
      </c>
      <c r="D18" s="31">
        <v>990.2</v>
      </c>
      <c r="E18" s="31">
        <v>2094.3</v>
      </c>
      <c r="F18" s="31">
        <v>67.3</v>
      </c>
      <c r="G18" s="31"/>
      <c r="H18" s="31"/>
      <c r="I18" s="31"/>
      <c r="J18" s="31"/>
      <c r="K18" s="31"/>
      <c r="L18" s="31"/>
      <c r="M18" s="31">
        <v>115.7</v>
      </c>
      <c r="N18" s="31"/>
      <c r="O18" s="31">
        <v>115.7</v>
      </c>
      <c r="P18" s="31">
        <v>13.3</v>
      </c>
      <c r="Q18" s="31"/>
      <c r="R18" s="31"/>
      <c r="S18" s="31"/>
      <c r="T18" s="31"/>
      <c r="U18" s="31">
        <v>1198.7</v>
      </c>
      <c r="V18" s="31">
        <v>623.3</v>
      </c>
      <c r="W18" s="31">
        <v>190.9</v>
      </c>
      <c r="X18" s="31">
        <v>46.7</v>
      </c>
      <c r="Y18" s="31">
        <v>3.2</v>
      </c>
      <c r="Z18" s="31">
        <v>17.6</v>
      </c>
      <c r="AA18" s="31">
        <v>65.3</v>
      </c>
      <c r="AB18" s="31">
        <v>25.5</v>
      </c>
      <c r="AC18" s="31">
        <v>6</v>
      </c>
      <c r="AD18" s="31">
        <v>146.2</v>
      </c>
      <c r="AE18" s="31">
        <v>10</v>
      </c>
      <c r="AF18" s="31">
        <v>21.9</v>
      </c>
      <c r="AG18" s="31">
        <v>16</v>
      </c>
      <c r="AH18" s="31">
        <v>74</v>
      </c>
      <c r="AI18" s="31"/>
      <c r="AJ18" s="31">
        <v>25</v>
      </c>
      <c r="AK18" s="31">
        <v>24</v>
      </c>
      <c r="AL18" s="31">
        <v>9.9</v>
      </c>
      <c r="AM18" s="31">
        <v>7</v>
      </c>
      <c r="AN18" s="31"/>
      <c r="AO18" s="31">
        <v>2.9</v>
      </c>
      <c r="AP18" s="31">
        <v>73.1</v>
      </c>
      <c r="AQ18" s="31">
        <v>10.1</v>
      </c>
      <c r="AR18" s="31">
        <v>63</v>
      </c>
      <c r="AS18" s="31"/>
      <c r="AT18" s="31">
        <v>50.4</v>
      </c>
      <c r="AU18" s="31">
        <v>2</v>
      </c>
      <c r="AV18" s="31">
        <v>46</v>
      </c>
      <c r="AW18" s="31">
        <v>47</v>
      </c>
      <c r="AX18" s="31">
        <v>298</v>
      </c>
      <c r="AY18" s="31">
        <v>41186</v>
      </c>
      <c r="AZ18" s="31">
        <v>9372</v>
      </c>
      <c r="BA18" s="31">
        <v>137</v>
      </c>
      <c r="BB18" s="31">
        <v>1</v>
      </c>
      <c r="BC18" s="31">
        <v>1</v>
      </c>
      <c r="BD18" s="31"/>
      <c r="BE18" s="31">
        <v>1</v>
      </c>
      <c r="BF18" s="31">
        <v>4</v>
      </c>
      <c r="BG18" s="31">
        <v>12</v>
      </c>
      <c r="BH18" s="31"/>
      <c r="BI18" s="31"/>
      <c r="BJ18" s="31">
        <v>53</v>
      </c>
      <c r="BK18" s="31">
        <v>65</v>
      </c>
      <c r="BL18" s="31"/>
      <c r="BM18" s="31"/>
      <c r="BN18" s="31"/>
      <c r="BO18" s="31"/>
      <c r="BP18" s="31">
        <v>35</v>
      </c>
      <c r="BQ18" s="31">
        <v>31</v>
      </c>
      <c r="BR18" s="31">
        <v>31</v>
      </c>
      <c r="BS18" s="31"/>
      <c r="BT18" s="31"/>
      <c r="BU18" s="31">
        <v>152</v>
      </c>
      <c r="BV18" s="31">
        <v>2</v>
      </c>
      <c r="BW18" s="31">
        <v>150</v>
      </c>
      <c r="BX18" s="31"/>
      <c r="BY18" s="31"/>
      <c r="BZ18" s="31">
        <v>30</v>
      </c>
      <c r="CA18" s="31">
        <v>18</v>
      </c>
      <c r="CB18" s="31">
        <v>8969</v>
      </c>
      <c r="CC18" s="31"/>
      <c r="CD18" s="31"/>
      <c r="CE18" s="31"/>
      <c r="CF18" s="31"/>
      <c r="CG18" s="31"/>
      <c r="CH18" s="31"/>
      <c r="CI18" s="31"/>
      <c r="CJ18" s="31"/>
      <c r="CK18" s="31"/>
      <c r="CL18" s="31"/>
      <c r="CM18" s="31">
        <f t="shared" si="1"/>
        <v>45665.5</v>
      </c>
    </row>
    <row r="19" spans="1:91" ht="30" customHeight="1">
      <c r="A19" s="28" t="s">
        <v>142</v>
      </c>
      <c r="B19" s="31">
        <f t="shared" si="0"/>
        <v>3350</v>
      </c>
      <c r="C19" s="31">
        <v>3197</v>
      </c>
      <c r="D19" s="31">
        <v>1270</v>
      </c>
      <c r="E19" s="31">
        <v>1822</v>
      </c>
      <c r="F19" s="31">
        <v>105</v>
      </c>
      <c r="G19" s="31"/>
      <c r="H19" s="31"/>
      <c r="I19" s="31"/>
      <c r="J19" s="31"/>
      <c r="K19" s="31"/>
      <c r="L19" s="31"/>
      <c r="M19" s="31">
        <v>9</v>
      </c>
      <c r="N19" s="31"/>
      <c r="O19" s="31">
        <v>9</v>
      </c>
      <c r="P19" s="31">
        <v>144</v>
      </c>
      <c r="Q19" s="31"/>
      <c r="R19" s="31"/>
      <c r="S19" s="31"/>
      <c r="T19" s="31"/>
      <c r="U19" s="31">
        <v>1020.3</v>
      </c>
      <c r="V19" s="31">
        <v>510.2</v>
      </c>
      <c r="W19" s="31">
        <v>122.4</v>
      </c>
      <c r="X19" s="31">
        <v>12</v>
      </c>
      <c r="Y19" s="31">
        <v>1.5</v>
      </c>
      <c r="Z19" s="31">
        <v>11.2</v>
      </c>
      <c r="AA19" s="31">
        <v>59.4</v>
      </c>
      <c r="AB19" s="31">
        <v>58</v>
      </c>
      <c r="AC19" s="31">
        <v>5</v>
      </c>
      <c r="AD19" s="31">
        <v>84.4</v>
      </c>
      <c r="AE19" s="31">
        <v>4</v>
      </c>
      <c r="AF19" s="31">
        <v>33.3</v>
      </c>
      <c r="AG19" s="31"/>
      <c r="AH19" s="31">
        <v>119</v>
      </c>
      <c r="AI19" s="31"/>
      <c r="AJ19" s="31">
        <v>22.4</v>
      </c>
      <c r="AK19" s="31">
        <v>47.4</v>
      </c>
      <c r="AL19" s="31"/>
      <c r="AM19" s="31"/>
      <c r="AN19" s="31"/>
      <c r="AO19" s="31"/>
      <c r="AP19" s="31">
        <v>85.5</v>
      </c>
      <c r="AQ19" s="31">
        <v>2</v>
      </c>
      <c r="AR19" s="31">
        <v>75.5</v>
      </c>
      <c r="AS19" s="31">
        <v>8</v>
      </c>
      <c r="AT19" s="31">
        <v>44.9</v>
      </c>
      <c r="AU19" s="31">
        <v>7</v>
      </c>
      <c r="AV19" s="31">
        <v>84.6</v>
      </c>
      <c r="AW19" s="31">
        <v>36</v>
      </c>
      <c r="AX19" s="31">
        <v>182.3</v>
      </c>
      <c r="AY19" s="31">
        <v>14477</v>
      </c>
      <c r="AZ19" s="31">
        <v>3863</v>
      </c>
      <c r="BA19" s="31">
        <v>97.9</v>
      </c>
      <c r="BB19" s="31">
        <v>13</v>
      </c>
      <c r="BC19" s="31"/>
      <c r="BD19" s="31"/>
      <c r="BE19" s="31">
        <v>2.9</v>
      </c>
      <c r="BF19" s="31">
        <v>9</v>
      </c>
      <c r="BG19" s="31"/>
      <c r="BH19" s="31"/>
      <c r="BI19" s="31"/>
      <c r="BJ19" s="31">
        <v>9</v>
      </c>
      <c r="BK19" s="31">
        <v>64</v>
      </c>
      <c r="BL19" s="31"/>
      <c r="BM19" s="31"/>
      <c r="BN19" s="31"/>
      <c r="BO19" s="31"/>
      <c r="BP19" s="31">
        <v>12</v>
      </c>
      <c r="BQ19" s="31">
        <v>57.7</v>
      </c>
      <c r="BR19" s="31"/>
      <c r="BS19" s="31">
        <v>57.7</v>
      </c>
      <c r="BT19" s="31"/>
      <c r="BU19" s="31">
        <v>112</v>
      </c>
      <c r="BV19" s="31"/>
      <c r="BW19" s="31">
        <v>13</v>
      </c>
      <c r="BX19" s="31">
        <v>99</v>
      </c>
      <c r="BY19" s="31"/>
      <c r="BZ19" s="31">
        <v>18.4</v>
      </c>
      <c r="CA19" s="31">
        <v>15</v>
      </c>
      <c r="CB19" s="31">
        <v>3550</v>
      </c>
      <c r="CC19" s="31">
        <v>3300</v>
      </c>
      <c r="CD19" s="31"/>
      <c r="CE19" s="31">
        <v>550</v>
      </c>
      <c r="CF19" s="31"/>
      <c r="CG19" s="31">
        <v>200</v>
      </c>
      <c r="CH19" s="31">
        <v>350</v>
      </c>
      <c r="CI19" s="31">
        <v>750</v>
      </c>
      <c r="CJ19" s="31">
        <v>2000</v>
      </c>
      <c r="CK19" s="31"/>
      <c r="CL19" s="31">
        <v>2000</v>
      </c>
      <c r="CM19" s="31">
        <f t="shared" si="1"/>
        <v>18847.3</v>
      </c>
    </row>
    <row r="20" spans="1:91" ht="30" customHeight="1">
      <c r="A20" s="28" t="s">
        <v>143</v>
      </c>
      <c r="B20" s="31">
        <f t="shared" si="0"/>
        <v>290</v>
      </c>
      <c r="C20" s="31">
        <v>277</v>
      </c>
      <c r="D20" s="31">
        <v>115</v>
      </c>
      <c r="E20" s="31">
        <v>155</v>
      </c>
      <c r="F20" s="31">
        <v>7</v>
      </c>
      <c r="G20" s="31"/>
      <c r="H20" s="31"/>
      <c r="I20" s="31"/>
      <c r="J20" s="31"/>
      <c r="K20" s="31"/>
      <c r="L20" s="31"/>
      <c r="M20" s="31"/>
      <c r="N20" s="31"/>
      <c r="O20" s="31"/>
      <c r="P20" s="31">
        <v>13</v>
      </c>
      <c r="Q20" s="31"/>
      <c r="R20" s="31"/>
      <c r="S20" s="31"/>
      <c r="T20" s="31"/>
      <c r="U20" s="31">
        <v>360</v>
      </c>
      <c r="V20" s="31">
        <v>156.29999999999998</v>
      </c>
      <c r="W20" s="31">
        <v>80.6</v>
      </c>
      <c r="X20" s="31">
        <v>5.3</v>
      </c>
      <c r="Y20" s="31">
        <v>0.2</v>
      </c>
      <c r="Z20" s="31">
        <v>5.6</v>
      </c>
      <c r="AA20" s="31">
        <v>11</v>
      </c>
      <c r="AB20" s="31">
        <v>12</v>
      </c>
      <c r="AC20" s="31"/>
      <c r="AD20" s="31">
        <v>11.1</v>
      </c>
      <c r="AE20" s="31">
        <v>16</v>
      </c>
      <c r="AF20" s="31">
        <v>4</v>
      </c>
      <c r="AG20" s="31">
        <v>1</v>
      </c>
      <c r="AH20" s="31">
        <v>7.5</v>
      </c>
      <c r="AI20" s="31">
        <v>2</v>
      </c>
      <c r="AJ20" s="31">
        <v>4.5</v>
      </c>
      <c r="AK20" s="31">
        <v>0.2</v>
      </c>
      <c r="AL20" s="31"/>
      <c r="AM20" s="31"/>
      <c r="AN20" s="31"/>
      <c r="AO20" s="31"/>
      <c r="AP20" s="31">
        <v>33.7</v>
      </c>
      <c r="AQ20" s="31">
        <v>20.7</v>
      </c>
      <c r="AR20" s="31">
        <v>7</v>
      </c>
      <c r="AS20" s="31">
        <v>6</v>
      </c>
      <c r="AT20" s="31">
        <v>5.2</v>
      </c>
      <c r="AU20" s="31"/>
      <c r="AV20" s="31">
        <v>6.6</v>
      </c>
      <c r="AW20" s="31">
        <v>22</v>
      </c>
      <c r="AX20" s="31">
        <v>126.5</v>
      </c>
      <c r="AY20" s="31">
        <v>854</v>
      </c>
      <c r="AZ20" s="31">
        <v>370</v>
      </c>
      <c r="BA20" s="31"/>
      <c r="BB20" s="31"/>
      <c r="BC20" s="31"/>
      <c r="BD20" s="31"/>
      <c r="BE20" s="31"/>
      <c r="BF20" s="31"/>
      <c r="BG20" s="31"/>
      <c r="BH20" s="31"/>
      <c r="BI20" s="31"/>
      <c r="BJ20" s="31"/>
      <c r="BK20" s="31"/>
      <c r="BL20" s="31"/>
      <c r="BM20" s="31"/>
      <c r="BN20" s="31"/>
      <c r="BO20" s="31"/>
      <c r="BP20" s="31"/>
      <c r="BQ20" s="31"/>
      <c r="BR20" s="31"/>
      <c r="BS20" s="31"/>
      <c r="BT20" s="31"/>
      <c r="BU20" s="31">
        <v>120</v>
      </c>
      <c r="BV20" s="31"/>
      <c r="BW20" s="31"/>
      <c r="BX20" s="31">
        <v>120</v>
      </c>
      <c r="BY20" s="31"/>
      <c r="BZ20" s="31"/>
      <c r="CA20" s="31"/>
      <c r="CB20" s="31">
        <v>250</v>
      </c>
      <c r="CC20" s="31"/>
      <c r="CD20" s="31"/>
      <c r="CE20" s="31"/>
      <c r="CF20" s="31"/>
      <c r="CG20" s="31"/>
      <c r="CH20" s="31"/>
      <c r="CI20" s="31"/>
      <c r="CJ20" s="31"/>
      <c r="CK20" s="31"/>
      <c r="CL20" s="31"/>
      <c r="CM20" s="31">
        <f t="shared" si="1"/>
        <v>1504</v>
      </c>
    </row>
    <row r="21" spans="1:91" ht="30" customHeight="1">
      <c r="A21" s="28" t="s">
        <v>144</v>
      </c>
      <c r="B21" s="31">
        <f t="shared" si="0"/>
        <v>158</v>
      </c>
      <c r="C21" s="31">
        <v>149</v>
      </c>
      <c r="D21" s="31">
        <v>54</v>
      </c>
      <c r="E21" s="31">
        <v>90</v>
      </c>
      <c r="F21" s="31">
        <v>5</v>
      </c>
      <c r="G21" s="31"/>
      <c r="H21" s="31"/>
      <c r="I21" s="31"/>
      <c r="J21" s="31"/>
      <c r="K21" s="31"/>
      <c r="L21" s="31"/>
      <c r="M21" s="31">
        <v>9</v>
      </c>
      <c r="N21" s="31"/>
      <c r="O21" s="31">
        <v>9</v>
      </c>
      <c r="P21" s="31"/>
      <c r="Q21" s="31"/>
      <c r="R21" s="31"/>
      <c r="S21" s="31"/>
      <c r="T21" s="31"/>
      <c r="U21" s="31">
        <v>112.5</v>
      </c>
      <c r="V21" s="31">
        <v>74.5</v>
      </c>
      <c r="W21" s="31">
        <v>30</v>
      </c>
      <c r="X21" s="31">
        <v>8</v>
      </c>
      <c r="Y21" s="31">
        <v>3</v>
      </c>
      <c r="Z21" s="31">
        <v>2</v>
      </c>
      <c r="AA21" s="31">
        <v>2</v>
      </c>
      <c r="AB21" s="31">
        <v>2</v>
      </c>
      <c r="AC21" s="31">
        <v>5</v>
      </c>
      <c r="AD21" s="31">
        <v>12</v>
      </c>
      <c r="AE21" s="31"/>
      <c r="AF21" s="31">
        <v>1.7</v>
      </c>
      <c r="AG21" s="31"/>
      <c r="AH21" s="31">
        <v>8.8</v>
      </c>
      <c r="AI21" s="31"/>
      <c r="AJ21" s="31">
        <v>2</v>
      </c>
      <c r="AK21" s="31">
        <v>5</v>
      </c>
      <c r="AL21" s="31"/>
      <c r="AM21" s="31"/>
      <c r="AN21" s="31"/>
      <c r="AO21" s="31"/>
      <c r="AP21" s="31"/>
      <c r="AQ21" s="31"/>
      <c r="AR21" s="31"/>
      <c r="AS21" s="31"/>
      <c r="AT21" s="31">
        <v>4</v>
      </c>
      <c r="AU21" s="31"/>
      <c r="AV21" s="31">
        <v>8.8</v>
      </c>
      <c r="AW21" s="31">
        <v>6</v>
      </c>
      <c r="AX21" s="31">
        <v>12.2</v>
      </c>
      <c r="AY21" s="31">
        <v>373</v>
      </c>
      <c r="AZ21" s="31">
        <v>127</v>
      </c>
      <c r="BA21" s="31">
        <v>20</v>
      </c>
      <c r="BB21" s="31">
        <v>10</v>
      </c>
      <c r="BC21" s="31"/>
      <c r="BD21" s="31"/>
      <c r="BE21" s="31">
        <v>2</v>
      </c>
      <c r="BF21" s="31">
        <v>3</v>
      </c>
      <c r="BG21" s="31"/>
      <c r="BH21" s="31"/>
      <c r="BI21" s="31"/>
      <c r="BJ21" s="31">
        <v>5</v>
      </c>
      <c r="BK21" s="31"/>
      <c r="BL21" s="31"/>
      <c r="BM21" s="31"/>
      <c r="BN21" s="31"/>
      <c r="BO21" s="31"/>
      <c r="BP21" s="31">
        <v>2</v>
      </c>
      <c r="BQ21" s="31"/>
      <c r="BR21" s="31"/>
      <c r="BS21" s="31"/>
      <c r="BT21" s="31"/>
      <c r="BU21" s="31"/>
      <c r="BV21" s="31"/>
      <c r="BW21" s="31"/>
      <c r="BX21" s="31"/>
      <c r="BY21" s="31"/>
      <c r="BZ21" s="31"/>
      <c r="CA21" s="31"/>
      <c r="CB21" s="31">
        <v>105</v>
      </c>
      <c r="CC21" s="31"/>
      <c r="CD21" s="31"/>
      <c r="CE21" s="31"/>
      <c r="CF21" s="31"/>
      <c r="CG21" s="31"/>
      <c r="CH21" s="31"/>
      <c r="CI21" s="31"/>
      <c r="CJ21" s="31"/>
      <c r="CK21" s="31"/>
      <c r="CL21" s="31"/>
      <c r="CM21" s="31">
        <f t="shared" si="1"/>
        <v>643.5</v>
      </c>
    </row>
    <row r="22" spans="1:91" ht="30" customHeight="1">
      <c r="A22" s="28" t="s">
        <v>145</v>
      </c>
      <c r="B22" s="31">
        <f t="shared" si="0"/>
        <v>1294.7</v>
      </c>
      <c r="C22" s="31">
        <v>1206.9</v>
      </c>
      <c r="D22" s="31">
        <v>454.8</v>
      </c>
      <c r="E22" s="31">
        <v>714</v>
      </c>
      <c r="F22" s="31">
        <v>38.1</v>
      </c>
      <c r="G22" s="31"/>
      <c r="H22" s="31"/>
      <c r="I22" s="31"/>
      <c r="J22" s="31"/>
      <c r="K22" s="31"/>
      <c r="L22" s="31"/>
      <c r="M22" s="31">
        <v>77</v>
      </c>
      <c r="N22" s="31"/>
      <c r="O22" s="31">
        <v>77</v>
      </c>
      <c r="P22" s="31">
        <v>10.8</v>
      </c>
      <c r="Q22" s="31"/>
      <c r="R22" s="31"/>
      <c r="S22" s="31"/>
      <c r="T22" s="31"/>
      <c r="U22" s="31">
        <v>648.3</v>
      </c>
      <c r="V22" s="31">
        <v>369.3</v>
      </c>
      <c r="W22" s="31">
        <v>78.5</v>
      </c>
      <c r="X22" s="31">
        <v>23.5</v>
      </c>
      <c r="Y22" s="31">
        <v>1.4</v>
      </c>
      <c r="Z22" s="31">
        <v>6.6</v>
      </c>
      <c r="AA22" s="31">
        <v>38.5</v>
      </c>
      <c r="AB22" s="31">
        <v>33</v>
      </c>
      <c r="AC22" s="31"/>
      <c r="AD22" s="31">
        <v>108</v>
      </c>
      <c r="AE22" s="31"/>
      <c r="AF22" s="31">
        <v>13.5</v>
      </c>
      <c r="AG22" s="31">
        <v>4</v>
      </c>
      <c r="AH22" s="31">
        <v>62.3</v>
      </c>
      <c r="AI22" s="31"/>
      <c r="AJ22" s="31">
        <v>4</v>
      </c>
      <c r="AK22" s="31">
        <v>16.5</v>
      </c>
      <c r="AL22" s="31">
        <v>2.5</v>
      </c>
      <c r="AM22" s="31">
        <v>2.5</v>
      </c>
      <c r="AN22" s="31"/>
      <c r="AO22" s="31"/>
      <c r="AP22" s="31">
        <v>68.3</v>
      </c>
      <c r="AQ22" s="31">
        <v>0.3</v>
      </c>
      <c r="AR22" s="31">
        <v>28</v>
      </c>
      <c r="AS22" s="31">
        <v>40</v>
      </c>
      <c r="AT22" s="31">
        <v>17.7</v>
      </c>
      <c r="AU22" s="31"/>
      <c r="AV22" s="31">
        <v>31.4</v>
      </c>
      <c r="AW22" s="31">
        <v>69.8</v>
      </c>
      <c r="AX22" s="31">
        <v>68.8</v>
      </c>
      <c r="AY22" s="31">
        <v>10102</v>
      </c>
      <c r="AZ22" s="31">
        <v>10102</v>
      </c>
      <c r="BA22" s="31">
        <v>50</v>
      </c>
      <c r="BB22" s="31">
        <v>5</v>
      </c>
      <c r="BC22" s="31">
        <v>5</v>
      </c>
      <c r="BD22" s="31"/>
      <c r="BE22" s="31"/>
      <c r="BF22" s="31"/>
      <c r="BG22" s="31"/>
      <c r="BH22" s="31"/>
      <c r="BI22" s="31"/>
      <c r="BJ22" s="31">
        <v>28</v>
      </c>
      <c r="BK22" s="31">
        <v>12</v>
      </c>
      <c r="BL22" s="31"/>
      <c r="BM22" s="31"/>
      <c r="BN22" s="31"/>
      <c r="BO22" s="31"/>
      <c r="BP22" s="31"/>
      <c r="BQ22" s="31">
        <v>109</v>
      </c>
      <c r="BR22" s="31"/>
      <c r="BS22" s="31"/>
      <c r="BT22" s="31">
        <v>109</v>
      </c>
      <c r="BU22" s="31">
        <v>190</v>
      </c>
      <c r="BV22" s="31"/>
      <c r="BW22" s="31">
        <v>130</v>
      </c>
      <c r="BX22" s="31">
        <v>60</v>
      </c>
      <c r="BY22" s="31"/>
      <c r="BZ22" s="31"/>
      <c r="CA22" s="31">
        <v>47</v>
      </c>
      <c r="CB22" s="31">
        <v>9706</v>
      </c>
      <c r="CC22" s="31"/>
      <c r="CD22" s="31"/>
      <c r="CE22" s="31"/>
      <c r="CF22" s="31"/>
      <c r="CG22" s="31"/>
      <c r="CH22" s="31"/>
      <c r="CI22" s="31"/>
      <c r="CJ22" s="31"/>
      <c r="CK22" s="31"/>
      <c r="CL22" s="31"/>
      <c r="CM22" s="31">
        <f t="shared" si="1"/>
        <v>12045</v>
      </c>
    </row>
    <row r="23" spans="1:91" ht="30" customHeight="1">
      <c r="A23" s="28" t="s">
        <v>146</v>
      </c>
      <c r="B23" s="31">
        <f t="shared" si="0"/>
        <v>7000</v>
      </c>
      <c r="C23" s="31"/>
      <c r="D23" s="31"/>
      <c r="E23" s="31"/>
      <c r="F23" s="31"/>
      <c r="G23" s="31"/>
      <c r="H23" s="31"/>
      <c r="I23" s="31"/>
      <c r="J23" s="31"/>
      <c r="K23" s="31"/>
      <c r="L23" s="31">
        <v>7000</v>
      </c>
      <c r="M23" s="31"/>
      <c r="N23" s="31"/>
      <c r="O23" s="31"/>
      <c r="P23" s="31"/>
      <c r="Q23" s="31"/>
      <c r="R23" s="31"/>
      <c r="S23" s="31"/>
      <c r="T23" s="31"/>
      <c r="U23" s="31"/>
      <c r="V23" s="31">
        <v>98.7</v>
      </c>
      <c r="W23" s="31"/>
      <c r="X23" s="31"/>
      <c r="Y23" s="31"/>
      <c r="Z23" s="31"/>
      <c r="AA23" s="31"/>
      <c r="AB23" s="31"/>
      <c r="AC23" s="31"/>
      <c r="AD23" s="31"/>
      <c r="AE23" s="31"/>
      <c r="AF23" s="31">
        <v>98.7</v>
      </c>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f t="shared" si="1"/>
        <v>7000</v>
      </c>
    </row>
    <row r="24" spans="1:91" ht="30" customHeight="1">
      <c r="A24" s="28" t="s">
        <v>147</v>
      </c>
      <c r="B24" s="31">
        <f t="shared" si="0"/>
        <v>177</v>
      </c>
      <c r="C24" s="31">
        <v>177</v>
      </c>
      <c r="D24" s="31">
        <v>68</v>
      </c>
      <c r="E24" s="31">
        <v>103</v>
      </c>
      <c r="F24" s="31">
        <v>6</v>
      </c>
      <c r="G24" s="31"/>
      <c r="H24" s="31"/>
      <c r="I24" s="31"/>
      <c r="J24" s="31"/>
      <c r="K24" s="31"/>
      <c r="L24" s="31"/>
      <c r="M24" s="31"/>
      <c r="N24" s="31"/>
      <c r="O24" s="31"/>
      <c r="P24" s="31"/>
      <c r="Q24" s="31"/>
      <c r="R24" s="31"/>
      <c r="S24" s="31"/>
      <c r="T24" s="31"/>
      <c r="U24" s="31">
        <v>154.3</v>
      </c>
      <c r="V24" s="31">
        <v>92.3</v>
      </c>
      <c r="W24" s="31">
        <v>36</v>
      </c>
      <c r="X24" s="31">
        <v>3</v>
      </c>
      <c r="Y24" s="31">
        <v>1</v>
      </c>
      <c r="Z24" s="31">
        <v>2</v>
      </c>
      <c r="AA24" s="31">
        <v>8</v>
      </c>
      <c r="AB24" s="31">
        <v>8</v>
      </c>
      <c r="AC24" s="31">
        <v>2</v>
      </c>
      <c r="AD24" s="31">
        <v>14</v>
      </c>
      <c r="AE24" s="31"/>
      <c r="AF24" s="31">
        <v>2.3</v>
      </c>
      <c r="AG24" s="31"/>
      <c r="AH24" s="31">
        <v>16</v>
      </c>
      <c r="AI24" s="31"/>
      <c r="AJ24" s="31">
        <v>1.5</v>
      </c>
      <c r="AK24" s="31">
        <v>3</v>
      </c>
      <c r="AL24" s="31">
        <v>4.5</v>
      </c>
      <c r="AM24" s="31"/>
      <c r="AN24" s="31">
        <v>4.5</v>
      </c>
      <c r="AO24" s="31"/>
      <c r="AP24" s="31">
        <v>6</v>
      </c>
      <c r="AQ24" s="31"/>
      <c r="AR24" s="31">
        <v>6</v>
      </c>
      <c r="AS24" s="31"/>
      <c r="AT24" s="31">
        <v>3.5</v>
      </c>
      <c r="AU24" s="31"/>
      <c r="AV24" s="31">
        <v>4.5</v>
      </c>
      <c r="AW24" s="31">
        <v>8</v>
      </c>
      <c r="AX24" s="31">
        <v>31</v>
      </c>
      <c r="AY24" s="31">
        <v>5328</v>
      </c>
      <c r="AZ24" s="31">
        <v>5328</v>
      </c>
      <c r="BA24" s="31">
        <v>12</v>
      </c>
      <c r="BB24" s="31">
        <v>1</v>
      </c>
      <c r="BC24" s="31"/>
      <c r="BD24" s="31"/>
      <c r="BE24" s="31"/>
      <c r="BF24" s="31"/>
      <c r="BG24" s="31">
        <v>7</v>
      </c>
      <c r="BH24" s="31"/>
      <c r="BI24" s="31"/>
      <c r="BJ24" s="31">
        <v>4</v>
      </c>
      <c r="BK24" s="31"/>
      <c r="BL24" s="31"/>
      <c r="BM24" s="31"/>
      <c r="BN24" s="31"/>
      <c r="BO24" s="31">
        <v>1</v>
      </c>
      <c r="BP24" s="31">
        <v>1</v>
      </c>
      <c r="BQ24" s="31"/>
      <c r="BR24" s="31"/>
      <c r="BS24" s="31"/>
      <c r="BT24" s="31"/>
      <c r="BU24" s="31"/>
      <c r="BV24" s="31"/>
      <c r="BW24" s="31"/>
      <c r="BX24" s="31"/>
      <c r="BY24" s="31"/>
      <c r="BZ24" s="31"/>
      <c r="CA24" s="31"/>
      <c r="CB24" s="31">
        <v>5314</v>
      </c>
      <c r="CC24" s="31"/>
      <c r="CD24" s="31"/>
      <c r="CE24" s="31"/>
      <c r="CF24" s="31"/>
      <c r="CG24" s="31"/>
      <c r="CH24" s="31"/>
      <c r="CI24" s="31"/>
      <c r="CJ24" s="31"/>
      <c r="CK24" s="31"/>
      <c r="CL24" s="31"/>
      <c r="CM24" s="31">
        <f t="shared" si="1"/>
        <v>5659.3</v>
      </c>
    </row>
    <row r="25" spans="1:91" ht="30" customHeight="1">
      <c r="A25" s="28" t="s">
        <v>148</v>
      </c>
      <c r="B25" s="31">
        <f t="shared" si="0"/>
        <v>609</v>
      </c>
      <c r="C25" s="31">
        <v>372</v>
      </c>
      <c r="D25" s="31">
        <v>139</v>
      </c>
      <c r="E25" s="31">
        <v>223</v>
      </c>
      <c r="F25" s="31">
        <v>10</v>
      </c>
      <c r="G25" s="31"/>
      <c r="H25" s="31"/>
      <c r="I25" s="31"/>
      <c r="J25" s="31"/>
      <c r="K25" s="31"/>
      <c r="L25" s="31"/>
      <c r="M25" s="31">
        <v>231</v>
      </c>
      <c r="N25" s="31"/>
      <c r="O25" s="31">
        <v>231</v>
      </c>
      <c r="P25" s="31">
        <v>6</v>
      </c>
      <c r="Q25" s="31"/>
      <c r="R25" s="31"/>
      <c r="S25" s="31"/>
      <c r="T25" s="31"/>
      <c r="U25" s="31">
        <v>666.9</v>
      </c>
      <c r="V25" s="31">
        <v>120.1</v>
      </c>
      <c r="W25" s="31">
        <v>79.2</v>
      </c>
      <c r="X25" s="31">
        <v>5</v>
      </c>
      <c r="Y25" s="31"/>
      <c r="Z25" s="31"/>
      <c r="AA25" s="31">
        <v>3</v>
      </c>
      <c r="AB25" s="31">
        <v>1</v>
      </c>
      <c r="AC25" s="31"/>
      <c r="AD25" s="31">
        <v>5</v>
      </c>
      <c r="AE25" s="31"/>
      <c r="AF25" s="31">
        <v>9.6</v>
      </c>
      <c r="AG25" s="31"/>
      <c r="AH25" s="31">
        <v>17.3</v>
      </c>
      <c r="AI25" s="31"/>
      <c r="AJ25" s="31">
        <v>6</v>
      </c>
      <c r="AK25" s="31"/>
      <c r="AL25" s="31"/>
      <c r="AM25" s="31"/>
      <c r="AN25" s="31"/>
      <c r="AO25" s="31"/>
      <c r="AP25" s="31"/>
      <c r="AQ25" s="31"/>
      <c r="AR25" s="31"/>
      <c r="AS25" s="31"/>
      <c r="AT25" s="31">
        <v>5.6</v>
      </c>
      <c r="AU25" s="31"/>
      <c r="AV25" s="31">
        <v>24.2</v>
      </c>
      <c r="AW25" s="31"/>
      <c r="AX25" s="31">
        <v>511</v>
      </c>
      <c r="AY25" s="31">
        <v>2490</v>
      </c>
      <c r="AZ25" s="31">
        <v>760</v>
      </c>
      <c r="BA25" s="31">
        <v>355.5</v>
      </c>
      <c r="BB25" s="31">
        <v>57</v>
      </c>
      <c r="BC25" s="31">
        <v>10</v>
      </c>
      <c r="BD25" s="31"/>
      <c r="BE25" s="31"/>
      <c r="BF25" s="31"/>
      <c r="BG25" s="31">
        <v>0.5</v>
      </c>
      <c r="BH25" s="31"/>
      <c r="BI25" s="31"/>
      <c r="BJ25" s="31">
        <v>1</v>
      </c>
      <c r="BK25" s="31"/>
      <c r="BL25" s="31">
        <v>2</v>
      </c>
      <c r="BM25" s="31">
        <v>285</v>
      </c>
      <c r="BN25" s="31"/>
      <c r="BO25" s="31"/>
      <c r="BP25" s="31">
        <v>5</v>
      </c>
      <c r="BQ25" s="31">
        <v>6.2</v>
      </c>
      <c r="BR25" s="31">
        <v>6.2</v>
      </c>
      <c r="BS25" s="31"/>
      <c r="BT25" s="31"/>
      <c r="BU25" s="31">
        <v>33</v>
      </c>
      <c r="BV25" s="31"/>
      <c r="BW25" s="31">
        <v>18</v>
      </c>
      <c r="BX25" s="31">
        <v>15</v>
      </c>
      <c r="BY25" s="31">
        <v>1.9</v>
      </c>
      <c r="BZ25" s="31">
        <v>4.4</v>
      </c>
      <c r="CA25" s="31">
        <v>3</v>
      </c>
      <c r="CB25" s="31">
        <v>351</v>
      </c>
      <c r="CC25" s="31">
        <v>1680</v>
      </c>
      <c r="CD25" s="31"/>
      <c r="CE25" s="31"/>
      <c r="CF25" s="31"/>
      <c r="CG25" s="31"/>
      <c r="CH25" s="31"/>
      <c r="CI25" s="31"/>
      <c r="CJ25" s="31">
        <v>1680</v>
      </c>
      <c r="CK25" s="31"/>
      <c r="CL25" s="31">
        <v>1680</v>
      </c>
      <c r="CM25" s="31">
        <f t="shared" si="1"/>
        <v>3765.9</v>
      </c>
    </row>
    <row r="26" spans="1:91" ht="30" customHeight="1">
      <c r="A26" s="28" t="s">
        <v>149</v>
      </c>
      <c r="B26" s="31">
        <f t="shared" si="0"/>
        <v>0</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v>5154</v>
      </c>
      <c r="AZ26" s="31">
        <v>4601</v>
      </c>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v>4601</v>
      </c>
      <c r="CC26" s="31"/>
      <c r="CD26" s="31"/>
      <c r="CE26" s="31"/>
      <c r="CF26" s="31"/>
      <c r="CG26" s="31"/>
      <c r="CH26" s="31"/>
      <c r="CI26" s="31"/>
      <c r="CJ26" s="31"/>
      <c r="CK26" s="31"/>
      <c r="CL26" s="31"/>
      <c r="CM26" s="31">
        <f t="shared" si="1"/>
        <v>5154</v>
      </c>
    </row>
    <row r="27" spans="1:91" ht="30" customHeight="1">
      <c r="A27" s="276" t="s">
        <v>150</v>
      </c>
      <c r="B27" s="277">
        <f t="shared" si="0"/>
        <v>3011.499999999994</v>
      </c>
      <c r="C27" s="277">
        <v>3001.899999999994</v>
      </c>
      <c r="D27" s="277">
        <v>0.4000000000014552</v>
      </c>
      <c r="E27" s="277">
        <v>3001.2999999999956</v>
      </c>
      <c r="F27" s="277">
        <v>0.20000000000004547</v>
      </c>
      <c r="G27" s="277"/>
      <c r="H27" s="277"/>
      <c r="I27" s="277"/>
      <c r="J27" s="277"/>
      <c r="K27" s="277"/>
      <c r="L27" s="277"/>
      <c r="M27" s="277">
        <v>1.5</v>
      </c>
      <c r="N27" s="277"/>
      <c r="O27" s="277">
        <v>1.5</v>
      </c>
      <c r="P27" s="277">
        <v>8.099999999999909</v>
      </c>
      <c r="Q27" s="277">
        <v>0</v>
      </c>
      <c r="R27" s="277">
        <v>0</v>
      </c>
      <c r="S27" s="277">
        <v>0</v>
      </c>
      <c r="T27" s="277">
        <v>0</v>
      </c>
      <c r="U27" s="277">
        <v>1.5999999999985448</v>
      </c>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v>33036</v>
      </c>
      <c r="AZ27" s="277">
        <v>27500</v>
      </c>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v>27500</v>
      </c>
      <c r="CC27" s="277"/>
      <c r="CD27" s="277"/>
      <c r="CE27" s="277"/>
      <c r="CF27" s="277"/>
      <c r="CG27" s="277"/>
      <c r="CH27" s="277"/>
      <c r="CI27" s="277"/>
      <c r="CJ27" s="277"/>
      <c r="CK27" s="277"/>
      <c r="CL27" s="277"/>
      <c r="CM27" s="277">
        <f t="shared" si="1"/>
        <v>36049.09999999999</v>
      </c>
    </row>
    <row r="28" spans="1:91" s="57" customFormat="1" ht="29.25" customHeight="1">
      <c r="A28" s="278" t="s">
        <v>70</v>
      </c>
      <c r="B28" s="279">
        <f aca="true" t="shared" si="2" ref="B28:BM28">B27+B26+B25+B24+B23+B22+B21+B20+B19+B18+B17+B16+B15+B14+B13+B12+B11+B10+B9+B8</f>
        <v>111963</v>
      </c>
      <c r="C28" s="279">
        <f t="shared" si="2"/>
        <v>73142.99999999999</v>
      </c>
      <c r="D28" s="279">
        <f t="shared" si="2"/>
        <v>25215.000000000004</v>
      </c>
      <c r="E28" s="279">
        <f t="shared" si="2"/>
        <v>46617.99999999999</v>
      </c>
      <c r="F28" s="279">
        <f t="shared" si="2"/>
        <v>1310</v>
      </c>
      <c r="G28" s="279">
        <f t="shared" si="2"/>
        <v>15363</v>
      </c>
      <c r="H28" s="279">
        <f t="shared" si="2"/>
        <v>8030</v>
      </c>
      <c r="I28" s="279">
        <f t="shared" si="2"/>
        <v>4000</v>
      </c>
      <c r="J28" s="279">
        <f t="shared" si="2"/>
        <v>2853</v>
      </c>
      <c r="K28" s="279">
        <f t="shared" si="2"/>
        <v>480</v>
      </c>
      <c r="L28" s="279">
        <f t="shared" si="2"/>
        <v>7000</v>
      </c>
      <c r="M28" s="279">
        <f t="shared" si="2"/>
        <v>4218</v>
      </c>
      <c r="N28" s="279">
        <f t="shared" si="2"/>
        <v>0</v>
      </c>
      <c r="O28" s="279">
        <f t="shared" si="2"/>
        <v>4218</v>
      </c>
      <c r="P28" s="279">
        <f t="shared" si="2"/>
        <v>2309.9999999999995</v>
      </c>
      <c r="Q28" s="279">
        <f t="shared" si="2"/>
        <v>700</v>
      </c>
      <c r="R28" s="279">
        <f t="shared" si="2"/>
        <v>700</v>
      </c>
      <c r="S28" s="279">
        <f t="shared" si="2"/>
        <v>9228.999999999998</v>
      </c>
      <c r="T28" s="279">
        <f t="shared" si="2"/>
        <v>9228.999999999998</v>
      </c>
      <c r="U28" s="279">
        <f t="shared" si="2"/>
        <v>24335</v>
      </c>
      <c r="V28" s="279">
        <f t="shared" si="2"/>
        <v>13135</v>
      </c>
      <c r="W28" s="279">
        <f t="shared" si="2"/>
        <v>3634</v>
      </c>
      <c r="X28" s="279">
        <f t="shared" si="2"/>
        <v>1178.4</v>
      </c>
      <c r="Y28" s="279">
        <f t="shared" si="2"/>
        <v>52.4</v>
      </c>
      <c r="Z28" s="279">
        <f t="shared" si="2"/>
        <v>338.79999999999995</v>
      </c>
      <c r="AA28" s="279">
        <f t="shared" si="2"/>
        <v>1366.2</v>
      </c>
      <c r="AB28" s="279">
        <f t="shared" si="2"/>
        <v>703</v>
      </c>
      <c r="AC28" s="279">
        <f t="shared" si="2"/>
        <v>314.9</v>
      </c>
      <c r="AD28" s="279">
        <f t="shared" si="2"/>
        <v>2413.7</v>
      </c>
      <c r="AE28" s="279">
        <f t="shared" si="2"/>
        <v>292.2</v>
      </c>
      <c r="AF28" s="279">
        <f t="shared" si="2"/>
        <v>653.8000000000001</v>
      </c>
      <c r="AG28" s="279">
        <f t="shared" si="2"/>
        <v>81</v>
      </c>
      <c r="AH28" s="279">
        <f t="shared" si="2"/>
        <v>2104.6000000000004</v>
      </c>
      <c r="AI28" s="279">
        <f t="shared" si="2"/>
        <v>2</v>
      </c>
      <c r="AJ28" s="279">
        <f t="shared" si="2"/>
        <v>521.8</v>
      </c>
      <c r="AK28" s="279">
        <f t="shared" si="2"/>
        <v>793.2</v>
      </c>
      <c r="AL28" s="279">
        <f t="shared" si="2"/>
        <v>542.1999999999999</v>
      </c>
      <c r="AM28" s="279">
        <f t="shared" si="2"/>
        <v>497.9</v>
      </c>
      <c r="AN28" s="279">
        <f t="shared" si="2"/>
        <v>41.4</v>
      </c>
      <c r="AO28" s="279">
        <f t="shared" si="2"/>
        <v>2.9</v>
      </c>
      <c r="AP28" s="279">
        <f t="shared" si="2"/>
        <v>1818.1</v>
      </c>
      <c r="AQ28" s="279">
        <f t="shared" si="2"/>
        <v>95.1</v>
      </c>
      <c r="AR28" s="279">
        <f t="shared" si="2"/>
        <v>1149</v>
      </c>
      <c r="AS28" s="279">
        <f t="shared" si="2"/>
        <v>574</v>
      </c>
      <c r="AT28" s="279">
        <f t="shared" si="2"/>
        <v>747.5</v>
      </c>
      <c r="AU28" s="279">
        <f t="shared" si="2"/>
        <v>19</v>
      </c>
      <c r="AV28" s="279">
        <f t="shared" si="2"/>
        <v>1854.5</v>
      </c>
      <c r="AW28" s="279">
        <f t="shared" si="2"/>
        <v>1414.8</v>
      </c>
      <c r="AX28" s="279">
        <f t="shared" si="2"/>
        <v>3482.3</v>
      </c>
      <c r="AY28" s="279">
        <f t="shared" si="2"/>
        <v>331688</v>
      </c>
      <c r="AZ28" s="279">
        <f t="shared" si="2"/>
        <v>220003</v>
      </c>
      <c r="BA28" s="279">
        <f t="shared" si="2"/>
        <v>10213.3</v>
      </c>
      <c r="BB28" s="279">
        <f t="shared" si="2"/>
        <v>1893.7</v>
      </c>
      <c r="BC28" s="279">
        <f t="shared" si="2"/>
        <v>980</v>
      </c>
      <c r="BD28" s="279">
        <f t="shared" si="2"/>
        <v>6.3</v>
      </c>
      <c r="BE28" s="279">
        <f t="shared" si="2"/>
        <v>75.4</v>
      </c>
      <c r="BF28" s="279">
        <f t="shared" si="2"/>
        <v>1831</v>
      </c>
      <c r="BG28" s="279">
        <f t="shared" si="2"/>
        <v>296.3</v>
      </c>
      <c r="BH28" s="279">
        <f t="shared" si="2"/>
        <v>12</v>
      </c>
      <c r="BI28" s="279">
        <f t="shared" si="2"/>
        <v>380</v>
      </c>
      <c r="BJ28" s="279">
        <f t="shared" si="2"/>
        <v>2223.2</v>
      </c>
      <c r="BK28" s="279">
        <f t="shared" si="2"/>
        <v>1663.8000000000002</v>
      </c>
      <c r="BL28" s="279">
        <f t="shared" si="2"/>
        <v>164</v>
      </c>
      <c r="BM28" s="279">
        <f t="shared" si="2"/>
        <v>641</v>
      </c>
      <c r="BN28" s="279">
        <f aca="true" t="shared" si="3" ref="BN28:CM28">BN27+BN26+BN25+BN24+BN23+BN22+BN21+BN20+BN19+BN18+BN17+BN16+BN15+BN14+BN13+BN12+BN11+BN10+BN9+BN8</f>
        <v>46.6</v>
      </c>
      <c r="BO28" s="279">
        <f t="shared" si="3"/>
        <v>397.2</v>
      </c>
      <c r="BP28" s="279">
        <f t="shared" si="3"/>
        <v>1231.8</v>
      </c>
      <c r="BQ28" s="279">
        <f t="shared" si="3"/>
        <v>2579.4</v>
      </c>
      <c r="BR28" s="279">
        <f t="shared" si="3"/>
        <v>2377.7</v>
      </c>
      <c r="BS28" s="279">
        <f t="shared" si="3"/>
        <v>77.7</v>
      </c>
      <c r="BT28" s="279">
        <f t="shared" si="3"/>
        <v>124</v>
      </c>
      <c r="BU28" s="279">
        <f t="shared" si="3"/>
        <v>4927.400000000001</v>
      </c>
      <c r="BV28" s="279">
        <f t="shared" si="3"/>
        <v>44</v>
      </c>
      <c r="BW28" s="279">
        <f t="shared" si="3"/>
        <v>2904.8</v>
      </c>
      <c r="BX28" s="279">
        <f t="shared" si="3"/>
        <v>1978.6</v>
      </c>
      <c r="BY28" s="279">
        <f t="shared" si="3"/>
        <v>427.7</v>
      </c>
      <c r="BZ28" s="279">
        <f t="shared" si="3"/>
        <v>267.4</v>
      </c>
      <c r="CA28" s="279">
        <f t="shared" si="3"/>
        <v>1045.8</v>
      </c>
      <c r="CB28" s="279">
        <f t="shared" si="3"/>
        <v>198913</v>
      </c>
      <c r="CC28" s="279">
        <f t="shared" si="3"/>
        <v>12260</v>
      </c>
      <c r="CD28" s="279">
        <f t="shared" si="3"/>
        <v>110</v>
      </c>
      <c r="CE28" s="279">
        <f t="shared" si="3"/>
        <v>2525</v>
      </c>
      <c r="CF28" s="279">
        <f t="shared" si="3"/>
        <v>100</v>
      </c>
      <c r="CG28" s="279">
        <f t="shared" si="3"/>
        <v>303</v>
      </c>
      <c r="CH28" s="279">
        <f t="shared" si="3"/>
        <v>2122</v>
      </c>
      <c r="CI28" s="279">
        <f t="shared" si="3"/>
        <v>2095</v>
      </c>
      <c r="CJ28" s="279">
        <f t="shared" si="3"/>
        <v>7530</v>
      </c>
      <c r="CK28" s="279">
        <f t="shared" si="3"/>
        <v>300</v>
      </c>
      <c r="CL28" s="279">
        <f t="shared" si="3"/>
        <v>7230</v>
      </c>
      <c r="CM28" s="281">
        <f t="shared" si="3"/>
        <v>467985.9999999999</v>
      </c>
    </row>
    <row r="29" ht="12">
      <c r="B29" s="280"/>
    </row>
  </sheetData>
  <sheetProtection/>
  <mergeCells count="47">
    <mergeCell ref="A1:CM1"/>
    <mergeCell ref="B3:CM3"/>
    <mergeCell ref="B4:T4"/>
    <mergeCell ref="U4:AX4"/>
    <mergeCell ref="AY4:CL4"/>
    <mergeCell ref="C5:P5"/>
    <mergeCell ref="Q5:T5"/>
    <mergeCell ref="V5:AX5"/>
    <mergeCell ref="AZ5:CB5"/>
    <mergeCell ref="CC5:CL5"/>
    <mergeCell ref="C6:F6"/>
    <mergeCell ref="G6:K6"/>
    <mergeCell ref="M6:O6"/>
    <mergeCell ref="Q6:R6"/>
    <mergeCell ref="S6:T6"/>
    <mergeCell ref="V6:AI6"/>
    <mergeCell ref="AL6:AO6"/>
    <mergeCell ref="AP6:AS6"/>
    <mergeCell ref="BA6:BN6"/>
    <mergeCell ref="BQ6:BT6"/>
    <mergeCell ref="BU6:BX6"/>
    <mergeCell ref="CE6:CH6"/>
    <mergeCell ref="CJ6:CL6"/>
    <mergeCell ref="A3:A7"/>
    <mergeCell ref="B5:B7"/>
    <mergeCell ref="L6:L7"/>
    <mergeCell ref="P6:P7"/>
    <mergeCell ref="U5:U7"/>
    <mergeCell ref="AJ6:AJ7"/>
    <mergeCell ref="AK6:AK7"/>
    <mergeCell ref="AT6:AT7"/>
    <mergeCell ref="AU6:AU7"/>
    <mergeCell ref="AV6:AV7"/>
    <mergeCell ref="AW6:AW7"/>
    <mergeCell ref="AX6:AX7"/>
    <mergeCell ref="AY5:AY7"/>
    <mergeCell ref="AZ6:AZ7"/>
    <mergeCell ref="BO6:BO7"/>
    <mergeCell ref="BP6:BP7"/>
    <mergeCell ref="BY6:BY7"/>
    <mergeCell ref="BZ6:BZ7"/>
    <mergeCell ref="CA6:CA7"/>
    <mergeCell ref="CB6:CB7"/>
    <mergeCell ref="CC6:CC7"/>
    <mergeCell ref="CD6:CD7"/>
    <mergeCell ref="CI6:CI7"/>
    <mergeCell ref="CM4:CM7"/>
  </mergeCells>
  <printOptions/>
  <pageMargins left="0.69" right="0.16" top="0.91" bottom="0.51" header="0.51" footer="0.65"/>
  <pageSetup firstPageNumber="12" useFirstPageNumber="1" horizontalDpi="600" verticalDpi="600" orientation="landscape" paperSize="8" scale="71"/>
  <headerFooter alignWithMargins="0">
    <oddFooter>&amp;R第 &amp;P 页</oddFooter>
  </headerFooter>
</worksheet>
</file>

<file path=xl/worksheets/sheet5.xml><?xml version="1.0" encoding="utf-8"?>
<worksheet xmlns="http://schemas.openxmlformats.org/spreadsheetml/2006/main" xmlns:r="http://schemas.openxmlformats.org/officeDocument/2006/relationships">
  <dimension ref="A1:DY202"/>
  <sheetViews>
    <sheetView showZeros="0" zoomScale="70" zoomScaleNormal="70" workbookViewId="0" topLeftCell="C1">
      <pane ySplit="6" topLeftCell="BM151" activePane="bottomLeft" state="frozen"/>
      <selection pane="bottomLeft" activeCell="A1" sqref="A1:DY1"/>
    </sheetView>
  </sheetViews>
  <sheetFormatPr defaultColWidth="11.421875" defaultRowHeight="12"/>
  <cols>
    <col min="1" max="1" width="41.7109375" style="0" customWidth="1"/>
    <col min="2" max="2" width="9.7109375" style="0" customWidth="1"/>
    <col min="3" max="3" width="10.00390625" style="0" customWidth="1"/>
    <col min="4" max="4" width="9.8515625" style="0" customWidth="1"/>
    <col min="5" max="5" width="9.421875" style="0" customWidth="1"/>
    <col min="6" max="6" width="8.140625" style="0" customWidth="1"/>
    <col min="7" max="7" width="9.421875" style="0" customWidth="1"/>
    <col min="8" max="8" width="11.00390625" style="0" customWidth="1"/>
    <col min="9" max="9" width="10.140625" style="0" customWidth="1"/>
    <col min="10" max="10" width="11.140625" style="0" customWidth="1"/>
    <col min="11" max="11" width="9.8515625" style="0" customWidth="1"/>
    <col min="12" max="12" width="9.421875" style="0" customWidth="1"/>
    <col min="13" max="13" width="10.28125" style="0" customWidth="1"/>
    <col min="14" max="14" width="9.421875" style="0" customWidth="1"/>
    <col min="15" max="17" width="14.7109375" style="0" hidden="1" customWidth="1"/>
    <col min="18" max="19" width="9.00390625" style="0" customWidth="1"/>
    <col min="20" max="24" width="14.7109375" style="0" hidden="1" customWidth="1"/>
    <col min="25" max="25" width="10.57421875" style="0" hidden="1" customWidth="1"/>
    <col min="26" max="26" width="9.8515625" style="0" hidden="1" customWidth="1"/>
    <col min="27" max="27" width="9.8515625" style="0" customWidth="1"/>
    <col min="28" max="28" width="14.7109375" style="0" hidden="1" customWidth="1"/>
    <col min="29" max="29" width="10.00390625" style="0" customWidth="1"/>
    <col min="30" max="30" width="8.8515625" style="0" customWidth="1"/>
    <col min="31" max="31" width="9.8515625" style="0" customWidth="1"/>
    <col min="32" max="32" width="12.140625" style="0" customWidth="1"/>
    <col min="33" max="33" width="15.57421875" style="0" hidden="1" customWidth="1"/>
    <col min="34" max="40" width="11.140625" style="0" hidden="1" customWidth="1"/>
    <col min="41" max="41" width="11.8515625" style="0" hidden="1" customWidth="1"/>
    <col min="42" max="50" width="11.140625" style="0" hidden="1" customWidth="1"/>
    <col min="51" max="51" width="12.421875" style="0" hidden="1" customWidth="1"/>
    <col min="52" max="52" width="12.8515625" style="0" hidden="1" customWidth="1"/>
    <col min="53" max="53" width="12.57421875" style="0" hidden="1" customWidth="1"/>
    <col min="54" max="56" width="11.140625" style="0" hidden="1" customWidth="1"/>
    <col min="57" max="57" width="12.140625" style="0" hidden="1" customWidth="1"/>
    <col min="58" max="58" width="11.140625" style="0" hidden="1" customWidth="1"/>
    <col min="59" max="59" width="16.140625" style="0" hidden="1" customWidth="1"/>
    <col min="60" max="60" width="13.140625" style="0" hidden="1" customWidth="1"/>
    <col min="61" max="61" width="12.8515625" style="0" hidden="1" customWidth="1"/>
    <col min="62" max="62" width="14.7109375" style="0" hidden="1" customWidth="1"/>
    <col min="63" max="63" width="14.00390625" style="0" customWidth="1"/>
    <col min="64" max="64" width="17.57421875" style="0" hidden="1" customWidth="1"/>
    <col min="65" max="72" width="11.140625" style="0" hidden="1" customWidth="1"/>
    <col min="73" max="73" width="13.7109375" style="0" hidden="1" customWidth="1"/>
    <col min="74" max="82" width="11.140625" style="0" hidden="1" customWidth="1"/>
    <col min="83" max="83" width="12.8515625" style="0" hidden="1" customWidth="1"/>
    <col min="84" max="84" width="13.140625" style="0" hidden="1" customWidth="1"/>
    <col min="85" max="85" width="12.140625" style="0" hidden="1" customWidth="1"/>
    <col min="86" max="88" width="11.140625" style="0" hidden="1" customWidth="1"/>
    <col min="89" max="89" width="13.421875" style="0" hidden="1" customWidth="1"/>
    <col min="90" max="90" width="14.00390625" style="0" hidden="1" customWidth="1"/>
    <col min="91" max="91" width="16.421875" style="0" hidden="1" customWidth="1"/>
    <col min="92" max="92" width="12.421875" style="0" hidden="1" customWidth="1"/>
    <col min="93" max="93" width="12.57421875" style="0" hidden="1" customWidth="1"/>
    <col min="94" max="94" width="12.8515625" style="0" hidden="1" customWidth="1"/>
    <col min="95" max="97" width="11.140625" style="0" hidden="1" customWidth="1"/>
    <col min="98" max="98" width="13.00390625" style="0" hidden="1" customWidth="1"/>
    <col min="99" max="101" width="11.140625" style="0" hidden="1" customWidth="1"/>
    <col min="102" max="102" width="12.7109375" style="0" hidden="1" customWidth="1"/>
    <col min="103" max="104" width="11.140625" style="0" hidden="1" customWidth="1"/>
    <col min="105" max="105" width="14.28125" style="0" hidden="1" customWidth="1"/>
    <col min="106" max="106" width="14.8515625" style="0" hidden="1" customWidth="1"/>
    <col min="107" max="107" width="14.57421875" style="0" hidden="1" customWidth="1"/>
    <col min="108" max="110" width="11.140625" style="0" hidden="1" customWidth="1"/>
    <col min="111" max="111" width="10.7109375" style="0" hidden="1" customWidth="1"/>
    <col min="112" max="115" width="11.140625" style="0" hidden="1" customWidth="1"/>
    <col min="116" max="116" width="11.8515625" style="0" hidden="1" customWidth="1"/>
    <col min="117" max="117" width="13.28125" style="0" hidden="1" customWidth="1"/>
    <col min="118" max="119" width="11.140625" style="0" hidden="1" customWidth="1"/>
    <col min="120" max="120" width="16.421875" style="0" hidden="1" customWidth="1"/>
    <col min="121" max="121" width="11.140625" style="0" hidden="1" customWidth="1"/>
    <col min="122" max="122" width="12.421875" style="0" hidden="1" customWidth="1"/>
    <col min="123" max="123" width="12.7109375" style="0" hidden="1" customWidth="1"/>
    <col min="124" max="126" width="11.140625" style="0" hidden="1" customWidth="1"/>
    <col min="127" max="127" width="21.8515625" style="0" hidden="1" customWidth="1"/>
    <col min="128" max="128" width="14.7109375" style="0" hidden="1" customWidth="1"/>
    <col min="129" max="129" width="13.28125" style="0" customWidth="1"/>
    <col min="130" max="131" width="11.140625" style="0" customWidth="1"/>
  </cols>
  <sheetData>
    <row r="1" spans="1:129" ht="33.75" customHeight="1">
      <c r="A1" s="36" t="s">
        <v>151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row>
    <row r="2" spans="1:129" ht="14.25" customHeight="1">
      <c r="A2" s="25"/>
      <c r="B2" s="25"/>
      <c r="C2" s="25"/>
      <c r="D2" s="25"/>
      <c r="E2" s="25"/>
      <c r="F2" s="25"/>
      <c r="H2" s="40"/>
      <c r="I2" s="40"/>
      <c r="J2" s="40"/>
      <c r="K2" s="40"/>
      <c r="L2" s="40"/>
      <c r="M2" s="40"/>
      <c r="P2" s="40"/>
      <c r="Q2" s="40"/>
      <c r="T2" s="25"/>
      <c r="U2" s="40"/>
      <c r="V2" s="40"/>
      <c r="W2" s="40"/>
      <c r="Y2" s="25"/>
      <c r="Z2" s="40"/>
      <c r="AE2" s="40"/>
      <c r="AF2" s="25"/>
      <c r="BK2" s="274" t="s">
        <v>152</v>
      </c>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row>
    <row r="3" spans="1:129" ht="19.5" customHeight="1">
      <c r="A3" s="270" t="s">
        <v>153</v>
      </c>
      <c r="B3" s="261" t="s">
        <v>66</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3"/>
    </row>
    <row r="4" spans="1:129" ht="32.25" customHeight="1">
      <c r="A4" s="272"/>
      <c r="B4" s="261" t="s">
        <v>67</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3"/>
      <c r="AF4" s="247" t="s">
        <v>68</v>
      </c>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6"/>
      <c r="BK4" s="247" t="s">
        <v>69</v>
      </c>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6"/>
      <c r="DY4" s="270" t="s">
        <v>70</v>
      </c>
    </row>
    <row r="5" spans="1:129" ht="20.25" customHeight="1">
      <c r="A5" s="272"/>
      <c r="B5" s="270" t="s">
        <v>71</v>
      </c>
      <c r="C5" s="261" t="s">
        <v>72</v>
      </c>
      <c r="D5" s="271"/>
      <c r="E5" s="271"/>
      <c r="F5" s="271"/>
      <c r="G5" s="271"/>
      <c r="H5" s="271"/>
      <c r="I5" s="271"/>
      <c r="J5" s="271"/>
      <c r="K5" s="271"/>
      <c r="L5" s="271"/>
      <c r="M5" s="271"/>
      <c r="N5" s="271"/>
      <c r="O5" s="271"/>
      <c r="P5" s="271"/>
      <c r="Q5" s="271"/>
      <c r="R5" s="273"/>
      <c r="S5" s="261" t="s">
        <v>73</v>
      </c>
      <c r="T5" s="271"/>
      <c r="U5" s="271"/>
      <c r="V5" s="271"/>
      <c r="W5" s="271"/>
      <c r="X5" s="271"/>
      <c r="Y5" s="271"/>
      <c r="Z5" s="271"/>
      <c r="AA5" s="271"/>
      <c r="AB5" s="271"/>
      <c r="AC5" s="271"/>
      <c r="AD5" s="271"/>
      <c r="AE5" s="273"/>
      <c r="AF5" s="248"/>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7"/>
      <c r="BK5" s="248"/>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7"/>
      <c r="DY5" s="272"/>
    </row>
    <row r="6" spans="1:129" ht="24.75" customHeight="1">
      <c r="A6" s="272"/>
      <c r="B6" s="272"/>
      <c r="C6" s="261" t="s">
        <v>76</v>
      </c>
      <c r="D6" s="271"/>
      <c r="E6" s="271"/>
      <c r="F6" s="273"/>
      <c r="G6" s="261" t="s">
        <v>77</v>
      </c>
      <c r="H6" s="271"/>
      <c r="I6" s="271"/>
      <c r="J6" s="271"/>
      <c r="K6" s="271"/>
      <c r="L6" s="273"/>
      <c r="M6" s="270" t="s">
        <v>78</v>
      </c>
      <c r="N6" s="247" t="s">
        <v>79</v>
      </c>
      <c r="O6" s="253"/>
      <c r="P6" s="253"/>
      <c r="Q6" s="256"/>
      <c r="R6" s="270" t="s">
        <v>80</v>
      </c>
      <c r="S6" s="261" t="s">
        <v>81</v>
      </c>
      <c r="T6" s="271"/>
      <c r="U6" s="271"/>
      <c r="V6" s="271"/>
      <c r="W6" s="271"/>
      <c r="X6" s="273"/>
      <c r="Y6" s="270" t="s">
        <v>154</v>
      </c>
      <c r="Z6" s="270" t="s">
        <v>155</v>
      </c>
      <c r="AA6" s="261" t="s">
        <v>82</v>
      </c>
      <c r="AB6" s="271"/>
      <c r="AC6" s="271"/>
      <c r="AD6" s="273"/>
      <c r="AE6" s="270" t="s">
        <v>156</v>
      </c>
      <c r="AF6" s="248"/>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7"/>
      <c r="BK6" s="248"/>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7"/>
      <c r="DY6" s="272"/>
    </row>
    <row r="7" spans="1:129" ht="48" customHeight="1">
      <c r="A7" s="263"/>
      <c r="B7" s="263"/>
      <c r="C7" s="27" t="s">
        <v>97</v>
      </c>
      <c r="D7" s="27" t="s">
        <v>98</v>
      </c>
      <c r="E7" s="27" t="s">
        <v>99</v>
      </c>
      <c r="F7" s="27" t="s">
        <v>100</v>
      </c>
      <c r="G7" s="27" t="s">
        <v>97</v>
      </c>
      <c r="H7" s="27" t="s">
        <v>101</v>
      </c>
      <c r="I7" s="27" t="s">
        <v>102</v>
      </c>
      <c r="J7" s="27" t="s">
        <v>103</v>
      </c>
      <c r="K7" s="27" t="s">
        <v>104</v>
      </c>
      <c r="L7" s="27" t="s">
        <v>157</v>
      </c>
      <c r="M7" s="263"/>
      <c r="N7" s="249"/>
      <c r="O7" s="255"/>
      <c r="P7" s="255"/>
      <c r="Q7" s="258"/>
      <c r="R7" s="263"/>
      <c r="S7" s="27" t="s">
        <v>106</v>
      </c>
      <c r="T7" s="27" t="s">
        <v>106</v>
      </c>
      <c r="U7" s="27" t="s">
        <v>158</v>
      </c>
      <c r="V7" s="27" t="s">
        <v>159</v>
      </c>
      <c r="W7" s="27" t="s">
        <v>160</v>
      </c>
      <c r="X7" s="27" t="s">
        <v>161</v>
      </c>
      <c r="Y7" s="263"/>
      <c r="Z7" s="263"/>
      <c r="AA7" s="27" t="s">
        <v>97</v>
      </c>
      <c r="AB7" s="27" t="s">
        <v>162</v>
      </c>
      <c r="AC7" s="27" t="s">
        <v>107</v>
      </c>
      <c r="AD7" s="27" t="s">
        <v>163</v>
      </c>
      <c r="AE7" s="263"/>
      <c r="AF7" s="249"/>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8"/>
      <c r="BK7" s="249"/>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c r="DN7" s="255"/>
      <c r="DO7" s="255"/>
      <c r="DP7" s="255"/>
      <c r="DQ7" s="255"/>
      <c r="DR7" s="255"/>
      <c r="DS7" s="255"/>
      <c r="DT7" s="255"/>
      <c r="DU7" s="255"/>
      <c r="DV7" s="255"/>
      <c r="DW7" s="255"/>
      <c r="DX7" s="258"/>
      <c r="DY7" s="263"/>
    </row>
    <row r="8" spans="1:129" ht="14.25" customHeight="1">
      <c r="A8" s="28" t="s">
        <v>164</v>
      </c>
      <c r="B8" s="264">
        <f>C8+G8+M8+N8+R8+S8+Y8+Z8+AE8+AA8</f>
        <v>1220</v>
      </c>
      <c r="C8" s="264">
        <f>SUM(D8:F8)</f>
        <v>906</v>
      </c>
      <c r="D8" s="264">
        <v>330</v>
      </c>
      <c r="E8" s="264">
        <v>549</v>
      </c>
      <c r="F8" s="264">
        <v>27</v>
      </c>
      <c r="G8" s="264">
        <f>SUM(H8:L8)</f>
        <v>173</v>
      </c>
      <c r="H8" s="264">
        <v>130</v>
      </c>
      <c r="I8" s="264"/>
      <c r="J8" s="264">
        <v>43</v>
      </c>
      <c r="K8" s="264"/>
      <c r="L8" s="264"/>
      <c r="M8" s="264">
        <v>112</v>
      </c>
      <c r="N8" s="264">
        <f>SUM(O8:Q8)</f>
        <v>5</v>
      </c>
      <c r="O8" s="264"/>
      <c r="P8" s="264"/>
      <c r="Q8" s="264">
        <v>5</v>
      </c>
      <c r="R8" s="264"/>
      <c r="S8" s="264">
        <f>SUM(T8:X8)</f>
        <v>0</v>
      </c>
      <c r="T8" s="264"/>
      <c r="U8" s="264"/>
      <c r="V8" s="264"/>
      <c r="W8" s="264"/>
      <c r="X8" s="264"/>
      <c r="Y8" s="264"/>
      <c r="Z8" s="264"/>
      <c r="AA8" s="264">
        <f>SUM(AB8:AD8)</f>
        <v>24</v>
      </c>
      <c r="AB8" s="264"/>
      <c r="AC8" s="264">
        <v>24</v>
      </c>
      <c r="AD8" s="264"/>
      <c r="AE8" s="264"/>
      <c r="AF8" s="264">
        <v>914.3</v>
      </c>
      <c r="AG8" s="264">
        <v>465.5</v>
      </c>
      <c r="AH8" s="264">
        <v>80.8</v>
      </c>
      <c r="AI8" s="264">
        <v>50.4</v>
      </c>
      <c r="AJ8" s="264"/>
      <c r="AK8" s="264">
        <v>51</v>
      </c>
      <c r="AL8" s="264">
        <v>162</v>
      </c>
      <c r="AM8" s="264">
        <v>15</v>
      </c>
      <c r="AN8" s="264"/>
      <c r="AO8" s="264"/>
      <c r="AP8" s="264">
        <v>33</v>
      </c>
      <c r="AQ8" s="264">
        <v>10</v>
      </c>
      <c r="AR8" s="264">
        <v>9.3</v>
      </c>
      <c r="AS8" s="264"/>
      <c r="AT8" s="264">
        <v>54</v>
      </c>
      <c r="AU8" s="264"/>
      <c r="AV8" s="264">
        <v>20.5</v>
      </c>
      <c r="AW8" s="264">
        <v>5</v>
      </c>
      <c r="AX8" s="264">
        <v>66</v>
      </c>
      <c r="AY8" s="264">
        <v>66</v>
      </c>
      <c r="AZ8" s="264"/>
      <c r="BA8" s="264"/>
      <c r="BB8" s="264">
        <v>51.5</v>
      </c>
      <c r="BC8" s="264"/>
      <c r="BD8" s="264">
        <v>30.5</v>
      </c>
      <c r="BE8" s="264">
        <v>21</v>
      </c>
      <c r="BF8" s="264">
        <v>25.3</v>
      </c>
      <c r="BG8" s="264"/>
      <c r="BH8" s="264">
        <v>51.5</v>
      </c>
      <c r="BI8" s="264">
        <v>85</v>
      </c>
      <c r="BJ8" s="264">
        <v>144</v>
      </c>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f>B8+AF8+BK8</f>
        <v>2134.3</v>
      </c>
    </row>
    <row r="9" spans="1:129" ht="14.25" customHeight="1">
      <c r="A9" s="28" t="s">
        <v>165</v>
      </c>
      <c r="B9" s="264">
        <f aca="true" t="shared" si="0" ref="B9:B72">C9+G9+M9+N9+R9+S9+Y9+Z9+AE9+AA9</f>
        <v>10</v>
      </c>
      <c r="C9" s="264">
        <f aca="true" t="shared" si="1" ref="C9:C72">SUM(D9:F9)</f>
        <v>7</v>
      </c>
      <c r="D9" s="264">
        <v>3</v>
      </c>
      <c r="E9" s="264">
        <v>4</v>
      </c>
      <c r="F9" s="264"/>
      <c r="G9" s="264">
        <f aca="true" t="shared" si="2" ref="G9:G72">SUM(H9:L9)</f>
        <v>1</v>
      </c>
      <c r="H9" s="264"/>
      <c r="I9" s="264"/>
      <c r="J9" s="264">
        <v>1</v>
      </c>
      <c r="K9" s="264"/>
      <c r="L9" s="264"/>
      <c r="M9" s="264">
        <v>1</v>
      </c>
      <c r="N9" s="264">
        <f aca="true" t="shared" si="3" ref="N9:N72">SUM(O9:Q9)</f>
        <v>0</v>
      </c>
      <c r="O9" s="264"/>
      <c r="P9" s="264"/>
      <c r="Q9" s="264"/>
      <c r="R9" s="264">
        <v>1</v>
      </c>
      <c r="S9" s="264">
        <f aca="true" t="shared" si="4" ref="S9:S72">SUM(T9:X9)</f>
        <v>0</v>
      </c>
      <c r="T9" s="264"/>
      <c r="U9" s="264"/>
      <c r="V9" s="264"/>
      <c r="W9" s="264"/>
      <c r="X9" s="264"/>
      <c r="Y9" s="264"/>
      <c r="Z9" s="264"/>
      <c r="AA9" s="264">
        <f aca="true" t="shared" si="5" ref="AA9:AA72">SUM(AB9:AD9)</f>
        <v>0</v>
      </c>
      <c r="AB9" s="264"/>
      <c r="AC9" s="264"/>
      <c r="AD9" s="264"/>
      <c r="AE9" s="264"/>
      <c r="AF9" s="264">
        <v>131.1</v>
      </c>
      <c r="AG9" s="264">
        <v>52.1</v>
      </c>
      <c r="AH9" s="264">
        <v>16</v>
      </c>
      <c r="AI9" s="264">
        <v>20</v>
      </c>
      <c r="AJ9" s="264"/>
      <c r="AK9" s="264">
        <v>1</v>
      </c>
      <c r="AL9" s="264">
        <v>9</v>
      </c>
      <c r="AM9" s="264">
        <v>1</v>
      </c>
      <c r="AN9" s="264"/>
      <c r="AO9" s="264"/>
      <c r="AP9" s="264">
        <v>5</v>
      </c>
      <c r="AQ9" s="264"/>
      <c r="AR9" s="264">
        <v>0.1</v>
      </c>
      <c r="AS9" s="264"/>
      <c r="AT9" s="264"/>
      <c r="AU9" s="264"/>
      <c r="AV9" s="264">
        <v>2</v>
      </c>
      <c r="AW9" s="264">
        <v>2</v>
      </c>
      <c r="AX9" s="264"/>
      <c r="AY9" s="264"/>
      <c r="AZ9" s="264"/>
      <c r="BA9" s="264"/>
      <c r="BB9" s="264">
        <v>30</v>
      </c>
      <c r="BC9" s="264"/>
      <c r="BD9" s="264">
        <v>3</v>
      </c>
      <c r="BE9" s="264">
        <v>27</v>
      </c>
      <c r="BF9" s="264">
        <v>4.6</v>
      </c>
      <c r="BG9" s="264"/>
      <c r="BH9" s="264">
        <v>7</v>
      </c>
      <c r="BI9" s="264">
        <v>15</v>
      </c>
      <c r="BJ9" s="264">
        <v>18.4</v>
      </c>
      <c r="BK9" s="264">
        <v>30</v>
      </c>
      <c r="BL9" s="264">
        <v>30</v>
      </c>
      <c r="BM9" s="264">
        <v>6</v>
      </c>
      <c r="BN9" s="264">
        <v>6</v>
      </c>
      <c r="BO9" s="264"/>
      <c r="BP9" s="264"/>
      <c r="BQ9" s="264"/>
      <c r="BR9" s="264"/>
      <c r="BS9" s="264"/>
      <c r="BT9" s="264"/>
      <c r="BU9" s="264"/>
      <c r="BV9" s="264"/>
      <c r="BW9" s="264"/>
      <c r="BX9" s="264"/>
      <c r="BY9" s="264"/>
      <c r="BZ9" s="264"/>
      <c r="CA9" s="264"/>
      <c r="CB9" s="264"/>
      <c r="CC9" s="264"/>
      <c r="CD9" s="264"/>
      <c r="CE9" s="264"/>
      <c r="CF9" s="264"/>
      <c r="CG9" s="264"/>
      <c r="CH9" s="264">
        <v>21.6</v>
      </c>
      <c r="CI9" s="264"/>
      <c r="CJ9" s="264"/>
      <c r="CK9" s="264">
        <v>21.6</v>
      </c>
      <c r="CL9" s="264"/>
      <c r="CM9" s="264"/>
      <c r="CN9" s="264"/>
      <c r="CO9" s="264">
        <v>2.4</v>
      </c>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f>B9+AF9+BK9</f>
        <v>171.1</v>
      </c>
    </row>
    <row r="10" spans="1:129" ht="14.25" customHeight="1">
      <c r="A10" s="28" t="s">
        <v>166</v>
      </c>
      <c r="B10" s="264">
        <f t="shared" si="0"/>
        <v>0</v>
      </c>
      <c r="C10" s="264">
        <f t="shared" si="1"/>
        <v>0</v>
      </c>
      <c r="D10" s="264"/>
      <c r="E10" s="264"/>
      <c r="F10" s="264"/>
      <c r="G10" s="264">
        <f t="shared" si="2"/>
        <v>0</v>
      </c>
      <c r="H10" s="264"/>
      <c r="I10" s="264"/>
      <c r="J10" s="264"/>
      <c r="K10" s="264"/>
      <c r="L10" s="264"/>
      <c r="M10" s="264"/>
      <c r="N10" s="264">
        <f t="shared" si="3"/>
        <v>0</v>
      </c>
      <c r="O10" s="264"/>
      <c r="P10" s="264"/>
      <c r="Q10" s="264"/>
      <c r="R10" s="264"/>
      <c r="S10" s="264">
        <f t="shared" si="4"/>
        <v>0</v>
      </c>
      <c r="T10" s="264"/>
      <c r="U10" s="264"/>
      <c r="V10" s="264"/>
      <c r="W10" s="264"/>
      <c r="X10" s="264"/>
      <c r="Y10" s="264"/>
      <c r="Z10" s="264"/>
      <c r="AA10" s="264">
        <f t="shared" si="5"/>
        <v>0</v>
      </c>
      <c r="AB10" s="264"/>
      <c r="AC10" s="264"/>
      <c r="AD10" s="264"/>
      <c r="AE10" s="264"/>
      <c r="AF10" s="264">
        <v>71</v>
      </c>
      <c r="AG10" s="264">
        <v>35</v>
      </c>
      <c r="AH10" s="264">
        <v>7</v>
      </c>
      <c r="AI10" s="264">
        <v>7</v>
      </c>
      <c r="AJ10" s="264"/>
      <c r="AK10" s="264"/>
      <c r="AL10" s="264"/>
      <c r="AM10" s="264">
        <v>6</v>
      </c>
      <c r="AN10" s="264"/>
      <c r="AO10" s="264"/>
      <c r="AP10" s="264">
        <v>4</v>
      </c>
      <c r="AQ10" s="264">
        <v>11</v>
      </c>
      <c r="AR10" s="264"/>
      <c r="AS10" s="264"/>
      <c r="AT10" s="264"/>
      <c r="AU10" s="264"/>
      <c r="AV10" s="264">
        <v>2</v>
      </c>
      <c r="AW10" s="264">
        <v>4</v>
      </c>
      <c r="AX10" s="264">
        <v>7</v>
      </c>
      <c r="AY10" s="264">
        <v>7</v>
      </c>
      <c r="AZ10" s="264"/>
      <c r="BA10" s="264"/>
      <c r="BB10" s="264"/>
      <c r="BC10" s="264"/>
      <c r="BD10" s="264"/>
      <c r="BE10" s="264"/>
      <c r="BF10" s="264"/>
      <c r="BG10" s="264"/>
      <c r="BH10" s="264">
        <v>6</v>
      </c>
      <c r="BI10" s="264">
        <v>9</v>
      </c>
      <c r="BJ10" s="264">
        <v>8</v>
      </c>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f aca="true" t="shared" si="6" ref="DY10:DY73">B10+AF10+BK10</f>
        <v>71</v>
      </c>
    </row>
    <row r="11" spans="1:129" ht="14.25" customHeight="1">
      <c r="A11" s="28" t="s">
        <v>167</v>
      </c>
      <c r="B11" s="264">
        <f t="shared" si="0"/>
        <v>0</v>
      </c>
      <c r="C11" s="264">
        <f t="shared" si="1"/>
        <v>0</v>
      </c>
      <c r="D11" s="264"/>
      <c r="E11" s="264"/>
      <c r="F11" s="264"/>
      <c r="G11" s="264">
        <f t="shared" si="2"/>
        <v>0</v>
      </c>
      <c r="H11" s="264"/>
      <c r="I11" s="264"/>
      <c r="J11" s="264"/>
      <c r="K11" s="264"/>
      <c r="L11" s="264"/>
      <c r="M11" s="264"/>
      <c r="N11" s="264">
        <f t="shared" si="3"/>
        <v>0</v>
      </c>
      <c r="O11" s="264"/>
      <c r="P11" s="264"/>
      <c r="Q11" s="264"/>
      <c r="R11" s="264"/>
      <c r="S11" s="264">
        <f t="shared" si="4"/>
        <v>0</v>
      </c>
      <c r="T11" s="264"/>
      <c r="U11" s="264"/>
      <c r="V11" s="264"/>
      <c r="W11" s="264"/>
      <c r="X11" s="264"/>
      <c r="Y11" s="264"/>
      <c r="Z11" s="264"/>
      <c r="AA11" s="264">
        <f t="shared" si="5"/>
        <v>0</v>
      </c>
      <c r="AB11" s="264"/>
      <c r="AC11" s="264"/>
      <c r="AD11" s="264"/>
      <c r="AE11" s="264"/>
      <c r="AF11" s="264">
        <v>70</v>
      </c>
      <c r="AG11" s="264">
        <v>21.3</v>
      </c>
      <c r="AH11" s="264">
        <v>6.9</v>
      </c>
      <c r="AI11" s="264">
        <v>1</v>
      </c>
      <c r="AJ11" s="264"/>
      <c r="AK11" s="264">
        <v>0.6</v>
      </c>
      <c r="AL11" s="264"/>
      <c r="AM11" s="264">
        <v>0.8</v>
      </c>
      <c r="AN11" s="264"/>
      <c r="AO11" s="264"/>
      <c r="AP11" s="264">
        <v>3</v>
      </c>
      <c r="AQ11" s="264">
        <v>9</v>
      </c>
      <c r="AR11" s="264"/>
      <c r="AS11" s="264"/>
      <c r="AT11" s="264"/>
      <c r="AU11" s="264"/>
      <c r="AV11" s="264"/>
      <c r="AW11" s="264">
        <v>2</v>
      </c>
      <c r="AX11" s="264">
        <v>6</v>
      </c>
      <c r="AY11" s="264">
        <v>6</v>
      </c>
      <c r="AZ11" s="264"/>
      <c r="BA11" s="264"/>
      <c r="BB11" s="264"/>
      <c r="BC11" s="264"/>
      <c r="BD11" s="264"/>
      <c r="BE11" s="264"/>
      <c r="BF11" s="264"/>
      <c r="BG11" s="264"/>
      <c r="BH11" s="264">
        <v>6.7</v>
      </c>
      <c r="BI11" s="264">
        <v>25</v>
      </c>
      <c r="BJ11" s="264">
        <v>9</v>
      </c>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f t="shared" si="6"/>
        <v>70</v>
      </c>
    </row>
    <row r="12" spans="1:129" ht="14.25" customHeight="1">
      <c r="A12" s="28" t="s">
        <v>168</v>
      </c>
      <c r="B12" s="264">
        <f t="shared" si="0"/>
        <v>0</v>
      </c>
      <c r="C12" s="264">
        <f t="shared" si="1"/>
        <v>0</v>
      </c>
      <c r="D12" s="264"/>
      <c r="E12" s="264"/>
      <c r="F12" s="264"/>
      <c r="G12" s="264">
        <f t="shared" si="2"/>
        <v>0</v>
      </c>
      <c r="H12" s="264"/>
      <c r="I12" s="264"/>
      <c r="J12" s="264"/>
      <c r="K12" s="264"/>
      <c r="L12" s="264"/>
      <c r="M12" s="264"/>
      <c r="N12" s="264">
        <f t="shared" si="3"/>
        <v>0</v>
      </c>
      <c r="O12" s="264"/>
      <c r="P12" s="264"/>
      <c r="Q12" s="264"/>
      <c r="R12" s="264"/>
      <c r="S12" s="264">
        <f t="shared" si="4"/>
        <v>0</v>
      </c>
      <c r="T12" s="264"/>
      <c r="U12" s="264"/>
      <c r="V12" s="264"/>
      <c r="W12" s="264"/>
      <c r="X12" s="264"/>
      <c r="Y12" s="264"/>
      <c r="Z12" s="264"/>
      <c r="AA12" s="264">
        <f t="shared" si="5"/>
        <v>0</v>
      </c>
      <c r="AB12" s="264"/>
      <c r="AC12" s="264"/>
      <c r="AD12" s="264"/>
      <c r="AE12" s="264"/>
      <c r="AF12" s="264">
        <v>50</v>
      </c>
      <c r="AG12" s="264">
        <v>35</v>
      </c>
      <c r="AH12" s="264">
        <v>20</v>
      </c>
      <c r="AI12" s="264">
        <v>10</v>
      </c>
      <c r="AJ12" s="264"/>
      <c r="AK12" s="264"/>
      <c r="AL12" s="264"/>
      <c r="AM12" s="264">
        <v>2</v>
      </c>
      <c r="AN12" s="264"/>
      <c r="AO12" s="264"/>
      <c r="AP12" s="264">
        <v>2</v>
      </c>
      <c r="AQ12" s="264"/>
      <c r="AR12" s="264"/>
      <c r="AS12" s="264"/>
      <c r="AT12" s="264">
        <v>1</v>
      </c>
      <c r="AU12" s="264"/>
      <c r="AV12" s="264">
        <v>5</v>
      </c>
      <c r="AW12" s="264">
        <v>5</v>
      </c>
      <c r="AX12" s="264"/>
      <c r="AY12" s="264"/>
      <c r="AZ12" s="264"/>
      <c r="BA12" s="264"/>
      <c r="BB12" s="264">
        <v>3</v>
      </c>
      <c r="BC12" s="264"/>
      <c r="BD12" s="264">
        <v>3</v>
      </c>
      <c r="BE12" s="264"/>
      <c r="BF12" s="264"/>
      <c r="BG12" s="264"/>
      <c r="BH12" s="264"/>
      <c r="BI12" s="264"/>
      <c r="BJ12" s="264">
        <v>2</v>
      </c>
      <c r="BK12" s="264">
        <v>20</v>
      </c>
      <c r="BL12" s="264">
        <v>20</v>
      </c>
      <c r="BM12" s="264">
        <v>20</v>
      </c>
      <c r="BN12" s="264">
        <v>5</v>
      </c>
      <c r="BO12" s="264">
        <v>15</v>
      </c>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f t="shared" si="6"/>
        <v>70</v>
      </c>
    </row>
    <row r="13" spans="1:129" ht="14.25" customHeight="1">
      <c r="A13" s="28" t="s">
        <v>169</v>
      </c>
      <c r="B13" s="264">
        <f t="shared" si="0"/>
        <v>881</v>
      </c>
      <c r="C13" s="264">
        <f t="shared" si="1"/>
        <v>684</v>
      </c>
      <c r="D13" s="264">
        <v>262</v>
      </c>
      <c r="E13" s="264">
        <v>400</v>
      </c>
      <c r="F13" s="264">
        <v>22</v>
      </c>
      <c r="G13" s="264">
        <f t="shared" si="2"/>
        <v>31</v>
      </c>
      <c r="H13" s="264"/>
      <c r="I13" s="264"/>
      <c r="J13" s="264">
        <v>31</v>
      </c>
      <c r="K13" s="264"/>
      <c r="L13" s="264"/>
      <c r="M13" s="264">
        <v>86</v>
      </c>
      <c r="N13" s="264">
        <f t="shared" si="3"/>
        <v>5</v>
      </c>
      <c r="O13" s="264"/>
      <c r="P13" s="264"/>
      <c r="Q13" s="264">
        <v>5</v>
      </c>
      <c r="R13" s="264"/>
      <c r="S13" s="264">
        <f t="shared" si="4"/>
        <v>0</v>
      </c>
      <c r="T13" s="264"/>
      <c r="U13" s="264"/>
      <c r="V13" s="264"/>
      <c r="W13" s="264"/>
      <c r="X13" s="264"/>
      <c r="Y13" s="264"/>
      <c r="Z13" s="264"/>
      <c r="AA13" s="264">
        <f t="shared" si="5"/>
        <v>75</v>
      </c>
      <c r="AB13" s="264"/>
      <c r="AC13" s="264">
        <v>75</v>
      </c>
      <c r="AD13" s="264"/>
      <c r="AE13" s="264"/>
      <c r="AF13" s="264">
        <v>630.1</v>
      </c>
      <c r="AG13" s="264">
        <v>336.1</v>
      </c>
      <c r="AH13" s="264">
        <v>132</v>
      </c>
      <c r="AI13" s="264">
        <v>85</v>
      </c>
      <c r="AJ13" s="264">
        <v>6</v>
      </c>
      <c r="AK13" s="264"/>
      <c r="AL13" s="264"/>
      <c r="AM13" s="264"/>
      <c r="AN13" s="264"/>
      <c r="AO13" s="264"/>
      <c r="AP13" s="264">
        <v>41</v>
      </c>
      <c r="AQ13" s="264">
        <v>15</v>
      </c>
      <c r="AR13" s="264">
        <v>7.1</v>
      </c>
      <c r="AS13" s="264"/>
      <c r="AT13" s="264">
        <v>50</v>
      </c>
      <c r="AU13" s="264"/>
      <c r="AV13" s="264">
        <v>59</v>
      </c>
      <c r="AW13" s="264">
        <v>46.6</v>
      </c>
      <c r="AX13" s="264"/>
      <c r="AY13" s="264"/>
      <c r="AZ13" s="264"/>
      <c r="BA13" s="264"/>
      <c r="BB13" s="264"/>
      <c r="BC13" s="264"/>
      <c r="BD13" s="264"/>
      <c r="BE13" s="264"/>
      <c r="BF13" s="264">
        <v>0.9</v>
      </c>
      <c r="BG13" s="264"/>
      <c r="BH13" s="264">
        <v>18</v>
      </c>
      <c r="BI13" s="264">
        <v>60</v>
      </c>
      <c r="BJ13" s="264">
        <v>109.5</v>
      </c>
      <c r="BK13" s="264">
        <v>265</v>
      </c>
      <c r="BL13" s="264">
        <v>265</v>
      </c>
      <c r="BM13" s="264">
        <v>30</v>
      </c>
      <c r="BN13" s="264">
        <v>8</v>
      </c>
      <c r="BO13" s="264">
        <v>6</v>
      </c>
      <c r="BP13" s="264"/>
      <c r="BQ13" s="264"/>
      <c r="BR13" s="264"/>
      <c r="BS13" s="264"/>
      <c r="BT13" s="264"/>
      <c r="BU13" s="264"/>
      <c r="BV13" s="264">
        <v>15</v>
      </c>
      <c r="BW13" s="264">
        <v>1</v>
      </c>
      <c r="BX13" s="264"/>
      <c r="BY13" s="264"/>
      <c r="BZ13" s="264"/>
      <c r="CA13" s="264"/>
      <c r="CB13" s="264">
        <v>141</v>
      </c>
      <c r="CC13" s="264">
        <v>4</v>
      </c>
      <c r="CD13" s="264"/>
      <c r="CE13" s="264"/>
      <c r="CF13" s="264"/>
      <c r="CG13" s="264"/>
      <c r="CH13" s="264">
        <v>35</v>
      </c>
      <c r="CI13" s="264">
        <v>30</v>
      </c>
      <c r="CJ13" s="264">
        <v>5</v>
      </c>
      <c r="CK13" s="264"/>
      <c r="CL13" s="264"/>
      <c r="CM13" s="264"/>
      <c r="CN13" s="264"/>
      <c r="CO13" s="264">
        <v>12</v>
      </c>
      <c r="CP13" s="264">
        <v>43</v>
      </c>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f t="shared" si="6"/>
        <v>1776.1</v>
      </c>
    </row>
    <row r="14" spans="1:129" ht="14.25" customHeight="1">
      <c r="A14" s="28" t="s">
        <v>170</v>
      </c>
      <c r="B14" s="264">
        <f t="shared" si="0"/>
        <v>1380</v>
      </c>
      <c r="C14" s="264">
        <f t="shared" si="1"/>
        <v>925</v>
      </c>
      <c r="D14" s="264">
        <v>344</v>
      </c>
      <c r="E14" s="264">
        <v>552</v>
      </c>
      <c r="F14" s="264">
        <v>29</v>
      </c>
      <c r="G14" s="264">
        <f t="shared" si="2"/>
        <v>180</v>
      </c>
      <c r="H14" s="264">
        <v>139</v>
      </c>
      <c r="I14" s="264"/>
      <c r="J14" s="264">
        <v>41</v>
      </c>
      <c r="K14" s="264"/>
      <c r="L14" s="264"/>
      <c r="M14" s="264">
        <v>117</v>
      </c>
      <c r="N14" s="264">
        <f t="shared" si="3"/>
        <v>45</v>
      </c>
      <c r="O14" s="264"/>
      <c r="P14" s="264"/>
      <c r="Q14" s="264">
        <v>45</v>
      </c>
      <c r="R14" s="264"/>
      <c r="S14" s="264">
        <f t="shared" si="4"/>
        <v>0</v>
      </c>
      <c r="T14" s="264"/>
      <c r="U14" s="264"/>
      <c r="V14" s="264"/>
      <c r="W14" s="264"/>
      <c r="X14" s="264"/>
      <c r="Y14" s="264"/>
      <c r="Z14" s="264"/>
      <c r="AA14" s="264">
        <f t="shared" si="5"/>
        <v>113</v>
      </c>
      <c r="AB14" s="264"/>
      <c r="AC14" s="264">
        <v>113</v>
      </c>
      <c r="AD14" s="264"/>
      <c r="AE14" s="264"/>
      <c r="AF14" s="264">
        <v>1082</v>
      </c>
      <c r="AG14" s="264">
        <v>604</v>
      </c>
      <c r="AH14" s="264">
        <v>134</v>
      </c>
      <c r="AI14" s="264">
        <v>58</v>
      </c>
      <c r="AJ14" s="264"/>
      <c r="AK14" s="264">
        <v>10.8</v>
      </c>
      <c r="AL14" s="264">
        <v>86</v>
      </c>
      <c r="AM14" s="264">
        <v>45</v>
      </c>
      <c r="AN14" s="264"/>
      <c r="AO14" s="264">
        <v>56</v>
      </c>
      <c r="AP14" s="264">
        <v>118</v>
      </c>
      <c r="AQ14" s="264">
        <v>15.2</v>
      </c>
      <c r="AR14" s="264">
        <v>10</v>
      </c>
      <c r="AS14" s="264">
        <v>15</v>
      </c>
      <c r="AT14" s="264">
        <v>56</v>
      </c>
      <c r="AU14" s="264"/>
      <c r="AV14" s="264">
        <v>30</v>
      </c>
      <c r="AW14" s="264">
        <v>15</v>
      </c>
      <c r="AX14" s="264"/>
      <c r="AY14" s="264"/>
      <c r="AZ14" s="264"/>
      <c r="BA14" s="264"/>
      <c r="BB14" s="264">
        <v>68</v>
      </c>
      <c r="BC14" s="264">
        <v>5</v>
      </c>
      <c r="BD14" s="264">
        <v>63</v>
      </c>
      <c r="BE14" s="264"/>
      <c r="BF14" s="264">
        <v>90</v>
      </c>
      <c r="BG14" s="264">
        <v>10</v>
      </c>
      <c r="BH14" s="264">
        <v>110</v>
      </c>
      <c r="BI14" s="264">
        <v>70</v>
      </c>
      <c r="BJ14" s="264">
        <v>85</v>
      </c>
      <c r="BK14" s="264">
        <v>62</v>
      </c>
      <c r="BL14" s="264">
        <v>62</v>
      </c>
      <c r="BM14" s="264">
        <v>18</v>
      </c>
      <c r="BN14" s="264"/>
      <c r="BO14" s="264"/>
      <c r="BP14" s="264"/>
      <c r="BQ14" s="264"/>
      <c r="BR14" s="264"/>
      <c r="BS14" s="264"/>
      <c r="BT14" s="264"/>
      <c r="BU14" s="264"/>
      <c r="BV14" s="264"/>
      <c r="BW14" s="264">
        <v>18</v>
      </c>
      <c r="BX14" s="264"/>
      <c r="BY14" s="264"/>
      <c r="BZ14" s="264"/>
      <c r="CA14" s="264"/>
      <c r="CB14" s="264"/>
      <c r="CC14" s="264"/>
      <c r="CD14" s="264"/>
      <c r="CE14" s="264"/>
      <c r="CF14" s="264"/>
      <c r="CG14" s="264"/>
      <c r="CH14" s="264"/>
      <c r="CI14" s="264"/>
      <c r="CJ14" s="264"/>
      <c r="CK14" s="264"/>
      <c r="CL14" s="264"/>
      <c r="CM14" s="264"/>
      <c r="CN14" s="264"/>
      <c r="CO14" s="264"/>
      <c r="CP14" s="264">
        <v>44</v>
      </c>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f t="shared" si="6"/>
        <v>2524</v>
      </c>
    </row>
    <row r="15" spans="1:129" ht="14.25" customHeight="1">
      <c r="A15" s="28" t="s">
        <v>171</v>
      </c>
      <c r="B15" s="264">
        <f t="shared" si="0"/>
        <v>77</v>
      </c>
      <c r="C15" s="264">
        <f t="shared" si="1"/>
        <v>49</v>
      </c>
      <c r="D15" s="264">
        <v>22</v>
      </c>
      <c r="E15" s="264">
        <v>27</v>
      </c>
      <c r="F15" s="264"/>
      <c r="G15" s="264">
        <f t="shared" si="2"/>
        <v>10</v>
      </c>
      <c r="H15" s="264">
        <v>7</v>
      </c>
      <c r="I15" s="264"/>
      <c r="J15" s="264">
        <v>3</v>
      </c>
      <c r="K15" s="264"/>
      <c r="L15" s="264"/>
      <c r="M15" s="264">
        <v>7</v>
      </c>
      <c r="N15" s="264">
        <f t="shared" si="3"/>
        <v>0</v>
      </c>
      <c r="O15" s="264"/>
      <c r="P15" s="264"/>
      <c r="Q15" s="264"/>
      <c r="R15" s="264">
        <v>8</v>
      </c>
      <c r="S15" s="264">
        <f t="shared" si="4"/>
        <v>0</v>
      </c>
      <c r="T15" s="264"/>
      <c r="U15" s="264"/>
      <c r="V15" s="264"/>
      <c r="W15" s="264"/>
      <c r="X15" s="264"/>
      <c r="Y15" s="264"/>
      <c r="Z15" s="264"/>
      <c r="AA15" s="264">
        <f t="shared" si="5"/>
        <v>3</v>
      </c>
      <c r="AB15" s="264"/>
      <c r="AC15" s="264">
        <v>3</v>
      </c>
      <c r="AD15" s="264"/>
      <c r="AE15" s="264"/>
      <c r="AF15" s="264">
        <v>43.6</v>
      </c>
      <c r="AG15" s="264">
        <v>18.6</v>
      </c>
      <c r="AH15" s="264">
        <v>16</v>
      </c>
      <c r="AI15" s="264">
        <v>2</v>
      </c>
      <c r="AJ15" s="264"/>
      <c r="AK15" s="264"/>
      <c r="AL15" s="264"/>
      <c r="AM15" s="264"/>
      <c r="AN15" s="264"/>
      <c r="AO15" s="264"/>
      <c r="AP15" s="264"/>
      <c r="AQ15" s="264"/>
      <c r="AR15" s="264">
        <v>0.6</v>
      </c>
      <c r="AS15" s="264"/>
      <c r="AT15" s="264"/>
      <c r="AU15" s="264"/>
      <c r="AV15" s="264"/>
      <c r="AW15" s="264"/>
      <c r="AX15" s="264"/>
      <c r="AY15" s="264"/>
      <c r="AZ15" s="264"/>
      <c r="BA15" s="264"/>
      <c r="BB15" s="264">
        <v>5</v>
      </c>
      <c r="BC15" s="264"/>
      <c r="BD15" s="264">
        <v>5</v>
      </c>
      <c r="BE15" s="264"/>
      <c r="BF15" s="264"/>
      <c r="BG15" s="264"/>
      <c r="BH15" s="264"/>
      <c r="BI15" s="264">
        <v>20</v>
      </c>
      <c r="BJ15" s="264"/>
      <c r="BK15" s="264">
        <v>110</v>
      </c>
      <c r="BL15" s="264">
        <v>110</v>
      </c>
      <c r="BM15" s="264">
        <v>45</v>
      </c>
      <c r="BN15" s="264"/>
      <c r="BO15" s="264"/>
      <c r="BP15" s="264"/>
      <c r="BQ15" s="264"/>
      <c r="BR15" s="264">
        <v>45</v>
      </c>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v>65</v>
      </c>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f t="shared" si="6"/>
        <v>230.6</v>
      </c>
    </row>
    <row r="16" spans="1:129" ht="14.25" customHeight="1">
      <c r="A16" s="28" t="s">
        <v>172</v>
      </c>
      <c r="B16" s="264">
        <f t="shared" si="0"/>
        <v>0</v>
      </c>
      <c r="C16" s="264">
        <f t="shared" si="1"/>
        <v>0</v>
      </c>
      <c r="D16" s="264"/>
      <c r="E16" s="264"/>
      <c r="F16" s="264"/>
      <c r="G16" s="264">
        <f t="shared" si="2"/>
        <v>0</v>
      </c>
      <c r="H16" s="264"/>
      <c r="I16" s="264"/>
      <c r="J16" s="264"/>
      <c r="K16" s="264"/>
      <c r="L16" s="264"/>
      <c r="M16" s="264"/>
      <c r="N16" s="264">
        <f t="shared" si="3"/>
        <v>0</v>
      </c>
      <c r="O16" s="264"/>
      <c r="P16" s="264"/>
      <c r="Q16" s="264"/>
      <c r="R16" s="264"/>
      <c r="S16" s="264">
        <f t="shared" si="4"/>
        <v>0</v>
      </c>
      <c r="T16" s="264"/>
      <c r="U16" s="264"/>
      <c r="V16" s="264"/>
      <c r="W16" s="264"/>
      <c r="X16" s="264"/>
      <c r="Y16" s="264"/>
      <c r="Z16" s="264"/>
      <c r="AA16" s="264">
        <f t="shared" si="5"/>
        <v>0</v>
      </c>
      <c r="AB16" s="264"/>
      <c r="AC16" s="264"/>
      <c r="AD16" s="264"/>
      <c r="AE16" s="264"/>
      <c r="AF16" s="264">
        <v>110</v>
      </c>
      <c r="AG16" s="264">
        <v>60</v>
      </c>
      <c r="AH16" s="264">
        <v>24</v>
      </c>
      <c r="AI16" s="264">
        <v>6</v>
      </c>
      <c r="AJ16" s="264"/>
      <c r="AK16" s="264">
        <v>1</v>
      </c>
      <c r="AL16" s="264">
        <v>15</v>
      </c>
      <c r="AM16" s="264">
        <v>4</v>
      </c>
      <c r="AN16" s="264"/>
      <c r="AO16" s="264"/>
      <c r="AP16" s="264">
        <v>10</v>
      </c>
      <c r="AQ16" s="264"/>
      <c r="AR16" s="264"/>
      <c r="AS16" s="264"/>
      <c r="AT16" s="264"/>
      <c r="AU16" s="264"/>
      <c r="AV16" s="264"/>
      <c r="AW16" s="264">
        <v>4</v>
      </c>
      <c r="AX16" s="264"/>
      <c r="AY16" s="264"/>
      <c r="AZ16" s="264"/>
      <c r="BA16" s="264"/>
      <c r="BB16" s="264">
        <v>27</v>
      </c>
      <c r="BC16" s="264"/>
      <c r="BD16" s="264">
        <v>27</v>
      </c>
      <c r="BE16" s="264"/>
      <c r="BF16" s="264"/>
      <c r="BG16" s="264"/>
      <c r="BH16" s="264"/>
      <c r="BI16" s="264">
        <v>5</v>
      </c>
      <c r="BJ16" s="264">
        <v>14</v>
      </c>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f t="shared" si="6"/>
        <v>110</v>
      </c>
    </row>
    <row r="17" spans="1:129" ht="14.25" customHeight="1">
      <c r="A17" s="28" t="s">
        <v>173</v>
      </c>
      <c r="B17" s="264">
        <f t="shared" si="0"/>
        <v>210</v>
      </c>
      <c r="C17" s="264">
        <f t="shared" si="1"/>
        <v>155</v>
      </c>
      <c r="D17" s="264">
        <v>77</v>
      </c>
      <c r="E17" s="264">
        <v>78</v>
      </c>
      <c r="F17" s="264"/>
      <c r="G17" s="264">
        <f t="shared" si="2"/>
        <v>7</v>
      </c>
      <c r="H17" s="264"/>
      <c r="I17" s="264"/>
      <c r="J17" s="264">
        <v>7</v>
      </c>
      <c r="K17" s="264"/>
      <c r="L17" s="264"/>
      <c r="M17" s="264">
        <v>21</v>
      </c>
      <c r="N17" s="264">
        <f t="shared" si="3"/>
        <v>0</v>
      </c>
      <c r="O17" s="264"/>
      <c r="P17" s="264"/>
      <c r="Q17" s="264"/>
      <c r="R17" s="264">
        <v>24</v>
      </c>
      <c r="S17" s="264">
        <f t="shared" si="4"/>
        <v>0</v>
      </c>
      <c r="T17" s="264"/>
      <c r="U17" s="264"/>
      <c r="V17" s="264"/>
      <c r="W17" s="264"/>
      <c r="X17" s="264"/>
      <c r="Y17" s="264"/>
      <c r="Z17" s="264"/>
      <c r="AA17" s="264">
        <f t="shared" si="5"/>
        <v>3</v>
      </c>
      <c r="AB17" s="264"/>
      <c r="AC17" s="264">
        <v>3</v>
      </c>
      <c r="AD17" s="264"/>
      <c r="AE17" s="264"/>
      <c r="AF17" s="264">
        <v>144.8</v>
      </c>
      <c r="AG17" s="264">
        <v>44.8</v>
      </c>
      <c r="AH17" s="264">
        <v>7</v>
      </c>
      <c r="AI17" s="264">
        <v>5</v>
      </c>
      <c r="AJ17" s="264"/>
      <c r="AK17" s="264">
        <v>1</v>
      </c>
      <c r="AL17" s="264">
        <v>14</v>
      </c>
      <c r="AM17" s="264">
        <v>4.5</v>
      </c>
      <c r="AN17" s="264"/>
      <c r="AO17" s="264">
        <v>2</v>
      </c>
      <c r="AP17" s="264">
        <v>7</v>
      </c>
      <c r="AQ17" s="264">
        <v>2</v>
      </c>
      <c r="AR17" s="264">
        <v>1.8</v>
      </c>
      <c r="AS17" s="264"/>
      <c r="AT17" s="264">
        <v>0.5</v>
      </c>
      <c r="AU17" s="264"/>
      <c r="AV17" s="264"/>
      <c r="AW17" s="264">
        <v>5</v>
      </c>
      <c r="AX17" s="264">
        <v>5</v>
      </c>
      <c r="AY17" s="264">
        <v>5</v>
      </c>
      <c r="AZ17" s="264"/>
      <c r="BA17" s="264"/>
      <c r="BB17" s="264">
        <v>57</v>
      </c>
      <c r="BC17" s="264">
        <v>3</v>
      </c>
      <c r="BD17" s="264">
        <v>50</v>
      </c>
      <c r="BE17" s="264">
        <v>4</v>
      </c>
      <c r="BF17" s="264"/>
      <c r="BG17" s="264"/>
      <c r="BH17" s="264">
        <v>6</v>
      </c>
      <c r="BI17" s="264">
        <v>7</v>
      </c>
      <c r="BJ17" s="264">
        <v>20</v>
      </c>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f t="shared" si="6"/>
        <v>354.8</v>
      </c>
    </row>
    <row r="18" spans="1:129" ht="14.25" customHeight="1">
      <c r="A18" s="28" t="s">
        <v>174</v>
      </c>
      <c r="B18" s="264">
        <f t="shared" si="0"/>
        <v>28</v>
      </c>
      <c r="C18" s="264">
        <f t="shared" si="1"/>
        <v>18</v>
      </c>
      <c r="D18" s="264">
        <v>8</v>
      </c>
      <c r="E18" s="264">
        <v>10</v>
      </c>
      <c r="F18" s="264"/>
      <c r="G18" s="264">
        <f t="shared" si="2"/>
        <v>4</v>
      </c>
      <c r="H18" s="264">
        <v>3</v>
      </c>
      <c r="I18" s="264"/>
      <c r="J18" s="264">
        <v>1</v>
      </c>
      <c r="K18" s="264"/>
      <c r="L18" s="264"/>
      <c r="M18" s="264">
        <v>3</v>
      </c>
      <c r="N18" s="264">
        <f t="shared" si="3"/>
        <v>0</v>
      </c>
      <c r="O18" s="264"/>
      <c r="P18" s="264"/>
      <c r="Q18" s="264"/>
      <c r="R18" s="264">
        <v>3</v>
      </c>
      <c r="S18" s="264">
        <f t="shared" si="4"/>
        <v>0</v>
      </c>
      <c r="T18" s="264"/>
      <c r="U18" s="264"/>
      <c r="V18" s="264"/>
      <c r="W18" s="264"/>
      <c r="X18" s="264"/>
      <c r="Y18" s="264"/>
      <c r="Z18" s="264"/>
      <c r="AA18" s="264">
        <f t="shared" si="5"/>
        <v>0</v>
      </c>
      <c r="AB18" s="264"/>
      <c r="AC18" s="264"/>
      <c r="AD18" s="264"/>
      <c r="AE18" s="264"/>
      <c r="AF18" s="264">
        <v>68.2</v>
      </c>
      <c r="AG18" s="264">
        <v>17.6</v>
      </c>
      <c r="AH18" s="264">
        <v>1</v>
      </c>
      <c r="AI18" s="264">
        <v>0.3</v>
      </c>
      <c r="AJ18" s="264">
        <v>0.1</v>
      </c>
      <c r="AK18" s="264"/>
      <c r="AL18" s="264"/>
      <c r="AM18" s="264">
        <v>1.5</v>
      </c>
      <c r="AN18" s="264"/>
      <c r="AO18" s="264"/>
      <c r="AP18" s="264">
        <v>0.5</v>
      </c>
      <c r="AQ18" s="264">
        <v>14</v>
      </c>
      <c r="AR18" s="264">
        <v>0.2</v>
      </c>
      <c r="AS18" s="264"/>
      <c r="AT18" s="264"/>
      <c r="AU18" s="264"/>
      <c r="AV18" s="264">
        <v>0.5</v>
      </c>
      <c r="AW18" s="264">
        <v>0.8</v>
      </c>
      <c r="AX18" s="264"/>
      <c r="AY18" s="264"/>
      <c r="AZ18" s="264"/>
      <c r="BA18" s="264"/>
      <c r="BB18" s="264">
        <v>5.5</v>
      </c>
      <c r="BC18" s="264"/>
      <c r="BD18" s="264">
        <v>5.5</v>
      </c>
      <c r="BE18" s="264"/>
      <c r="BF18" s="264">
        <v>0.5</v>
      </c>
      <c r="BG18" s="264"/>
      <c r="BH18" s="264"/>
      <c r="BI18" s="264">
        <v>18</v>
      </c>
      <c r="BJ18" s="264">
        <v>25.3</v>
      </c>
      <c r="BK18" s="264">
        <v>158</v>
      </c>
      <c r="BL18" s="264">
        <v>158</v>
      </c>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v>40</v>
      </c>
      <c r="CP18" s="264">
        <v>118</v>
      </c>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f t="shared" si="6"/>
        <v>254.2</v>
      </c>
    </row>
    <row r="19" spans="1:129" ht="16.5" customHeight="1">
      <c r="A19" s="28" t="s">
        <v>175</v>
      </c>
      <c r="B19" s="264">
        <f t="shared" si="0"/>
        <v>768</v>
      </c>
      <c r="C19" s="264">
        <f t="shared" si="1"/>
        <v>504</v>
      </c>
      <c r="D19" s="264">
        <v>202</v>
      </c>
      <c r="E19" s="264">
        <v>285</v>
      </c>
      <c r="F19" s="264">
        <v>17</v>
      </c>
      <c r="G19" s="264">
        <f t="shared" si="2"/>
        <v>102</v>
      </c>
      <c r="H19" s="264">
        <v>78</v>
      </c>
      <c r="I19" s="264"/>
      <c r="J19" s="264">
        <v>24</v>
      </c>
      <c r="K19" s="264"/>
      <c r="L19" s="264"/>
      <c r="M19" s="264">
        <v>66</v>
      </c>
      <c r="N19" s="264">
        <f t="shared" si="3"/>
        <v>9</v>
      </c>
      <c r="O19" s="264"/>
      <c r="P19" s="264"/>
      <c r="Q19" s="264">
        <v>9</v>
      </c>
      <c r="R19" s="264"/>
      <c r="S19" s="264">
        <f t="shared" si="4"/>
        <v>0</v>
      </c>
      <c r="T19" s="264"/>
      <c r="U19" s="264"/>
      <c r="V19" s="264"/>
      <c r="W19" s="264"/>
      <c r="X19" s="264"/>
      <c r="Y19" s="264"/>
      <c r="Z19" s="264"/>
      <c r="AA19" s="264">
        <f t="shared" si="5"/>
        <v>87</v>
      </c>
      <c r="AB19" s="264"/>
      <c r="AC19" s="264">
        <v>87</v>
      </c>
      <c r="AD19" s="264"/>
      <c r="AE19" s="264"/>
      <c r="AF19" s="264">
        <v>639.6</v>
      </c>
      <c r="AG19" s="264">
        <v>291.6</v>
      </c>
      <c r="AH19" s="264">
        <v>118</v>
      </c>
      <c r="AI19" s="264">
        <v>41</v>
      </c>
      <c r="AJ19" s="264">
        <v>2</v>
      </c>
      <c r="AK19" s="264"/>
      <c r="AL19" s="264"/>
      <c r="AM19" s="264">
        <v>9</v>
      </c>
      <c r="AN19" s="264"/>
      <c r="AO19" s="264"/>
      <c r="AP19" s="264">
        <v>80</v>
      </c>
      <c r="AQ19" s="264"/>
      <c r="AR19" s="264">
        <v>3.6</v>
      </c>
      <c r="AS19" s="264"/>
      <c r="AT19" s="264">
        <v>38</v>
      </c>
      <c r="AU19" s="264"/>
      <c r="AV19" s="264">
        <v>30</v>
      </c>
      <c r="AW19" s="264">
        <v>120</v>
      </c>
      <c r="AX19" s="264"/>
      <c r="AY19" s="264"/>
      <c r="AZ19" s="264"/>
      <c r="BA19" s="264"/>
      <c r="BB19" s="264"/>
      <c r="BC19" s="264"/>
      <c r="BD19" s="264"/>
      <c r="BE19" s="264"/>
      <c r="BF19" s="264">
        <v>19</v>
      </c>
      <c r="BG19" s="264"/>
      <c r="BH19" s="264">
        <v>30</v>
      </c>
      <c r="BI19" s="264">
        <v>7</v>
      </c>
      <c r="BJ19" s="264">
        <v>142</v>
      </c>
      <c r="BK19" s="264">
        <v>115</v>
      </c>
      <c r="BL19" s="264">
        <v>115</v>
      </c>
      <c r="BM19" s="264"/>
      <c r="BN19" s="264"/>
      <c r="BO19" s="264"/>
      <c r="BP19" s="264"/>
      <c r="BQ19" s="264"/>
      <c r="BR19" s="264"/>
      <c r="BS19" s="264"/>
      <c r="BT19" s="264"/>
      <c r="BU19" s="264"/>
      <c r="BV19" s="264"/>
      <c r="BW19" s="264"/>
      <c r="BX19" s="264"/>
      <c r="BY19" s="264"/>
      <c r="BZ19" s="264"/>
      <c r="CA19" s="264"/>
      <c r="CB19" s="264">
        <v>115</v>
      </c>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f t="shared" si="6"/>
        <v>1522.6</v>
      </c>
    </row>
    <row r="20" spans="1:129" ht="14.25" customHeight="1">
      <c r="A20" s="28" t="s">
        <v>176</v>
      </c>
      <c r="B20" s="264">
        <f t="shared" si="0"/>
        <v>1395</v>
      </c>
      <c r="C20" s="264">
        <f t="shared" si="1"/>
        <v>1045</v>
      </c>
      <c r="D20" s="264">
        <v>380</v>
      </c>
      <c r="E20" s="264">
        <v>632</v>
      </c>
      <c r="F20" s="264">
        <v>33</v>
      </c>
      <c r="G20" s="264">
        <f t="shared" si="2"/>
        <v>47</v>
      </c>
      <c r="H20" s="264"/>
      <c r="I20" s="264"/>
      <c r="J20" s="264">
        <v>47</v>
      </c>
      <c r="K20" s="264"/>
      <c r="L20" s="264"/>
      <c r="M20" s="264">
        <v>130</v>
      </c>
      <c r="N20" s="264">
        <f t="shared" si="3"/>
        <v>117</v>
      </c>
      <c r="O20" s="264"/>
      <c r="P20" s="264"/>
      <c r="Q20" s="264">
        <v>117</v>
      </c>
      <c r="R20" s="264">
        <v>4</v>
      </c>
      <c r="S20" s="264">
        <f t="shared" si="4"/>
        <v>0</v>
      </c>
      <c r="T20" s="264"/>
      <c r="U20" s="264"/>
      <c r="V20" s="264"/>
      <c r="W20" s="264"/>
      <c r="X20" s="264"/>
      <c r="Y20" s="264"/>
      <c r="Z20" s="264"/>
      <c r="AA20" s="264">
        <f t="shared" si="5"/>
        <v>52</v>
      </c>
      <c r="AB20" s="264"/>
      <c r="AC20" s="264">
        <v>52</v>
      </c>
      <c r="AD20" s="264"/>
      <c r="AE20" s="264"/>
      <c r="AF20" s="264">
        <v>601.4</v>
      </c>
      <c r="AG20" s="264">
        <v>375.4</v>
      </c>
      <c r="AH20" s="264">
        <v>53</v>
      </c>
      <c r="AI20" s="264">
        <v>53</v>
      </c>
      <c r="AJ20" s="264">
        <v>0.6</v>
      </c>
      <c r="AK20" s="264">
        <v>1.4</v>
      </c>
      <c r="AL20" s="264">
        <v>13</v>
      </c>
      <c r="AM20" s="264">
        <v>23</v>
      </c>
      <c r="AN20" s="264"/>
      <c r="AO20" s="264"/>
      <c r="AP20" s="264">
        <v>83</v>
      </c>
      <c r="AQ20" s="264">
        <v>52</v>
      </c>
      <c r="AR20" s="264">
        <v>12.4</v>
      </c>
      <c r="AS20" s="264"/>
      <c r="AT20" s="264">
        <v>84</v>
      </c>
      <c r="AU20" s="264"/>
      <c r="AV20" s="264">
        <v>9</v>
      </c>
      <c r="AW20" s="264">
        <v>64</v>
      </c>
      <c r="AX20" s="264"/>
      <c r="AY20" s="264"/>
      <c r="AZ20" s="264"/>
      <c r="BA20" s="264"/>
      <c r="BB20" s="264">
        <v>20</v>
      </c>
      <c r="BC20" s="264"/>
      <c r="BD20" s="264">
        <v>20</v>
      </c>
      <c r="BE20" s="264"/>
      <c r="BF20" s="264">
        <v>8</v>
      </c>
      <c r="BG20" s="264"/>
      <c r="BH20" s="264">
        <v>36.5</v>
      </c>
      <c r="BI20" s="264">
        <v>44</v>
      </c>
      <c r="BJ20" s="264">
        <v>44.5</v>
      </c>
      <c r="BK20" s="264">
        <v>2750</v>
      </c>
      <c r="BL20" s="264">
        <v>2750</v>
      </c>
      <c r="BM20" s="264">
        <v>431.5</v>
      </c>
      <c r="BN20" s="264">
        <v>48</v>
      </c>
      <c r="BO20" s="264">
        <v>25</v>
      </c>
      <c r="BP20" s="264"/>
      <c r="BQ20" s="264">
        <v>12</v>
      </c>
      <c r="BR20" s="264">
        <v>85</v>
      </c>
      <c r="BS20" s="264">
        <v>14.5</v>
      </c>
      <c r="BT20" s="264"/>
      <c r="BU20" s="264">
        <v>35</v>
      </c>
      <c r="BV20" s="264">
        <v>197</v>
      </c>
      <c r="BW20" s="264"/>
      <c r="BX20" s="264"/>
      <c r="BY20" s="264"/>
      <c r="BZ20" s="264">
        <v>15</v>
      </c>
      <c r="CA20" s="264"/>
      <c r="CB20" s="264">
        <v>1</v>
      </c>
      <c r="CC20" s="264">
        <v>60</v>
      </c>
      <c r="CD20" s="264"/>
      <c r="CE20" s="264"/>
      <c r="CF20" s="264"/>
      <c r="CG20" s="264"/>
      <c r="CH20" s="264">
        <v>81.5</v>
      </c>
      <c r="CI20" s="264"/>
      <c r="CJ20" s="264">
        <v>81.5</v>
      </c>
      <c r="CK20" s="264"/>
      <c r="CL20" s="264"/>
      <c r="CM20" s="264"/>
      <c r="CN20" s="264">
        <v>130</v>
      </c>
      <c r="CO20" s="264">
        <v>49</v>
      </c>
      <c r="CP20" s="264">
        <v>1997</v>
      </c>
      <c r="CQ20" s="264"/>
      <c r="CR20" s="264"/>
      <c r="CS20" s="264"/>
      <c r="CT20" s="264"/>
      <c r="CU20" s="264"/>
      <c r="CV20" s="264"/>
      <c r="CW20" s="264"/>
      <c r="CX20" s="264"/>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f t="shared" si="6"/>
        <v>4746.4</v>
      </c>
    </row>
    <row r="21" spans="1:129" ht="14.25" customHeight="1">
      <c r="A21" s="28" t="s">
        <v>177</v>
      </c>
      <c r="B21" s="264">
        <f t="shared" si="0"/>
        <v>178</v>
      </c>
      <c r="C21" s="264">
        <f t="shared" si="1"/>
        <v>136</v>
      </c>
      <c r="D21" s="264">
        <v>51</v>
      </c>
      <c r="E21" s="264">
        <v>81</v>
      </c>
      <c r="F21" s="264">
        <v>4</v>
      </c>
      <c r="G21" s="264">
        <f t="shared" si="2"/>
        <v>6</v>
      </c>
      <c r="H21" s="264"/>
      <c r="I21" s="264"/>
      <c r="J21" s="264">
        <v>6</v>
      </c>
      <c r="K21" s="264"/>
      <c r="L21" s="264"/>
      <c r="M21" s="264">
        <v>17</v>
      </c>
      <c r="N21" s="264">
        <f t="shared" si="3"/>
        <v>0</v>
      </c>
      <c r="O21" s="264"/>
      <c r="P21" s="264"/>
      <c r="Q21" s="264"/>
      <c r="R21" s="264"/>
      <c r="S21" s="264">
        <f t="shared" si="4"/>
        <v>0</v>
      </c>
      <c r="T21" s="264"/>
      <c r="U21" s="264"/>
      <c r="V21" s="264"/>
      <c r="W21" s="264"/>
      <c r="X21" s="264"/>
      <c r="Y21" s="264"/>
      <c r="Z21" s="264"/>
      <c r="AA21" s="264">
        <f t="shared" si="5"/>
        <v>19</v>
      </c>
      <c r="AB21" s="264"/>
      <c r="AC21" s="264">
        <v>19</v>
      </c>
      <c r="AD21" s="264"/>
      <c r="AE21" s="264"/>
      <c r="AF21" s="264">
        <v>88.5</v>
      </c>
      <c r="AG21" s="264">
        <v>42.5</v>
      </c>
      <c r="AH21" s="264">
        <v>15</v>
      </c>
      <c r="AI21" s="264">
        <v>1</v>
      </c>
      <c r="AJ21" s="264"/>
      <c r="AK21" s="264"/>
      <c r="AL21" s="264"/>
      <c r="AM21" s="264">
        <v>2</v>
      </c>
      <c r="AN21" s="264"/>
      <c r="AO21" s="264"/>
      <c r="AP21" s="264">
        <v>17</v>
      </c>
      <c r="AQ21" s="264"/>
      <c r="AR21" s="264">
        <v>1.5</v>
      </c>
      <c r="AS21" s="264"/>
      <c r="AT21" s="264">
        <v>6</v>
      </c>
      <c r="AU21" s="264"/>
      <c r="AV21" s="264">
        <v>5.8</v>
      </c>
      <c r="AW21" s="264">
        <v>5</v>
      </c>
      <c r="AX21" s="264"/>
      <c r="AY21" s="264"/>
      <c r="AZ21" s="264"/>
      <c r="BA21" s="264"/>
      <c r="BB21" s="264">
        <v>7.5</v>
      </c>
      <c r="BC21" s="264"/>
      <c r="BD21" s="264">
        <v>2</v>
      </c>
      <c r="BE21" s="264">
        <v>5.5</v>
      </c>
      <c r="BF21" s="264">
        <v>5</v>
      </c>
      <c r="BG21" s="264"/>
      <c r="BH21" s="264">
        <v>8</v>
      </c>
      <c r="BI21" s="264">
        <v>6.2</v>
      </c>
      <c r="BJ21" s="264">
        <v>8.5</v>
      </c>
      <c r="BK21" s="264">
        <v>180</v>
      </c>
      <c r="BL21" s="264">
        <v>90</v>
      </c>
      <c r="BM21" s="264">
        <v>47</v>
      </c>
      <c r="BN21" s="264">
        <v>20</v>
      </c>
      <c r="BO21" s="264">
        <v>5</v>
      </c>
      <c r="BP21" s="264"/>
      <c r="BQ21" s="264"/>
      <c r="BR21" s="264"/>
      <c r="BS21" s="264">
        <v>2</v>
      </c>
      <c r="BT21" s="264"/>
      <c r="BU21" s="264"/>
      <c r="BV21" s="264">
        <v>15</v>
      </c>
      <c r="BW21" s="264">
        <v>5</v>
      </c>
      <c r="BX21" s="264"/>
      <c r="BY21" s="264"/>
      <c r="BZ21" s="264"/>
      <c r="CA21" s="264"/>
      <c r="CB21" s="264"/>
      <c r="CC21" s="264">
        <v>8</v>
      </c>
      <c r="CD21" s="264"/>
      <c r="CE21" s="264"/>
      <c r="CF21" s="264"/>
      <c r="CG21" s="264"/>
      <c r="CH21" s="264">
        <v>20</v>
      </c>
      <c r="CI21" s="264"/>
      <c r="CJ21" s="264">
        <v>5</v>
      </c>
      <c r="CK21" s="264">
        <v>15</v>
      </c>
      <c r="CL21" s="264"/>
      <c r="CM21" s="264"/>
      <c r="CN21" s="264"/>
      <c r="CO21" s="264"/>
      <c r="CP21" s="264">
        <v>15</v>
      </c>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f t="shared" si="6"/>
        <v>446.5</v>
      </c>
    </row>
    <row r="22" spans="1:129" ht="14.25" customHeight="1">
      <c r="A22" s="28" t="s">
        <v>178</v>
      </c>
      <c r="B22" s="264">
        <f t="shared" si="0"/>
        <v>353</v>
      </c>
      <c r="C22" s="264">
        <f t="shared" si="1"/>
        <v>248</v>
      </c>
      <c r="D22" s="264">
        <v>90</v>
      </c>
      <c r="E22" s="264">
        <v>150</v>
      </c>
      <c r="F22" s="264">
        <v>8</v>
      </c>
      <c r="G22" s="264">
        <f t="shared" si="2"/>
        <v>49</v>
      </c>
      <c r="H22" s="264">
        <v>38</v>
      </c>
      <c r="I22" s="264"/>
      <c r="J22" s="264">
        <v>11</v>
      </c>
      <c r="K22" s="264"/>
      <c r="L22" s="264"/>
      <c r="M22" s="264">
        <v>32</v>
      </c>
      <c r="N22" s="264">
        <f t="shared" si="3"/>
        <v>5</v>
      </c>
      <c r="O22" s="264"/>
      <c r="P22" s="264"/>
      <c r="Q22" s="264">
        <v>5</v>
      </c>
      <c r="R22" s="264"/>
      <c r="S22" s="264">
        <f t="shared" si="4"/>
        <v>0</v>
      </c>
      <c r="T22" s="264"/>
      <c r="U22" s="264"/>
      <c r="V22" s="264"/>
      <c r="W22" s="264"/>
      <c r="X22" s="264"/>
      <c r="Y22" s="264"/>
      <c r="Z22" s="264"/>
      <c r="AA22" s="264">
        <f t="shared" si="5"/>
        <v>19</v>
      </c>
      <c r="AB22" s="264"/>
      <c r="AC22" s="264">
        <v>19</v>
      </c>
      <c r="AD22" s="264"/>
      <c r="AE22" s="264"/>
      <c r="AF22" s="264">
        <v>179.7</v>
      </c>
      <c r="AG22" s="264">
        <v>111.8</v>
      </c>
      <c r="AH22" s="264">
        <v>26.1</v>
      </c>
      <c r="AI22" s="264">
        <v>23</v>
      </c>
      <c r="AJ22" s="264">
        <v>1</v>
      </c>
      <c r="AK22" s="264">
        <v>2</v>
      </c>
      <c r="AL22" s="264"/>
      <c r="AM22" s="264">
        <v>12</v>
      </c>
      <c r="AN22" s="264"/>
      <c r="AO22" s="264"/>
      <c r="AP22" s="264">
        <v>28</v>
      </c>
      <c r="AQ22" s="264"/>
      <c r="AR22" s="264">
        <v>2.7</v>
      </c>
      <c r="AS22" s="264"/>
      <c r="AT22" s="264">
        <v>17</v>
      </c>
      <c r="AU22" s="264"/>
      <c r="AV22" s="264">
        <v>9</v>
      </c>
      <c r="AW22" s="264">
        <v>16</v>
      </c>
      <c r="AX22" s="264"/>
      <c r="AY22" s="264"/>
      <c r="AZ22" s="264"/>
      <c r="BA22" s="264"/>
      <c r="BB22" s="264">
        <v>20</v>
      </c>
      <c r="BC22" s="264"/>
      <c r="BD22" s="264">
        <v>20</v>
      </c>
      <c r="BE22" s="264"/>
      <c r="BF22" s="264">
        <v>3.7</v>
      </c>
      <c r="BG22" s="264"/>
      <c r="BH22" s="264">
        <v>7.2</v>
      </c>
      <c r="BI22" s="264">
        <v>12</v>
      </c>
      <c r="BJ22" s="264"/>
      <c r="BK22" s="264">
        <v>240</v>
      </c>
      <c r="BL22" s="264">
        <v>240</v>
      </c>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v>240</v>
      </c>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4"/>
      <c r="DV22" s="264"/>
      <c r="DW22" s="264"/>
      <c r="DX22" s="264"/>
      <c r="DY22" s="264">
        <f t="shared" si="6"/>
        <v>772.7</v>
      </c>
    </row>
    <row r="23" spans="1:129" ht="14.25" customHeight="1">
      <c r="A23" s="28" t="s">
        <v>179</v>
      </c>
      <c r="B23" s="264">
        <f t="shared" si="0"/>
        <v>640</v>
      </c>
      <c r="C23" s="264">
        <f t="shared" si="1"/>
        <v>543</v>
      </c>
      <c r="D23" s="264">
        <v>180</v>
      </c>
      <c r="E23" s="264">
        <v>348</v>
      </c>
      <c r="F23" s="264">
        <v>15</v>
      </c>
      <c r="G23" s="264">
        <f t="shared" si="2"/>
        <v>22</v>
      </c>
      <c r="H23" s="264"/>
      <c r="I23" s="264"/>
      <c r="J23" s="264">
        <v>22</v>
      </c>
      <c r="K23" s="264"/>
      <c r="L23" s="264"/>
      <c r="M23" s="264">
        <v>62</v>
      </c>
      <c r="N23" s="264">
        <f t="shared" si="3"/>
        <v>9</v>
      </c>
      <c r="O23" s="264"/>
      <c r="P23" s="264"/>
      <c r="Q23" s="264">
        <v>9</v>
      </c>
      <c r="R23" s="264"/>
      <c r="S23" s="264">
        <f t="shared" si="4"/>
        <v>0</v>
      </c>
      <c r="T23" s="264"/>
      <c r="U23" s="264"/>
      <c r="V23" s="264"/>
      <c r="W23" s="264"/>
      <c r="X23" s="264"/>
      <c r="Y23" s="264"/>
      <c r="Z23" s="264"/>
      <c r="AA23" s="264">
        <f t="shared" si="5"/>
        <v>4</v>
      </c>
      <c r="AB23" s="264"/>
      <c r="AC23" s="264">
        <v>4</v>
      </c>
      <c r="AD23" s="264"/>
      <c r="AE23" s="264"/>
      <c r="AF23" s="264">
        <v>209.8</v>
      </c>
      <c r="AG23" s="264">
        <v>122.8</v>
      </c>
      <c r="AH23" s="264">
        <v>20</v>
      </c>
      <c r="AI23" s="264">
        <v>15</v>
      </c>
      <c r="AJ23" s="264">
        <v>0.5</v>
      </c>
      <c r="AK23" s="264">
        <v>0.3</v>
      </c>
      <c r="AL23" s="264">
        <v>0.7</v>
      </c>
      <c r="AM23" s="264">
        <v>5.5</v>
      </c>
      <c r="AN23" s="264"/>
      <c r="AO23" s="264"/>
      <c r="AP23" s="264">
        <v>20</v>
      </c>
      <c r="AQ23" s="264">
        <v>20</v>
      </c>
      <c r="AR23" s="264">
        <v>5.8</v>
      </c>
      <c r="AS23" s="264"/>
      <c r="AT23" s="264">
        <v>35</v>
      </c>
      <c r="AU23" s="264"/>
      <c r="AV23" s="264">
        <v>10</v>
      </c>
      <c r="AW23" s="264">
        <v>10</v>
      </c>
      <c r="AX23" s="264"/>
      <c r="AY23" s="264"/>
      <c r="AZ23" s="264"/>
      <c r="BA23" s="264"/>
      <c r="BB23" s="264">
        <v>10</v>
      </c>
      <c r="BC23" s="264"/>
      <c r="BD23" s="264">
        <v>5</v>
      </c>
      <c r="BE23" s="264">
        <v>5</v>
      </c>
      <c r="BF23" s="264">
        <v>10</v>
      </c>
      <c r="BG23" s="264"/>
      <c r="BH23" s="264">
        <v>21.5</v>
      </c>
      <c r="BI23" s="264">
        <v>5</v>
      </c>
      <c r="BJ23" s="264">
        <v>20.5</v>
      </c>
      <c r="BK23" s="264">
        <v>100</v>
      </c>
      <c r="BL23" s="264">
        <v>100</v>
      </c>
      <c r="BM23" s="264">
        <v>58</v>
      </c>
      <c r="BN23" s="264">
        <v>5</v>
      </c>
      <c r="BO23" s="264">
        <v>20</v>
      </c>
      <c r="BP23" s="264"/>
      <c r="BQ23" s="264"/>
      <c r="BR23" s="264"/>
      <c r="BS23" s="264">
        <v>3</v>
      </c>
      <c r="BT23" s="264"/>
      <c r="BU23" s="264"/>
      <c r="BV23" s="264">
        <v>7</v>
      </c>
      <c r="BW23" s="264">
        <v>18</v>
      </c>
      <c r="BX23" s="264"/>
      <c r="BY23" s="264"/>
      <c r="BZ23" s="264">
        <v>5</v>
      </c>
      <c r="CA23" s="264"/>
      <c r="CB23" s="264"/>
      <c r="CC23" s="264">
        <v>10</v>
      </c>
      <c r="CD23" s="264"/>
      <c r="CE23" s="264"/>
      <c r="CF23" s="264"/>
      <c r="CG23" s="264"/>
      <c r="CH23" s="264">
        <v>14</v>
      </c>
      <c r="CI23" s="264"/>
      <c r="CJ23" s="264">
        <v>5</v>
      </c>
      <c r="CK23" s="264">
        <v>9</v>
      </c>
      <c r="CL23" s="264"/>
      <c r="CM23" s="264"/>
      <c r="CN23" s="264"/>
      <c r="CO23" s="264">
        <v>3</v>
      </c>
      <c r="CP23" s="264">
        <v>15</v>
      </c>
      <c r="CQ23" s="264"/>
      <c r="CR23" s="264"/>
      <c r="CS23" s="264"/>
      <c r="CT23" s="264"/>
      <c r="CU23" s="264"/>
      <c r="CV23" s="264"/>
      <c r="CW23" s="264"/>
      <c r="CX23" s="264"/>
      <c r="CY23" s="264"/>
      <c r="CZ23" s="264"/>
      <c r="DA23" s="264"/>
      <c r="DB23" s="264"/>
      <c r="DC23" s="264"/>
      <c r="DD23" s="264"/>
      <c r="DE23" s="264"/>
      <c r="DF23" s="264"/>
      <c r="DG23" s="264"/>
      <c r="DH23" s="264"/>
      <c r="DI23" s="264"/>
      <c r="DJ23" s="264"/>
      <c r="DK23" s="264"/>
      <c r="DL23" s="264"/>
      <c r="DM23" s="264"/>
      <c r="DN23" s="264"/>
      <c r="DO23" s="264"/>
      <c r="DP23" s="264"/>
      <c r="DQ23" s="264"/>
      <c r="DR23" s="264"/>
      <c r="DS23" s="264"/>
      <c r="DT23" s="264"/>
      <c r="DU23" s="264"/>
      <c r="DV23" s="264"/>
      <c r="DW23" s="264"/>
      <c r="DX23" s="264"/>
      <c r="DY23" s="264">
        <f t="shared" si="6"/>
        <v>949.8</v>
      </c>
    </row>
    <row r="24" spans="1:129" ht="14.25" customHeight="1">
      <c r="A24" s="28" t="s">
        <v>180</v>
      </c>
      <c r="B24" s="264">
        <f t="shared" si="0"/>
        <v>163</v>
      </c>
      <c r="C24" s="264">
        <f t="shared" si="1"/>
        <v>112</v>
      </c>
      <c r="D24" s="264">
        <v>42</v>
      </c>
      <c r="E24" s="264">
        <v>66</v>
      </c>
      <c r="F24" s="264">
        <v>4</v>
      </c>
      <c r="G24" s="264">
        <f t="shared" si="2"/>
        <v>22</v>
      </c>
      <c r="H24" s="264">
        <v>17</v>
      </c>
      <c r="I24" s="264"/>
      <c r="J24" s="264">
        <v>5</v>
      </c>
      <c r="K24" s="264"/>
      <c r="L24" s="264"/>
      <c r="M24" s="264">
        <v>13</v>
      </c>
      <c r="N24" s="264">
        <f t="shared" si="3"/>
        <v>0</v>
      </c>
      <c r="O24" s="264"/>
      <c r="P24" s="264"/>
      <c r="Q24" s="264"/>
      <c r="R24" s="264"/>
      <c r="S24" s="264">
        <f t="shared" si="4"/>
        <v>0</v>
      </c>
      <c r="T24" s="264"/>
      <c r="U24" s="264"/>
      <c r="V24" s="264"/>
      <c r="W24" s="264"/>
      <c r="X24" s="264"/>
      <c r="Y24" s="264"/>
      <c r="Z24" s="264"/>
      <c r="AA24" s="264">
        <f t="shared" si="5"/>
        <v>16</v>
      </c>
      <c r="AB24" s="264"/>
      <c r="AC24" s="264">
        <v>16</v>
      </c>
      <c r="AD24" s="264"/>
      <c r="AE24" s="264"/>
      <c r="AF24" s="264">
        <v>63.7</v>
      </c>
      <c r="AG24" s="264">
        <v>33.4</v>
      </c>
      <c r="AH24" s="264">
        <v>17</v>
      </c>
      <c r="AI24" s="264">
        <v>2.6</v>
      </c>
      <c r="AJ24" s="264">
        <v>0.2</v>
      </c>
      <c r="AK24" s="264"/>
      <c r="AL24" s="264"/>
      <c r="AM24" s="264">
        <v>0.9</v>
      </c>
      <c r="AN24" s="264"/>
      <c r="AO24" s="264"/>
      <c r="AP24" s="264">
        <v>4</v>
      </c>
      <c r="AQ24" s="264"/>
      <c r="AR24" s="264">
        <v>1.3</v>
      </c>
      <c r="AS24" s="264"/>
      <c r="AT24" s="264">
        <v>7.4</v>
      </c>
      <c r="AU24" s="264"/>
      <c r="AV24" s="264"/>
      <c r="AW24" s="264">
        <v>2</v>
      </c>
      <c r="AX24" s="264"/>
      <c r="AY24" s="264"/>
      <c r="AZ24" s="264"/>
      <c r="BA24" s="264"/>
      <c r="BB24" s="264">
        <v>16</v>
      </c>
      <c r="BC24" s="264"/>
      <c r="BD24" s="264">
        <v>6</v>
      </c>
      <c r="BE24" s="264">
        <v>10</v>
      </c>
      <c r="BF24" s="264">
        <v>1</v>
      </c>
      <c r="BG24" s="264"/>
      <c r="BH24" s="264">
        <v>5.3</v>
      </c>
      <c r="BI24" s="264"/>
      <c r="BJ24" s="264">
        <v>6</v>
      </c>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64"/>
      <c r="CH24" s="264"/>
      <c r="CI24" s="264"/>
      <c r="CJ24" s="264"/>
      <c r="CK24" s="264"/>
      <c r="CL24" s="264"/>
      <c r="CM24" s="264"/>
      <c r="CN24" s="264"/>
      <c r="CO24" s="264"/>
      <c r="CP24" s="264"/>
      <c r="CQ24" s="264"/>
      <c r="CR24" s="264"/>
      <c r="CS24" s="264"/>
      <c r="CT24" s="264"/>
      <c r="CU24" s="264"/>
      <c r="CV24" s="264"/>
      <c r="CW24" s="264"/>
      <c r="CX24" s="264"/>
      <c r="CY24" s="264"/>
      <c r="CZ24" s="264"/>
      <c r="DA24" s="264"/>
      <c r="DB24" s="264"/>
      <c r="DC24" s="264"/>
      <c r="DD24" s="264"/>
      <c r="DE24" s="264"/>
      <c r="DF24" s="264"/>
      <c r="DG24" s="264"/>
      <c r="DH24" s="264"/>
      <c r="DI24" s="264"/>
      <c r="DJ24" s="264"/>
      <c r="DK24" s="264"/>
      <c r="DL24" s="264"/>
      <c r="DM24" s="264"/>
      <c r="DN24" s="264"/>
      <c r="DO24" s="264"/>
      <c r="DP24" s="264"/>
      <c r="DQ24" s="264"/>
      <c r="DR24" s="264"/>
      <c r="DS24" s="264"/>
      <c r="DT24" s="264"/>
      <c r="DU24" s="264"/>
      <c r="DV24" s="264"/>
      <c r="DW24" s="264"/>
      <c r="DX24" s="264"/>
      <c r="DY24" s="264">
        <f t="shared" si="6"/>
        <v>226.7</v>
      </c>
    </row>
    <row r="25" spans="1:129" ht="14.25" customHeight="1">
      <c r="A25" s="28" t="s">
        <v>181</v>
      </c>
      <c r="B25" s="264">
        <f t="shared" si="0"/>
        <v>65</v>
      </c>
      <c r="C25" s="264">
        <f t="shared" si="1"/>
        <v>46</v>
      </c>
      <c r="D25" s="264">
        <v>18</v>
      </c>
      <c r="E25" s="264">
        <v>26</v>
      </c>
      <c r="F25" s="264">
        <v>2</v>
      </c>
      <c r="G25" s="264">
        <f t="shared" si="2"/>
        <v>9</v>
      </c>
      <c r="H25" s="264">
        <v>7</v>
      </c>
      <c r="I25" s="264"/>
      <c r="J25" s="264">
        <v>2</v>
      </c>
      <c r="K25" s="264"/>
      <c r="L25" s="264"/>
      <c r="M25" s="264">
        <v>6</v>
      </c>
      <c r="N25" s="264">
        <f t="shared" si="3"/>
        <v>0</v>
      </c>
      <c r="O25" s="264"/>
      <c r="P25" s="264"/>
      <c r="Q25" s="264"/>
      <c r="R25" s="264"/>
      <c r="S25" s="264">
        <f t="shared" si="4"/>
        <v>0</v>
      </c>
      <c r="T25" s="264"/>
      <c r="U25" s="264"/>
      <c r="V25" s="264"/>
      <c r="W25" s="264"/>
      <c r="X25" s="264"/>
      <c r="Y25" s="264"/>
      <c r="Z25" s="264"/>
      <c r="AA25" s="264">
        <f t="shared" si="5"/>
        <v>4</v>
      </c>
      <c r="AB25" s="264"/>
      <c r="AC25" s="264">
        <v>4</v>
      </c>
      <c r="AD25" s="264"/>
      <c r="AE25" s="264"/>
      <c r="AF25" s="264">
        <v>27.5</v>
      </c>
      <c r="AG25" s="264">
        <v>18.2</v>
      </c>
      <c r="AH25" s="264">
        <v>9.7</v>
      </c>
      <c r="AI25" s="264">
        <v>2</v>
      </c>
      <c r="AJ25" s="264"/>
      <c r="AK25" s="264"/>
      <c r="AL25" s="264"/>
      <c r="AM25" s="264">
        <v>0.8</v>
      </c>
      <c r="AN25" s="264"/>
      <c r="AO25" s="264"/>
      <c r="AP25" s="264">
        <v>1.2</v>
      </c>
      <c r="AQ25" s="264"/>
      <c r="AR25" s="264">
        <v>0.5</v>
      </c>
      <c r="AS25" s="264"/>
      <c r="AT25" s="264">
        <v>4</v>
      </c>
      <c r="AU25" s="264"/>
      <c r="AV25" s="264"/>
      <c r="AW25" s="264">
        <v>1.3</v>
      </c>
      <c r="AX25" s="264"/>
      <c r="AY25" s="264"/>
      <c r="AZ25" s="264"/>
      <c r="BA25" s="264"/>
      <c r="BB25" s="264">
        <v>2</v>
      </c>
      <c r="BC25" s="264"/>
      <c r="BD25" s="264"/>
      <c r="BE25" s="264">
        <v>2</v>
      </c>
      <c r="BF25" s="264">
        <v>0.2</v>
      </c>
      <c r="BG25" s="264"/>
      <c r="BH25" s="264">
        <v>1</v>
      </c>
      <c r="BI25" s="264">
        <v>2</v>
      </c>
      <c r="BJ25" s="264">
        <v>2.8</v>
      </c>
      <c r="BK25" s="264"/>
      <c r="BL25" s="264"/>
      <c r="BM25" s="264"/>
      <c r="BN25" s="264"/>
      <c r="BO25" s="264"/>
      <c r="BP25" s="264"/>
      <c r="BQ25" s="264"/>
      <c r="BR25" s="264"/>
      <c r="BS25" s="264"/>
      <c r="BT25" s="264"/>
      <c r="BU25" s="264"/>
      <c r="BV25" s="264"/>
      <c r="BW25" s="264"/>
      <c r="BX25" s="264"/>
      <c r="BY25" s="264"/>
      <c r="BZ25" s="264"/>
      <c r="CA25" s="264"/>
      <c r="CB25" s="264"/>
      <c r="CC25" s="264"/>
      <c r="CD25" s="264"/>
      <c r="CE25" s="264"/>
      <c r="CF25" s="264"/>
      <c r="CG25" s="264"/>
      <c r="CH25" s="264"/>
      <c r="CI25" s="264"/>
      <c r="CJ25" s="264"/>
      <c r="CK25" s="264"/>
      <c r="CL25" s="264"/>
      <c r="CM25" s="264"/>
      <c r="CN25" s="264"/>
      <c r="CO25" s="264"/>
      <c r="CP25" s="264"/>
      <c r="CQ25" s="264"/>
      <c r="CR25" s="264"/>
      <c r="CS25" s="264"/>
      <c r="CT25" s="264"/>
      <c r="CU25" s="264"/>
      <c r="CV25" s="264"/>
      <c r="CW25" s="264"/>
      <c r="CX25" s="264"/>
      <c r="CY25" s="264"/>
      <c r="CZ25" s="264"/>
      <c r="DA25" s="264"/>
      <c r="DB25" s="264"/>
      <c r="DC25" s="264"/>
      <c r="DD25" s="264"/>
      <c r="DE25" s="264"/>
      <c r="DF25" s="264"/>
      <c r="DG25" s="264"/>
      <c r="DH25" s="264"/>
      <c r="DI25" s="264"/>
      <c r="DJ25" s="264"/>
      <c r="DK25" s="264"/>
      <c r="DL25" s="264"/>
      <c r="DM25" s="264"/>
      <c r="DN25" s="264"/>
      <c r="DO25" s="264"/>
      <c r="DP25" s="264"/>
      <c r="DQ25" s="264"/>
      <c r="DR25" s="264"/>
      <c r="DS25" s="264"/>
      <c r="DT25" s="264"/>
      <c r="DU25" s="264"/>
      <c r="DV25" s="264"/>
      <c r="DW25" s="264"/>
      <c r="DX25" s="264"/>
      <c r="DY25" s="264">
        <f t="shared" si="6"/>
        <v>92.5</v>
      </c>
    </row>
    <row r="26" spans="1:129" ht="14.25" customHeight="1">
      <c r="A26" s="28" t="s">
        <v>182</v>
      </c>
      <c r="B26" s="264">
        <f t="shared" si="0"/>
        <v>167</v>
      </c>
      <c r="C26" s="264">
        <f t="shared" si="1"/>
        <v>127</v>
      </c>
      <c r="D26" s="264">
        <v>47</v>
      </c>
      <c r="E26" s="264">
        <v>76</v>
      </c>
      <c r="F26" s="264">
        <v>4</v>
      </c>
      <c r="G26" s="264">
        <f t="shared" si="2"/>
        <v>22</v>
      </c>
      <c r="H26" s="264">
        <v>16</v>
      </c>
      <c r="I26" s="264"/>
      <c r="J26" s="264">
        <v>6</v>
      </c>
      <c r="K26" s="264"/>
      <c r="L26" s="264"/>
      <c r="M26" s="264">
        <v>16</v>
      </c>
      <c r="N26" s="264">
        <f t="shared" si="3"/>
        <v>0</v>
      </c>
      <c r="O26" s="264"/>
      <c r="P26" s="264"/>
      <c r="Q26" s="264"/>
      <c r="R26" s="264"/>
      <c r="S26" s="264">
        <f t="shared" si="4"/>
        <v>0</v>
      </c>
      <c r="T26" s="264"/>
      <c r="U26" s="264"/>
      <c r="V26" s="264"/>
      <c r="W26" s="264"/>
      <c r="X26" s="264"/>
      <c r="Y26" s="264"/>
      <c r="Z26" s="264"/>
      <c r="AA26" s="264">
        <f t="shared" si="5"/>
        <v>2</v>
      </c>
      <c r="AB26" s="264"/>
      <c r="AC26" s="264">
        <v>2</v>
      </c>
      <c r="AD26" s="264"/>
      <c r="AE26" s="264"/>
      <c r="AF26" s="264">
        <v>63.3</v>
      </c>
      <c r="AG26" s="264">
        <v>46.3</v>
      </c>
      <c r="AH26" s="264">
        <v>20</v>
      </c>
      <c r="AI26" s="264">
        <v>10</v>
      </c>
      <c r="AJ26" s="264"/>
      <c r="AK26" s="264"/>
      <c r="AL26" s="264"/>
      <c r="AM26" s="264">
        <v>3</v>
      </c>
      <c r="AN26" s="264"/>
      <c r="AO26" s="264"/>
      <c r="AP26" s="264">
        <v>4</v>
      </c>
      <c r="AQ26" s="264"/>
      <c r="AR26" s="264">
        <v>1.3</v>
      </c>
      <c r="AS26" s="264"/>
      <c r="AT26" s="264">
        <v>8</v>
      </c>
      <c r="AU26" s="264"/>
      <c r="AV26" s="264"/>
      <c r="AW26" s="264">
        <v>3.2</v>
      </c>
      <c r="AX26" s="264"/>
      <c r="AY26" s="264"/>
      <c r="AZ26" s="264"/>
      <c r="BA26" s="264"/>
      <c r="BB26" s="264"/>
      <c r="BC26" s="264"/>
      <c r="BD26" s="264"/>
      <c r="BE26" s="264"/>
      <c r="BF26" s="264">
        <v>4.8</v>
      </c>
      <c r="BG26" s="264"/>
      <c r="BH26" s="264">
        <v>6.5</v>
      </c>
      <c r="BI26" s="264">
        <v>2.5</v>
      </c>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c r="CN26" s="264"/>
      <c r="CO26" s="264"/>
      <c r="CP26" s="264"/>
      <c r="CQ26" s="264"/>
      <c r="CR26" s="264"/>
      <c r="CS26" s="264"/>
      <c r="CT26" s="264"/>
      <c r="CU26" s="264"/>
      <c r="CV26" s="264"/>
      <c r="CW26" s="264"/>
      <c r="CX26" s="264"/>
      <c r="CY26" s="264"/>
      <c r="CZ26" s="264"/>
      <c r="DA26" s="264"/>
      <c r="DB26" s="264"/>
      <c r="DC26" s="264"/>
      <c r="DD26" s="264"/>
      <c r="DE26" s="264"/>
      <c r="DF26" s="264"/>
      <c r="DG26" s="264"/>
      <c r="DH26" s="264"/>
      <c r="DI26" s="264"/>
      <c r="DJ26" s="264"/>
      <c r="DK26" s="264"/>
      <c r="DL26" s="264"/>
      <c r="DM26" s="264"/>
      <c r="DN26" s="264"/>
      <c r="DO26" s="264"/>
      <c r="DP26" s="264"/>
      <c r="DQ26" s="264"/>
      <c r="DR26" s="264"/>
      <c r="DS26" s="264"/>
      <c r="DT26" s="264"/>
      <c r="DU26" s="264"/>
      <c r="DV26" s="264"/>
      <c r="DW26" s="264"/>
      <c r="DX26" s="264"/>
      <c r="DY26" s="264">
        <f t="shared" si="6"/>
        <v>230.3</v>
      </c>
    </row>
    <row r="27" spans="1:129" ht="14.25" customHeight="1">
      <c r="A27" s="28" t="s">
        <v>183</v>
      </c>
      <c r="B27" s="264">
        <f t="shared" si="0"/>
        <v>161</v>
      </c>
      <c r="C27" s="264">
        <f t="shared" si="1"/>
        <v>118</v>
      </c>
      <c r="D27" s="264">
        <v>44</v>
      </c>
      <c r="E27" s="264">
        <v>70</v>
      </c>
      <c r="F27" s="264">
        <v>4</v>
      </c>
      <c r="G27" s="264">
        <f t="shared" si="2"/>
        <v>22</v>
      </c>
      <c r="H27" s="264">
        <v>17</v>
      </c>
      <c r="I27" s="264"/>
      <c r="J27" s="264">
        <v>5</v>
      </c>
      <c r="K27" s="264"/>
      <c r="L27" s="264"/>
      <c r="M27" s="264">
        <v>15</v>
      </c>
      <c r="N27" s="264">
        <f t="shared" si="3"/>
        <v>0</v>
      </c>
      <c r="O27" s="264"/>
      <c r="P27" s="264"/>
      <c r="Q27" s="264"/>
      <c r="R27" s="264"/>
      <c r="S27" s="264">
        <f t="shared" si="4"/>
        <v>0</v>
      </c>
      <c r="T27" s="264"/>
      <c r="U27" s="264"/>
      <c r="V27" s="264"/>
      <c r="W27" s="264"/>
      <c r="X27" s="264"/>
      <c r="Y27" s="264"/>
      <c r="Z27" s="264"/>
      <c r="AA27" s="264">
        <f t="shared" si="5"/>
        <v>6</v>
      </c>
      <c r="AB27" s="264"/>
      <c r="AC27" s="264">
        <v>6</v>
      </c>
      <c r="AD27" s="264"/>
      <c r="AE27" s="264"/>
      <c r="AF27" s="264">
        <v>104.2</v>
      </c>
      <c r="AG27" s="264">
        <v>23.2</v>
      </c>
      <c r="AH27" s="264">
        <v>7</v>
      </c>
      <c r="AI27" s="264">
        <v>2.5</v>
      </c>
      <c r="AJ27" s="264"/>
      <c r="AK27" s="264"/>
      <c r="AL27" s="264"/>
      <c r="AM27" s="264">
        <v>1.5</v>
      </c>
      <c r="AN27" s="264"/>
      <c r="AO27" s="264"/>
      <c r="AP27" s="264">
        <v>4</v>
      </c>
      <c r="AQ27" s="264"/>
      <c r="AR27" s="264">
        <v>1.2</v>
      </c>
      <c r="AS27" s="264"/>
      <c r="AT27" s="264">
        <v>7</v>
      </c>
      <c r="AU27" s="264"/>
      <c r="AV27" s="264">
        <v>4</v>
      </c>
      <c r="AW27" s="264">
        <v>2.5</v>
      </c>
      <c r="AX27" s="264"/>
      <c r="AY27" s="264"/>
      <c r="AZ27" s="264"/>
      <c r="BA27" s="264"/>
      <c r="BB27" s="264">
        <v>54.6</v>
      </c>
      <c r="BC27" s="264"/>
      <c r="BD27" s="264">
        <v>3.6</v>
      </c>
      <c r="BE27" s="264">
        <v>51</v>
      </c>
      <c r="BF27" s="264">
        <v>1.7</v>
      </c>
      <c r="BG27" s="264"/>
      <c r="BH27" s="264">
        <v>5.2</v>
      </c>
      <c r="BI27" s="264"/>
      <c r="BJ27" s="264">
        <v>13</v>
      </c>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f t="shared" si="6"/>
        <v>265.2</v>
      </c>
    </row>
    <row r="28" spans="1:129" ht="14.25" customHeight="1">
      <c r="A28" s="28" t="s">
        <v>184</v>
      </c>
      <c r="B28" s="264">
        <f t="shared" si="0"/>
        <v>67</v>
      </c>
      <c r="C28" s="264">
        <f t="shared" si="1"/>
        <v>46</v>
      </c>
      <c r="D28" s="264">
        <v>22</v>
      </c>
      <c r="E28" s="264">
        <v>22</v>
      </c>
      <c r="F28" s="264">
        <v>2</v>
      </c>
      <c r="G28" s="264">
        <f t="shared" si="2"/>
        <v>2</v>
      </c>
      <c r="H28" s="264"/>
      <c r="I28" s="264"/>
      <c r="J28" s="264">
        <v>2</v>
      </c>
      <c r="K28" s="264"/>
      <c r="L28" s="264"/>
      <c r="M28" s="264">
        <v>6</v>
      </c>
      <c r="N28" s="264">
        <f t="shared" si="3"/>
        <v>0</v>
      </c>
      <c r="O28" s="264"/>
      <c r="P28" s="264"/>
      <c r="Q28" s="264"/>
      <c r="R28" s="264">
        <v>6</v>
      </c>
      <c r="S28" s="264">
        <f t="shared" si="4"/>
        <v>0</v>
      </c>
      <c r="T28" s="264"/>
      <c r="U28" s="264"/>
      <c r="V28" s="264"/>
      <c r="W28" s="264"/>
      <c r="X28" s="264"/>
      <c r="Y28" s="264"/>
      <c r="Z28" s="264"/>
      <c r="AA28" s="264">
        <f t="shared" si="5"/>
        <v>7</v>
      </c>
      <c r="AB28" s="264"/>
      <c r="AC28" s="264">
        <v>7</v>
      </c>
      <c r="AD28" s="264"/>
      <c r="AE28" s="264"/>
      <c r="AF28" s="264">
        <v>43.5</v>
      </c>
      <c r="AG28" s="264">
        <v>15.5</v>
      </c>
      <c r="AH28" s="264">
        <v>7</v>
      </c>
      <c r="AI28" s="264"/>
      <c r="AJ28" s="264">
        <v>1</v>
      </c>
      <c r="AK28" s="264">
        <v>0.5</v>
      </c>
      <c r="AL28" s="264">
        <v>3.5</v>
      </c>
      <c r="AM28" s="264"/>
      <c r="AN28" s="264"/>
      <c r="AO28" s="264"/>
      <c r="AP28" s="264">
        <v>3</v>
      </c>
      <c r="AQ28" s="264"/>
      <c r="AR28" s="264">
        <v>0.5</v>
      </c>
      <c r="AS28" s="264"/>
      <c r="AT28" s="264"/>
      <c r="AU28" s="264"/>
      <c r="AV28" s="264"/>
      <c r="AW28" s="264"/>
      <c r="AX28" s="264"/>
      <c r="AY28" s="264"/>
      <c r="AZ28" s="264"/>
      <c r="BA28" s="264"/>
      <c r="BB28" s="264"/>
      <c r="BC28" s="264"/>
      <c r="BD28" s="264"/>
      <c r="BE28" s="264"/>
      <c r="BF28" s="264">
        <v>2.8</v>
      </c>
      <c r="BG28" s="264"/>
      <c r="BH28" s="264">
        <v>2.2</v>
      </c>
      <c r="BI28" s="264">
        <v>6</v>
      </c>
      <c r="BJ28" s="264">
        <v>17</v>
      </c>
      <c r="BK28" s="264">
        <v>20</v>
      </c>
      <c r="BL28" s="264">
        <v>20</v>
      </c>
      <c r="BM28" s="264">
        <v>5</v>
      </c>
      <c r="BN28" s="264">
        <v>3</v>
      </c>
      <c r="BO28" s="264">
        <v>2</v>
      </c>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v>15</v>
      </c>
      <c r="CQ28" s="264"/>
      <c r="CR28" s="264"/>
      <c r="CS28" s="264"/>
      <c r="CT28" s="264"/>
      <c r="CU28" s="264"/>
      <c r="CV28" s="264"/>
      <c r="CW28" s="264"/>
      <c r="CX28" s="264"/>
      <c r="CY28" s="264"/>
      <c r="CZ28" s="264"/>
      <c r="DA28" s="264"/>
      <c r="DB28" s="264"/>
      <c r="DC28" s="264"/>
      <c r="DD28" s="264"/>
      <c r="DE28" s="264"/>
      <c r="DF28" s="264"/>
      <c r="DG28" s="264"/>
      <c r="DH28" s="264"/>
      <c r="DI28" s="264"/>
      <c r="DJ28" s="264"/>
      <c r="DK28" s="264"/>
      <c r="DL28" s="264"/>
      <c r="DM28" s="264"/>
      <c r="DN28" s="264"/>
      <c r="DO28" s="264"/>
      <c r="DP28" s="264"/>
      <c r="DQ28" s="264"/>
      <c r="DR28" s="264"/>
      <c r="DS28" s="264"/>
      <c r="DT28" s="264"/>
      <c r="DU28" s="264"/>
      <c r="DV28" s="264"/>
      <c r="DW28" s="264"/>
      <c r="DX28" s="264"/>
      <c r="DY28" s="264">
        <f t="shared" si="6"/>
        <v>130.5</v>
      </c>
    </row>
    <row r="29" spans="1:129" ht="14.25" customHeight="1">
      <c r="A29" s="28" t="s">
        <v>185</v>
      </c>
      <c r="B29" s="264">
        <f t="shared" si="0"/>
        <v>530</v>
      </c>
      <c r="C29" s="264">
        <f t="shared" si="1"/>
        <v>442</v>
      </c>
      <c r="D29" s="264">
        <v>142</v>
      </c>
      <c r="E29" s="264">
        <v>287</v>
      </c>
      <c r="F29" s="264">
        <v>13</v>
      </c>
      <c r="G29" s="264">
        <f t="shared" si="2"/>
        <v>20</v>
      </c>
      <c r="H29" s="264"/>
      <c r="I29" s="264"/>
      <c r="J29" s="264">
        <v>20</v>
      </c>
      <c r="K29" s="264"/>
      <c r="L29" s="264"/>
      <c r="M29" s="264">
        <v>55</v>
      </c>
      <c r="N29" s="264">
        <f t="shared" si="3"/>
        <v>0</v>
      </c>
      <c r="O29" s="264"/>
      <c r="P29" s="264"/>
      <c r="Q29" s="264"/>
      <c r="R29" s="264"/>
      <c r="S29" s="264">
        <f t="shared" si="4"/>
        <v>0</v>
      </c>
      <c r="T29" s="264"/>
      <c r="U29" s="264"/>
      <c r="V29" s="264"/>
      <c r="W29" s="264"/>
      <c r="X29" s="264"/>
      <c r="Y29" s="264"/>
      <c r="Z29" s="264"/>
      <c r="AA29" s="264">
        <f t="shared" si="5"/>
        <v>13</v>
      </c>
      <c r="AB29" s="264"/>
      <c r="AC29" s="264">
        <v>13</v>
      </c>
      <c r="AD29" s="264"/>
      <c r="AE29" s="264"/>
      <c r="AF29" s="264">
        <v>205.5</v>
      </c>
      <c r="AG29" s="264">
        <v>104</v>
      </c>
      <c r="AH29" s="264">
        <v>19.5</v>
      </c>
      <c r="AI29" s="264">
        <v>30</v>
      </c>
      <c r="AJ29" s="264"/>
      <c r="AK29" s="264"/>
      <c r="AL29" s="264"/>
      <c r="AM29" s="264">
        <v>6</v>
      </c>
      <c r="AN29" s="264"/>
      <c r="AO29" s="264"/>
      <c r="AP29" s="264">
        <v>19</v>
      </c>
      <c r="AQ29" s="264"/>
      <c r="AR29" s="264">
        <v>4.5</v>
      </c>
      <c r="AS29" s="264"/>
      <c r="AT29" s="264">
        <v>25</v>
      </c>
      <c r="AU29" s="264"/>
      <c r="AV29" s="264"/>
      <c r="AW29" s="264">
        <v>20</v>
      </c>
      <c r="AX29" s="264"/>
      <c r="AY29" s="264"/>
      <c r="AZ29" s="264"/>
      <c r="BA29" s="264"/>
      <c r="BB29" s="264">
        <v>30</v>
      </c>
      <c r="BC29" s="264"/>
      <c r="BD29" s="264">
        <v>30</v>
      </c>
      <c r="BE29" s="264"/>
      <c r="BF29" s="264">
        <v>6.5</v>
      </c>
      <c r="BG29" s="264"/>
      <c r="BH29" s="264">
        <v>25</v>
      </c>
      <c r="BI29" s="264">
        <v>20</v>
      </c>
      <c r="BJ29" s="264"/>
      <c r="BK29" s="264">
        <v>354</v>
      </c>
      <c r="BL29" s="264">
        <v>354</v>
      </c>
      <c r="BM29" s="264">
        <v>267</v>
      </c>
      <c r="BN29" s="264">
        <v>48</v>
      </c>
      <c r="BO29" s="264">
        <v>58</v>
      </c>
      <c r="BP29" s="264"/>
      <c r="BQ29" s="264"/>
      <c r="BR29" s="264"/>
      <c r="BS29" s="264"/>
      <c r="BT29" s="264"/>
      <c r="BU29" s="264"/>
      <c r="BV29" s="264">
        <v>64</v>
      </c>
      <c r="BW29" s="264">
        <v>97</v>
      </c>
      <c r="BX29" s="264"/>
      <c r="BY29" s="264"/>
      <c r="BZ29" s="264"/>
      <c r="CA29" s="264"/>
      <c r="CB29" s="264">
        <v>11</v>
      </c>
      <c r="CC29" s="264">
        <v>32</v>
      </c>
      <c r="CD29" s="264"/>
      <c r="CE29" s="264"/>
      <c r="CF29" s="264"/>
      <c r="CG29" s="264"/>
      <c r="CH29" s="264">
        <v>34</v>
      </c>
      <c r="CI29" s="264"/>
      <c r="CJ29" s="264"/>
      <c r="CK29" s="264">
        <v>34</v>
      </c>
      <c r="CL29" s="264"/>
      <c r="CM29" s="264"/>
      <c r="CN29" s="264"/>
      <c r="CO29" s="264"/>
      <c r="CP29" s="264">
        <v>10</v>
      </c>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f t="shared" si="6"/>
        <v>1089.5</v>
      </c>
    </row>
    <row r="30" spans="1:129" ht="14.25" customHeight="1">
      <c r="A30" s="28" t="s">
        <v>186</v>
      </c>
      <c r="B30" s="264">
        <f t="shared" si="0"/>
        <v>29</v>
      </c>
      <c r="C30" s="264">
        <f t="shared" si="1"/>
        <v>22</v>
      </c>
      <c r="D30" s="264">
        <v>9</v>
      </c>
      <c r="E30" s="264">
        <v>12</v>
      </c>
      <c r="F30" s="264">
        <v>1</v>
      </c>
      <c r="G30" s="264">
        <f t="shared" si="2"/>
        <v>1</v>
      </c>
      <c r="H30" s="264"/>
      <c r="I30" s="264"/>
      <c r="J30" s="264">
        <v>1</v>
      </c>
      <c r="K30" s="264"/>
      <c r="L30" s="264"/>
      <c r="M30" s="264">
        <v>3</v>
      </c>
      <c r="N30" s="264">
        <f t="shared" si="3"/>
        <v>0</v>
      </c>
      <c r="O30" s="264"/>
      <c r="P30" s="264"/>
      <c r="Q30" s="264"/>
      <c r="R30" s="264">
        <v>3</v>
      </c>
      <c r="S30" s="264">
        <f t="shared" si="4"/>
        <v>0</v>
      </c>
      <c r="T30" s="264"/>
      <c r="U30" s="264"/>
      <c r="V30" s="264"/>
      <c r="W30" s="264"/>
      <c r="X30" s="264"/>
      <c r="Y30" s="264"/>
      <c r="Z30" s="264"/>
      <c r="AA30" s="264">
        <f t="shared" si="5"/>
        <v>0</v>
      </c>
      <c r="AB30" s="264"/>
      <c r="AC30" s="264"/>
      <c r="AD30" s="264"/>
      <c r="AE30" s="264"/>
      <c r="AF30" s="264">
        <v>3.3</v>
      </c>
      <c r="AG30" s="264">
        <v>3.3</v>
      </c>
      <c r="AH30" s="264">
        <v>1</v>
      </c>
      <c r="AI30" s="264">
        <v>1</v>
      </c>
      <c r="AJ30" s="264"/>
      <c r="AK30" s="264"/>
      <c r="AL30" s="264"/>
      <c r="AM30" s="264"/>
      <c r="AN30" s="264"/>
      <c r="AO30" s="264"/>
      <c r="AP30" s="264">
        <v>1</v>
      </c>
      <c r="AQ30" s="264"/>
      <c r="AR30" s="264">
        <v>0.3</v>
      </c>
      <c r="AS30" s="264"/>
      <c r="AT30" s="264"/>
      <c r="AU30" s="264"/>
      <c r="AV30" s="264"/>
      <c r="AW30" s="264"/>
      <c r="AX30" s="264"/>
      <c r="AY30" s="264"/>
      <c r="AZ30" s="264"/>
      <c r="BA30" s="264"/>
      <c r="BB30" s="264"/>
      <c r="BC30" s="264"/>
      <c r="BD30" s="264"/>
      <c r="BE30" s="264"/>
      <c r="BF30" s="264"/>
      <c r="BG30" s="264"/>
      <c r="BH30" s="264"/>
      <c r="BI30" s="264"/>
      <c r="BJ30" s="264"/>
      <c r="BK30" s="264">
        <v>60</v>
      </c>
      <c r="BL30" s="264">
        <v>60</v>
      </c>
      <c r="BM30" s="264">
        <v>30</v>
      </c>
      <c r="BN30" s="264">
        <v>30</v>
      </c>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v>30</v>
      </c>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4"/>
      <c r="DQ30" s="264"/>
      <c r="DR30" s="264"/>
      <c r="DS30" s="264"/>
      <c r="DT30" s="264"/>
      <c r="DU30" s="264"/>
      <c r="DV30" s="264"/>
      <c r="DW30" s="264"/>
      <c r="DX30" s="264"/>
      <c r="DY30" s="264">
        <f t="shared" si="6"/>
        <v>92.3</v>
      </c>
    </row>
    <row r="31" spans="1:129" ht="14.25" customHeight="1">
      <c r="A31" s="28" t="s">
        <v>187</v>
      </c>
      <c r="B31" s="264">
        <f t="shared" si="0"/>
        <v>172</v>
      </c>
      <c r="C31" s="264">
        <f t="shared" si="1"/>
        <v>131</v>
      </c>
      <c r="D31" s="264">
        <v>46</v>
      </c>
      <c r="E31" s="264">
        <v>81</v>
      </c>
      <c r="F31" s="264">
        <v>4</v>
      </c>
      <c r="G31" s="264">
        <f t="shared" si="2"/>
        <v>25</v>
      </c>
      <c r="H31" s="264">
        <v>19</v>
      </c>
      <c r="I31" s="264"/>
      <c r="J31" s="264">
        <v>6</v>
      </c>
      <c r="K31" s="264"/>
      <c r="L31" s="264"/>
      <c r="M31" s="264">
        <v>16</v>
      </c>
      <c r="N31" s="264">
        <f t="shared" si="3"/>
        <v>0</v>
      </c>
      <c r="O31" s="264"/>
      <c r="P31" s="264"/>
      <c r="Q31" s="264"/>
      <c r="R31" s="264"/>
      <c r="S31" s="264">
        <f t="shared" si="4"/>
        <v>0</v>
      </c>
      <c r="T31" s="264"/>
      <c r="U31" s="264"/>
      <c r="V31" s="264"/>
      <c r="W31" s="264"/>
      <c r="X31" s="264"/>
      <c r="Y31" s="264"/>
      <c r="Z31" s="264"/>
      <c r="AA31" s="264">
        <f t="shared" si="5"/>
        <v>0</v>
      </c>
      <c r="AB31" s="264"/>
      <c r="AC31" s="264"/>
      <c r="AD31" s="264"/>
      <c r="AE31" s="264"/>
      <c r="AF31" s="264">
        <v>173.3</v>
      </c>
      <c r="AG31" s="264">
        <v>40.3</v>
      </c>
      <c r="AH31" s="264">
        <v>7</v>
      </c>
      <c r="AI31" s="264">
        <v>4</v>
      </c>
      <c r="AJ31" s="264">
        <v>1</v>
      </c>
      <c r="AK31" s="264">
        <v>1</v>
      </c>
      <c r="AL31" s="264">
        <v>2</v>
      </c>
      <c r="AM31" s="264">
        <v>5</v>
      </c>
      <c r="AN31" s="264"/>
      <c r="AO31" s="264"/>
      <c r="AP31" s="264">
        <v>10</v>
      </c>
      <c r="AQ31" s="264"/>
      <c r="AR31" s="264">
        <v>1.3</v>
      </c>
      <c r="AS31" s="264"/>
      <c r="AT31" s="264">
        <v>9</v>
      </c>
      <c r="AU31" s="264"/>
      <c r="AV31" s="264">
        <v>10</v>
      </c>
      <c r="AW31" s="264">
        <v>5</v>
      </c>
      <c r="AX31" s="264"/>
      <c r="AY31" s="264"/>
      <c r="AZ31" s="264"/>
      <c r="BA31" s="264"/>
      <c r="BB31" s="264">
        <v>96.5</v>
      </c>
      <c r="BC31" s="264">
        <v>1</v>
      </c>
      <c r="BD31" s="264">
        <v>15.5</v>
      </c>
      <c r="BE31" s="264">
        <v>80</v>
      </c>
      <c r="BF31" s="264">
        <v>3</v>
      </c>
      <c r="BG31" s="264"/>
      <c r="BH31" s="264">
        <v>8.5</v>
      </c>
      <c r="BI31" s="264">
        <v>5</v>
      </c>
      <c r="BJ31" s="264">
        <v>5</v>
      </c>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f t="shared" si="6"/>
        <v>345.3</v>
      </c>
    </row>
    <row r="32" spans="1:129" ht="14.25" customHeight="1">
      <c r="A32" s="28" t="s">
        <v>188</v>
      </c>
      <c r="B32" s="264">
        <f t="shared" si="0"/>
        <v>191</v>
      </c>
      <c r="C32" s="264">
        <f t="shared" si="1"/>
        <v>132</v>
      </c>
      <c r="D32" s="264">
        <v>47</v>
      </c>
      <c r="E32" s="264">
        <v>81</v>
      </c>
      <c r="F32" s="264">
        <v>4</v>
      </c>
      <c r="G32" s="264">
        <f t="shared" si="2"/>
        <v>27</v>
      </c>
      <c r="H32" s="264">
        <v>21</v>
      </c>
      <c r="I32" s="264"/>
      <c r="J32" s="264">
        <v>6</v>
      </c>
      <c r="K32" s="264"/>
      <c r="L32" s="264"/>
      <c r="M32" s="264">
        <v>17</v>
      </c>
      <c r="N32" s="264">
        <f t="shared" si="3"/>
        <v>9</v>
      </c>
      <c r="O32" s="264"/>
      <c r="P32" s="264"/>
      <c r="Q32" s="264">
        <v>9</v>
      </c>
      <c r="R32" s="264"/>
      <c r="S32" s="264">
        <f t="shared" si="4"/>
        <v>0</v>
      </c>
      <c r="T32" s="264"/>
      <c r="U32" s="264"/>
      <c r="V32" s="264"/>
      <c r="W32" s="264"/>
      <c r="X32" s="264"/>
      <c r="Y32" s="264"/>
      <c r="Z32" s="264"/>
      <c r="AA32" s="264">
        <f t="shared" si="5"/>
        <v>6</v>
      </c>
      <c r="AB32" s="264"/>
      <c r="AC32" s="264">
        <v>6</v>
      </c>
      <c r="AD32" s="264"/>
      <c r="AE32" s="264"/>
      <c r="AF32" s="264">
        <v>134.4</v>
      </c>
      <c r="AG32" s="264">
        <v>65.4</v>
      </c>
      <c r="AH32" s="264">
        <v>13</v>
      </c>
      <c r="AI32" s="264">
        <v>13</v>
      </c>
      <c r="AJ32" s="264"/>
      <c r="AK32" s="264"/>
      <c r="AL32" s="264"/>
      <c r="AM32" s="264">
        <v>7</v>
      </c>
      <c r="AN32" s="264"/>
      <c r="AO32" s="264"/>
      <c r="AP32" s="264">
        <v>11</v>
      </c>
      <c r="AQ32" s="264"/>
      <c r="AR32" s="264">
        <v>12.4</v>
      </c>
      <c r="AS32" s="264"/>
      <c r="AT32" s="264">
        <v>9</v>
      </c>
      <c r="AU32" s="264"/>
      <c r="AV32" s="264">
        <v>10</v>
      </c>
      <c r="AW32" s="264">
        <v>10</v>
      </c>
      <c r="AX32" s="264"/>
      <c r="AY32" s="264"/>
      <c r="AZ32" s="264"/>
      <c r="BA32" s="264"/>
      <c r="BB32" s="264">
        <v>25</v>
      </c>
      <c r="BC32" s="264"/>
      <c r="BD32" s="264">
        <v>10</v>
      </c>
      <c r="BE32" s="264">
        <v>15</v>
      </c>
      <c r="BF32" s="264">
        <v>3</v>
      </c>
      <c r="BG32" s="264"/>
      <c r="BH32" s="264">
        <v>9</v>
      </c>
      <c r="BI32" s="264"/>
      <c r="BJ32" s="264">
        <v>12</v>
      </c>
      <c r="BK32" s="264">
        <v>100</v>
      </c>
      <c r="BL32" s="264">
        <v>100</v>
      </c>
      <c r="BM32" s="264">
        <v>11</v>
      </c>
      <c r="BN32" s="264"/>
      <c r="BO32" s="264">
        <v>8</v>
      </c>
      <c r="BP32" s="264"/>
      <c r="BQ32" s="264"/>
      <c r="BR32" s="264"/>
      <c r="BS32" s="264"/>
      <c r="BT32" s="264"/>
      <c r="BU32" s="264"/>
      <c r="BV32" s="264"/>
      <c r="BW32" s="264"/>
      <c r="BX32" s="264"/>
      <c r="BY32" s="264"/>
      <c r="BZ32" s="264">
        <v>3</v>
      </c>
      <c r="CA32" s="264"/>
      <c r="CB32" s="264">
        <v>16.6</v>
      </c>
      <c r="CC32" s="264">
        <v>5</v>
      </c>
      <c r="CD32" s="264"/>
      <c r="CE32" s="264"/>
      <c r="CF32" s="264"/>
      <c r="CG32" s="264"/>
      <c r="CH32" s="264">
        <v>45</v>
      </c>
      <c r="CI32" s="264"/>
      <c r="CJ32" s="264">
        <v>23</v>
      </c>
      <c r="CK32" s="264">
        <v>22</v>
      </c>
      <c r="CL32" s="264"/>
      <c r="CM32" s="264"/>
      <c r="CN32" s="264"/>
      <c r="CO32" s="264"/>
      <c r="CP32" s="264">
        <v>22.4</v>
      </c>
      <c r="CQ32" s="264"/>
      <c r="CR32" s="264"/>
      <c r="CS32" s="264"/>
      <c r="CT32" s="264"/>
      <c r="CU32" s="264"/>
      <c r="CV32" s="264"/>
      <c r="CW32" s="264"/>
      <c r="CX32" s="264"/>
      <c r="CY32" s="264"/>
      <c r="CZ32" s="264"/>
      <c r="DA32" s="264"/>
      <c r="DB32" s="264"/>
      <c r="DC32" s="264"/>
      <c r="DD32" s="264"/>
      <c r="DE32" s="264"/>
      <c r="DF32" s="264"/>
      <c r="DG32" s="264"/>
      <c r="DH32" s="264"/>
      <c r="DI32" s="264"/>
      <c r="DJ32" s="264"/>
      <c r="DK32" s="264"/>
      <c r="DL32" s="264"/>
      <c r="DM32" s="264"/>
      <c r="DN32" s="264"/>
      <c r="DO32" s="264"/>
      <c r="DP32" s="264"/>
      <c r="DQ32" s="264"/>
      <c r="DR32" s="264"/>
      <c r="DS32" s="264"/>
      <c r="DT32" s="264"/>
      <c r="DU32" s="264"/>
      <c r="DV32" s="264"/>
      <c r="DW32" s="264"/>
      <c r="DX32" s="264"/>
      <c r="DY32" s="264">
        <f t="shared" si="6"/>
        <v>425.4</v>
      </c>
    </row>
    <row r="33" spans="1:129" ht="14.25" customHeight="1">
      <c r="A33" s="28" t="s">
        <v>189</v>
      </c>
      <c r="B33" s="264">
        <f t="shared" si="0"/>
        <v>54</v>
      </c>
      <c r="C33" s="264">
        <f t="shared" si="1"/>
        <v>33</v>
      </c>
      <c r="D33" s="264">
        <v>16</v>
      </c>
      <c r="E33" s="264">
        <v>17</v>
      </c>
      <c r="F33" s="264"/>
      <c r="G33" s="264">
        <f t="shared" si="2"/>
        <v>8</v>
      </c>
      <c r="H33" s="264">
        <v>6</v>
      </c>
      <c r="I33" s="264"/>
      <c r="J33" s="264">
        <v>2</v>
      </c>
      <c r="K33" s="264"/>
      <c r="L33" s="264"/>
      <c r="M33" s="264">
        <v>5</v>
      </c>
      <c r="N33" s="264">
        <f t="shared" si="3"/>
        <v>0</v>
      </c>
      <c r="O33" s="264"/>
      <c r="P33" s="264"/>
      <c r="Q33" s="264"/>
      <c r="R33" s="264">
        <v>6</v>
      </c>
      <c r="S33" s="264">
        <f t="shared" si="4"/>
        <v>0</v>
      </c>
      <c r="T33" s="264"/>
      <c r="U33" s="264"/>
      <c r="V33" s="264"/>
      <c r="W33" s="264"/>
      <c r="X33" s="264"/>
      <c r="Y33" s="264"/>
      <c r="Z33" s="264"/>
      <c r="AA33" s="264">
        <f t="shared" si="5"/>
        <v>2</v>
      </c>
      <c r="AB33" s="264"/>
      <c r="AC33" s="264">
        <v>2</v>
      </c>
      <c r="AD33" s="264"/>
      <c r="AE33" s="264"/>
      <c r="AF33" s="264">
        <v>15.4</v>
      </c>
      <c r="AG33" s="264">
        <v>8.9</v>
      </c>
      <c r="AH33" s="264">
        <v>4</v>
      </c>
      <c r="AI33" s="264">
        <v>0.5</v>
      </c>
      <c r="AJ33" s="264"/>
      <c r="AK33" s="264">
        <v>0.5</v>
      </c>
      <c r="AL33" s="264">
        <v>2</v>
      </c>
      <c r="AM33" s="264">
        <v>0.5</v>
      </c>
      <c r="AN33" s="264"/>
      <c r="AO33" s="264"/>
      <c r="AP33" s="264">
        <v>1</v>
      </c>
      <c r="AQ33" s="264"/>
      <c r="AR33" s="264">
        <v>0.4</v>
      </c>
      <c r="AS33" s="264"/>
      <c r="AT33" s="264"/>
      <c r="AU33" s="264"/>
      <c r="AV33" s="264">
        <v>1</v>
      </c>
      <c r="AW33" s="264">
        <v>0.5</v>
      </c>
      <c r="AX33" s="264"/>
      <c r="AY33" s="264"/>
      <c r="AZ33" s="264"/>
      <c r="BA33" s="264"/>
      <c r="BB33" s="264"/>
      <c r="BC33" s="264"/>
      <c r="BD33" s="264"/>
      <c r="BE33" s="264"/>
      <c r="BF33" s="264"/>
      <c r="BG33" s="264"/>
      <c r="BH33" s="264"/>
      <c r="BI33" s="264">
        <v>5</v>
      </c>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4"/>
      <c r="DM33" s="264"/>
      <c r="DN33" s="264"/>
      <c r="DO33" s="264"/>
      <c r="DP33" s="264"/>
      <c r="DQ33" s="264"/>
      <c r="DR33" s="264"/>
      <c r="DS33" s="264"/>
      <c r="DT33" s="264"/>
      <c r="DU33" s="264"/>
      <c r="DV33" s="264"/>
      <c r="DW33" s="264"/>
      <c r="DX33" s="264"/>
      <c r="DY33" s="264">
        <f t="shared" si="6"/>
        <v>69.4</v>
      </c>
    </row>
    <row r="34" spans="1:129" ht="14.25" customHeight="1">
      <c r="A34" s="28" t="s">
        <v>190</v>
      </c>
      <c r="B34" s="264">
        <f t="shared" si="0"/>
        <v>156</v>
      </c>
      <c r="C34" s="264">
        <f t="shared" si="1"/>
        <v>109</v>
      </c>
      <c r="D34" s="264">
        <v>42</v>
      </c>
      <c r="E34" s="264">
        <v>63</v>
      </c>
      <c r="F34" s="264">
        <v>4</v>
      </c>
      <c r="G34" s="264">
        <f t="shared" si="2"/>
        <v>20</v>
      </c>
      <c r="H34" s="264">
        <v>15</v>
      </c>
      <c r="I34" s="264"/>
      <c r="J34" s="264">
        <v>5</v>
      </c>
      <c r="K34" s="264"/>
      <c r="L34" s="264"/>
      <c r="M34" s="264">
        <v>14</v>
      </c>
      <c r="N34" s="264">
        <f t="shared" si="3"/>
        <v>0</v>
      </c>
      <c r="O34" s="264"/>
      <c r="P34" s="264"/>
      <c r="Q34" s="264"/>
      <c r="R34" s="264"/>
      <c r="S34" s="264">
        <f t="shared" si="4"/>
        <v>0</v>
      </c>
      <c r="T34" s="264"/>
      <c r="U34" s="264"/>
      <c r="V34" s="264"/>
      <c r="W34" s="264"/>
      <c r="X34" s="264"/>
      <c r="Y34" s="264"/>
      <c r="Z34" s="264"/>
      <c r="AA34" s="264">
        <f t="shared" si="5"/>
        <v>13</v>
      </c>
      <c r="AB34" s="264"/>
      <c r="AC34" s="264">
        <v>13</v>
      </c>
      <c r="AD34" s="264"/>
      <c r="AE34" s="264"/>
      <c r="AF34" s="264">
        <v>88.2</v>
      </c>
      <c r="AG34" s="264">
        <v>62.7</v>
      </c>
      <c r="AH34" s="264">
        <v>20</v>
      </c>
      <c r="AI34" s="264">
        <v>7</v>
      </c>
      <c r="AJ34" s="264"/>
      <c r="AK34" s="264">
        <v>1</v>
      </c>
      <c r="AL34" s="264">
        <v>3</v>
      </c>
      <c r="AM34" s="264">
        <v>2.5</v>
      </c>
      <c r="AN34" s="264"/>
      <c r="AO34" s="264"/>
      <c r="AP34" s="264">
        <v>8</v>
      </c>
      <c r="AQ34" s="264">
        <v>5</v>
      </c>
      <c r="AR34" s="264">
        <v>1.2</v>
      </c>
      <c r="AS34" s="264"/>
      <c r="AT34" s="264">
        <v>15</v>
      </c>
      <c r="AU34" s="264"/>
      <c r="AV34" s="264">
        <v>7</v>
      </c>
      <c r="AW34" s="264"/>
      <c r="AX34" s="264"/>
      <c r="AY34" s="264"/>
      <c r="AZ34" s="264"/>
      <c r="BA34" s="264"/>
      <c r="BB34" s="264">
        <v>1.2</v>
      </c>
      <c r="BC34" s="264"/>
      <c r="BD34" s="264">
        <v>1.2</v>
      </c>
      <c r="BE34" s="264"/>
      <c r="BF34" s="264">
        <v>5</v>
      </c>
      <c r="BG34" s="264"/>
      <c r="BH34" s="264">
        <v>3</v>
      </c>
      <c r="BI34" s="264">
        <v>4</v>
      </c>
      <c r="BJ34" s="264">
        <v>5.3</v>
      </c>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c r="CO34" s="264"/>
      <c r="CP34" s="264"/>
      <c r="CQ34" s="264"/>
      <c r="CR34" s="264"/>
      <c r="CS34" s="264"/>
      <c r="CT34" s="264"/>
      <c r="CU34" s="264"/>
      <c r="CV34" s="264"/>
      <c r="CW34" s="264"/>
      <c r="CX34" s="264"/>
      <c r="CY34" s="264"/>
      <c r="CZ34" s="264"/>
      <c r="DA34" s="264"/>
      <c r="DB34" s="264"/>
      <c r="DC34" s="264"/>
      <c r="DD34" s="264"/>
      <c r="DE34" s="264"/>
      <c r="DF34" s="264"/>
      <c r="DG34" s="264"/>
      <c r="DH34" s="264"/>
      <c r="DI34" s="264"/>
      <c r="DJ34" s="264"/>
      <c r="DK34" s="264"/>
      <c r="DL34" s="264"/>
      <c r="DM34" s="264"/>
      <c r="DN34" s="264"/>
      <c r="DO34" s="264"/>
      <c r="DP34" s="264"/>
      <c r="DQ34" s="264"/>
      <c r="DR34" s="264"/>
      <c r="DS34" s="264"/>
      <c r="DT34" s="264"/>
      <c r="DU34" s="264"/>
      <c r="DV34" s="264"/>
      <c r="DW34" s="264"/>
      <c r="DX34" s="264"/>
      <c r="DY34" s="264">
        <f t="shared" si="6"/>
        <v>244.2</v>
      </c>
    </row>
    <row r="35" spans="1:129" ht="14.25" customHeight="1">
      <c r="A35" s="28" t="s">
        <v>191</v>
      </c>
      <c r="B35" s="264">
        <f t="shared" si="0"/>
        <v>107</v>
      </c>
      <c r="C35" s="264">
        <f t="shared" si="1"/>
        <v>65</v>
      </c>
      <c r="D35" s="264">
        <v>25</v>
      </c>
      <c r="E35" s="264">
        <v>38</v>
      </c>
      <c r="F35" s="264">
        <v>2</v>
      </c>
      <c r="G35" s="264">
        <f t="shared" si="2"/>
        <v>20</v>
      </c>
      <c r="H35" s="264">
        <v>17</v>
      </c>
      <c r="I35" s="264"/>
      <c r="J35" s="264">
        <v>3</v>
      </c>
      <c r="K35" s="264"/>
      <c r="L35" s="264"/>
      <c r="M35" s="264">
        <v>9</v>
      </c>
      <c r="N35" s="264">
        <f t="shared" si="3"/>
        <v>5</v>
      </c>
      <c r="O35" s="264"/>
      <c r="P35" s="264"/>
      <c r="Q35" s="264">
        <v>5</v>
      </c>
      <c r="R35" s="264"/>
      <c r="S35" s="264">
        <f t="shared" si="4"/>
        <v>0</v>
      </c>
      <c r="T35" s="264"/>
      <c r="U35" s="264"/>
      <c r="V35" s="264"/>
      <c r="W35" s="264"/>
      <c r="X35" s="264"/>
      <c r="Y35" s="264"/>
      <c r="Z35" s="264"/>
      <c r="AA35" s="264">
        <f t="shared" si="5"/>
        <v>8</v>
      </c>
      <c r="AB35" s="264"/>
      <c r="AC35" s="264">
        <v>8</v>
      </c>
      <c r="AD35" s="264"/>
      <c r="AE35" s="264"/>
      <c r="AF35" s="264">
        <v>56.8</v>
      </c>
      <c r="AG35" s="264">
        <v>53.8</v>
      </c>
      <c r="AH35" s="264">
        <v>30</v>
      </c>
      <c r="AI35" s="264">
        <v>10</v>
      </c>
      <c r="AJ35" s="264"/>
      <c r="AK35" s="264"/>
      <c r="AL35" s="264">
        <v>2</v>
      </c>
      <c r="AM35" s="264"/>
      <c r="AN35" s="264"/>
      <c r="AO35" s="264"/>
      <c r="AP35" s="264"/>
      <c r="AQ35" s="264">
        <v>5</v>
      </c>
      <c r="AR35" s="264">
        <v>0.8</v>
      </c>
      <c r="AS35" s="264"/>
      <c r="AT35" s="264">
        <v>6</v>
      </c>
      <c r="AU35" s="264"/>
      <c r="AV35" s="264"/>
      <c r="AW35" s="264"/>
      <c r="AX35" s="264"/>
      <c r="AY35" s="264"/>
      <c r="AZ35" s="264"/>
      <c r="BA35" s="264"/>
      <c r="BB35" s="264">
        <v>3</v>
      </c>
      <c r="BC35" s="264"/>
      <c r="BD35" s="264">
        <v>3</v>
      </c>
      <c r="BE35" s="264"/>
      <c r="BF35" s="264"/>
      <c r="BG35" s="264"/>
      <c r="BH35" s="264"/>
      <c r="BI35" s="264"/>
      <c r="BJ35" s="264"/>
      <c r="BK35" s="264">
        <v>10</v>
      </c>
      <c r="BL35" s="264">
        <v>10</v>
      </c>
      <c r="BM35" s="264">
        <v>5</v>
      </c>
      <c r="BN35" s="264"/>
      <c r="BO35" s="264"/>
      <c r="BP35" s="264"/>
      <c r="BQ35" s="264"/>
      <c r="BR35" s="264"/>
      <c r="BS35" s="264"/>
      <c r="BT35" s="264"/>
      <c r="BU35" s="264"/>
      <c r="BV35" s="264"/>
      <c r="BW35" s="264">
        <v>5</v>
      </c>
      <c r="BX35" s="264"/>
      <c r="BY35" s="264"/>
      <c r="BZ35" s="264"/>
      <c r="CA35" s="264"/>
      <c r="CB35" s="264"/>
      <c r="CC35" s="264"/>
      <c r="CD35" s="264"/>
      <c r="CE35" s="264"/>
      <c r="CF35" s="264"/>
      <c r="CG35" s="264"/>
      <c r="CH35" s="264"/>
      <c r="CI35" s="264"/>
      <c r="CJ35" s="264"/>
      <c r="CK35" s="264"/>
      <c r="CL35" s="264"/>
      <c r="CM35" s="264"/>
      <c r="CN35" s="264"/>
      <c r="CO35" s="264"/>
      <c r="CP35" s="264">
        <v>5</v>
      </c>
      <c r="CQ35" s="264"/>
      <c r="CR35" s="264"/>
      <c r="CS35" s="264"/>
      <c r="CT35" s="264"/>
      <c r="CU35" s="264"/>
      <c r="CV35" s="264"/>
      <c r="CW35" s="264"/>
      <c r="CX35" s="264"/>
      <c r="CY35" s="264"/>
      <c r="CZ35" s="264"/>
      <c r="DA35" s="264"/>
      <c r="DB35" s="264"/>
      <c r="DC35" s="264"/>
      <c r="DD35" s="264"/>
      <c r="DE35" s="264"/>
      <c r="DF35" s="264"/>
      <c r="DG35" s="264"/>
      <c r="DH35" s="264"/>
      <c r="DI35" s="264"/>
      <c r="DJ35" s="264"/>
      <c r="DK35" s="264"/>
      <c r="DL35" s="264"/>
      <c r="DM35" s="264"/>
      <c r="DN35" s="264"/>
      <c r="DO35" s="264"/>
      <c r="DP35" s="264"/>
      <c r="DQ35" s="264"/>
      <c r="DR35" s="264"/>
      <c r="DS35" s="264"/>
      <c r="DT35" s="264"/>
      <c r="DU35" s="264"/>
      <c r="DV35" s="264"/>
      <c r="DW35" s="264"/>
      <c r="DX35" s="264"/>
      <c r="DY35" s="264">
        <f t="shared" si="6"/>
        <v>173.8</v>
      </c>
    </row>
    <row r="36" spans="1:129" ht="14.25" customHeight="1">
      <c r="A36" s="28" t="s">
        <v>192</v>
      </c>
      <c r="B36" s="264">
        <f t="shared" si="0"/>
        <v>20</v>
      </c>
      <c r="C36" s="264">
        <f t="shared" si="1"/>
        <v>13</v>
      </c>
      <c r="D36" s="264">
        <v>7</v>
      </c>
      <c r="E36" s="264">
        <v>6</v>
      </c>
      <c r="F36" s="264"/>
      <c r="G36" s="264">
        <f t="shared" si="2"/>
        <v>3</v>
      </c>
      <c r="H36" s="264">
        <v>2</v>
      </c>
      <c r="I36" s="264"/>
      <c r="J36" s="264">
        <v>1</v>
      </c>
      <c r="K36" s="264"/>
      <c r="L36" s="264"/>
      <c r="M36" s="264">
        <v>2</v>
      </c>
      <c r="N36" s="264">
        <f t="shared" si="3"/>
        <v>0</v>
      </c>
      <c r="O36" s="264"/>
      <c r="P36" s="264"/>
      <c r="Q36" s="264"/>
      <c r="R36" s="264">
        <v>2</v>
      </c>
      <c r="S36" s="264">
        <f t="shared" si="4"/>
        <v>0</v>
      </c>
      <c r="T36" s="264"/>
      <c r="U36" s="264"/>
      <c r="V36" s="264"/>
      <c r="W36" s="264"/>
      <c r="X36" s="264"/>
      <c r="Y36" s="264"/>
      <c r="Z36" s="264"/>
      <c r="AA36" s="264">
        <f t="shared" si="5"/>
        <v>0</v>
      </c>
      <c r="AB36" s="264"/>
      <c r="AC36" s="264"/>
      <c r="AD36" s="264"/>
      <c r="AE36" s="264"/>
      <c r="AF36" s="264">
        <v>34.1</v>
      </c>
      <c r="AG36" s="264">
        <v>16.1</v>
      </c>
      <c r="AH36" s="264">
        <v>3.2</v>
      </c>
      <c r="AI36" s="264">
        <v>6</v>
      </c>
      <c r="AJ36" s="264"/>
      <c r="AK36" s="264">
        <v>0.1</v>
      </c>
      <c r="AL36" s="264">
        <v>0.2</v>
      </c>
      <c r="AM36" s="264">
        <v>0.5</v>
      </c>
      <c r="AN36" s="264"/>
      <c r="AO36" s="264">
        <v>0.5</v>
      </c>
      <c r="AP36" s="264">
        <v>1.5</v>
      </c>
      <c r="AQ36" s="264">
        <v>4</v>
      </c>
      <c r="AR36" s="264">
        <v>0.1</v>
      </c>
      <c r="AS36" s="264"/>
      <c r="AT36" s="264"/>
      <c r="AU36" s="264"/>
      <c r="AV36" s="264">
        <v>1</v>
      </c>
      <c r="AW36" s="264">
        <v>1</v>
      </c>
      <c r="AX36" s="264">
        <v>6</v>
      </c>
      <c r="AY36" s="264">
        <v>6</v>
      </c>
      <c r="AZ36" s="264"/>
      <c r="BA36" s="264"/>
      <c r="BB36" s="264">
        <v>7</v>
      </c>
      <c r="BC36" s="264"/>
      <c r="BD36" s="264">
        <v>4</v>
      </c>
      <c r="BE36" s="264">
        <v>3</v>
      </c>
      <c r="BF36" s="264"/>
      <c r="BG36" s="264"/>
      <c r="BH36" s="264"/>
      <c r="BI36" s="264"/>
      <c r="BJ36" s="264">
        <v>3</v>
      </c>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c r="DM36" s="264"/>
      <c r="DN36" s="264"/>
      <c r="DO36" s="264"/>
      <c r="DP36" s="264"/>
      <c r="DQ36" s="264"/>
      <c r="DR36" s="264"/>
      <c r="DS36" s="264"/>
      <c r="DT36" s="264"/>
      <c r="DU36" s="264"/>
      <c r="DV36" s="264"/>
      <c r="DW36" s="264"/>
      <c r="DX36" s="264"/>
      <c r="DY36" s="264">
        <f t="shared" si="6"/>
        <v>54.1</v>
      </c>
    </row>
    <row r="37" spans="1:129" ht="14.25" customHeight="1">
      <c r="A37" s="28" t="s">
        <v>193</v>
      </c>
      <c r="B37" s="264">
        <f t="shared" si="0"/>
        <v>37</v>
      </c>
      <c r="C37" s="264">
        <f t="shared" si="1"/>
        <v>28</v>
      </c>
      <c r="D37" s="264">
        <v>11</v>
      </c>
      <c r="E37" s="264">
        <v>16</v>
      </c>
      <c r="F37" s="264">
        <v>1</v>
      </c>
      <c r="G37" s="264">
        <f t="shared" si="2"/>
        <v>5</v>
      </c>
      <c r="H37" s="264">
        <v>3</v>
      </c>
      <c r="I37" s="264"/>
      <c r="J37" s="264">
        <v>2</v>
      </c>
      <c r="K37" s="264"/>
      <c r="L37" s="264"/>
      <c r="M37" s="264">
        <v>4</v>
      </c>
      <c r="N37" s="264">
        <f t="shared" si="3"/>
        <v>0</v>
      </c>
      <c r="O37" s="264"/>
      <c r="P37" s="264"/>
      <c r="Q37" s="264"/>
      <c r="R37" s="264"/>
      <c r="S37" s="264">
        <f t="shared" si="4"/>
        <v>0</v>
      </c>
      <c r="T37" s="264"/>
      <c r="U37" s="264"/>
      <c r="V37" s="264"/>
      <c r="W37" s="264"/>
      <c r="X37" s="264"/>
      <c r="Y37" s="264"/>
      <c r="Z37" s="264"/>
      <c r="AA37" s="264">
        <f t="shared" si="5"/>
        <v>0</v>
      </c>
      <c r="AB37" s="264"/>
      <c r="AC37" s="264"/>
      <c r="AD37" s="264"/>
      <c r="AE37" s="264"/>
      <c r="AF37" s="264">
        <v>24.2</v>
      </c>
      <c r="AG37" s="264">
        <v>22.2</v>
      </c>
      <c r="AH37" s="264">
        <v>10</v>
      </c>
      <c r="AI37" s="264">
        <v>6</v>
      </c>
      <c r="AJ37" s="264"/>
      <c r="AK37" s="264"/>
      <c r="AL37" s="264"/>
      <c r="AM37" s="264">
        <v>2</v>
      </c>
      <c r="AN37" s="264"/>
      <c r="AO37" s="264"/>
      <c r="AP37" s="264">
        <v>2</v>
      </c>
      <c r="AQ37" s="264"/>
      <c r="AR37" s="264">
        <v>0.2</v>
      </c>
      <c r="AS37" s="264"/>
      <c r="AT37" s="264">
        <v>2</v>
      </c>
      <c r="AU37" s="264"/>
      <c r="AV37" s="264"/>
      <c r="AW37" s="264"/>
      <c r="AX37" s="264"/>
      <c r="AY37" s="264"/>
      <c r="AZ37" s="264"/>
      <c r="BA37" s="264"/>
      <c r="BB37" s="264"/>
      <c r="BC37" s="264"/>
      <c r="BD37" s="264"/>
      <c r="BE37" s="264"/>
      <c r="BF37" s="264"/>
      <c r="BG37" s="264"/>
      <c r="BH37" s="264">
        <v>2</v>
      </c>
      <c r="BI37" s="264"/>
      <c r="BJ37" s="264"/>
      <c r="BK37" s="264">
        <v>10</v>
      </c>
      <c r="BL37" s="264">
        <v>10</v>
      </c>
      <c r="BM37" s="264">
        <v>5</v>
      </c>
      <c r="BN37" s="264"/>
      <c r="BO37" s="264"/>
      <c r="BP37" s="264"/>
      <c r="BQ37" s="264"/>
      <c r="BR37" s="264"/>
      <c r="BS37" s="264"/>
      <c r="BT37" s="264"/>
      <c r="BU37" s="264"/>
      <c r="BV37" s="264"/>
      <c r="BW37" s="264">
        <v>5</v>
      </c>
      <c r="BX37" s="264"/>
      <c r="BY37" s="264"/>
      <c r="BZ37" s="264"/>
      <c r="CA37" s="264"/>
      <c r="CB37" s="264"/>
      <c r="CC37" s="264"/>
      <c r="CD37" s="264"/>
      <c r="CE37" s="264"/>
      <c r="CF37" s="264"/>
      <c r="CG37" s="264"/>
      <c r="CH37" s="264">
        <v>5</v>
      </c>
      <c r="CI37" s="264"/>
      <c r="CJ37" s="264"/>
      <c r="CK37" s="264">
        <v>5</v>
      </c>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64"/>
      <c r="DH37" s="264"/>
      <c r="DI37" s="264"/>
      <c r="DJ37" s="264"/>
      <c r="DK37" s="264"/>
      <c r="DL37" s="264"/>
      <c r="DM37" s="264"/>
      <c r="DN37" s="264"/>
      <c r="DO37" s="264"/>
      <c r="DP37" s="264"/>
      <c r="DQ37" s="264"/>
      <c r="DR37" s="264"/>
      <c r="DS37" s="264"/>
      <c r="DT37" s="264"/>
      <c r="DU37" s="264"/>
      <c r="DV37" s="264"/>
      <c r="DW37" s="264"/>
      <c r="DX37" s="264"/>
      <c r="DY37" s="264">
        <f t="shared" si="6"/>
        <v>71.2</v>
      </c>
    </row>
    <row r="38" spans="1:129" ht="14.25" customHeight="1">
      <c r="A38" s="28" t="s">
        <v>194</v>
      </c>
      <c r="B38" s="264">
        <f t="shared" si="0"/>
        <v>190</v>
      </c>
      <c r="C38" s="264">
        <f t="shared" si="1"/>
        <v>139</v>
      </c>
      <c r="D38" s="264">
        <v>52</v>
      </c>
      <c r="E38" s="264">
        <v>82</v>
      </c>
      <c r="F38" s="264">
        <v>5</v>
      </c>
      <c r="G38" s="264">
        <f t="shared" si="2"/>
        <v>6</v>
      </c>
      <c r="H38" s="264"/>
      <c r="I38" s="264"/>
      <c r="J38" s="264">
        <v>6</v>
      </c>
      <c r="K38" s="264"/>
      <c r="L38" s="264"/>
      <c r="M38" s="264">
        <v>17</v>
      </c>
      <c r="N38" s="264">
        <f t="shared" si="3"/>
        <v>5</v>
      </c>
      <c r="O38" s="264"/>
      <c r="P38" s="265"/>
      <c r="Q38" s="264">
        <v>5</v>
      </c>
      <c r="R38" s="264"/>
      <c r="S38" s="264">
        <f t="shared" si="4"/>
        <v>0</v>
      </c>
      <c r="T38" s="264"/>
      <c r="U38" s="264"/>
      <c r="V38" s="264"/>
      <c r="W38" s="264"/>
      <c r="X38" s="264"/>
      <c r="Y38" s="264"/>
      <c r="Z38" s="264"/>
      <c r="AA38" s="264">
        <f t="shared" si="5"/>
        <v>23</v>
      </c>
      <c r="AB38" s="264"/>
      <c r="AC38" s="264">
        <v>23</v>
      </c>
      <c r="AD38" s="264"/>
      <c r="AE38" s="264"/>
      <c r="AF38" s="264">
        <v>95.3</v>
      </c>
      <c r="AG38" s="264">
        <v>33.6</v>
      </c>
      <c r="AH38" s="264">
        <v>8</v>
      </c>
      <c r="AI38" s="264">
        <v>2</v>
      </c>
      <c r="AJ38" s="264">
        <v>0.9</v>
      </c>
      <c r="AK38" s="264">
        <v>0.2</v>
      </c>
      <c r="AL38" s="264">
        <v>3</v>
      </c>
      <c r="AM38" s="264">
        <v>5</v>
      </c>
      <c r="AN38" s="264"/>
      <c r="AO38" s="264">
        <v>1</v>
      </c>
      <c r="AP38" s="264">
        <v>1</v>
      </c>
      <c r="AQ38" s="264">
        <v>2</v>
      </c>
      <c r="AR38" s="264">
        <v>1.5</v>
      </c>
      <c r="AS38" s="264"/>
      <c r="AT38" s="264">
        <v>9</v>
      </c>
      <c r="AU38" s="264"/>
      <c r="AV38" s="264">
        <v>5</v>
      </c>
      <c r="AW38" s="264">
        <v>5</v>
      </c>
      <c r="AX38" s="264"/>
      <c r="AY38" s="264"/>
      <c r="AZ38" s="264"/>
      <c r="BA38" s="264"/>
      <c r="BB38" s="264">
        <v>5</v>
      </c>
      <c r="BC38" s="264"/>
      <c r="BD38" s="264"/>
      <c r="BE38" s="264">
        <v>5</v>
      </c>
      <c r="BF38" s="264">
        <v>1.9</v>
      </c>
      <c r="BG38" s="264"/>
      <c r="BH38" s="264">
        <v>5.4</v>
      </c>
      <c r="BI38" s="264">
        <v>8</v>
      </c>
      <c r="BJ38" s="264">
        <v>31.4</v>
      </c>
      <c r="BK38" s="264">
        <v>25</v>
      </c>
      <c r="BL38" s="264">
        <v>25</v>
      </c>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v>25</v>
      </c>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4"/>
      <c r="DM38" s="264"/>
      <c r="DN38" s="264"/>
      <c r="DO38" s="264"/>
      <c r="DP38" s="264"/>
      <c r="DQ38" s="264"/>
      <c r="DR38" s="264"/>
      <c r="DS38" s="264"/>
      <c r="DT38" s="264"/>
      <c r="DU38" s="264"/>
      <c r="DV38" s="264"/>
      <c r="DW38" s="264"/>
      <c r="DX38" s="264"/>
      <c r="DY38" s="264">
        <f t="shared" si="6"/>
        <v>310.3</v>
      </c>
    </row>
    <row r="39" spans="1:129" ht="14.25" customHeight="1">
      <c r="A39" s="28" t="s">
        <v>195</v>
      </c>
      <c r="B39" s="264">
        <f t="shared" si="0"/>
        <v>70</v>
      </c>
      <c r="C39" s="264">
        <f t="shared" si="1"/>
        <v>45</v>
      </c>
      <c r="D39" s="264">
        <v>16</v>
      </c>
      <c r="E39" s="264">
        <v>27</v>
      </c>
      <c r="F39" s="264">
        <v>2</v>
      </c>
      <c r="G39" s="264">
        <f t="shared" si="2"/>
        <v>7</v>
      </c>
      <c r="H39" s="264">
        <v>5</v>
      </c>
      <c r="I39" s="264"/>
      <c r="J39" s="264">
        <v>2</v>
      </c>
      <c r="K39" s="264"/>
      <c r="L39" s="264"/>
      <c r="M39" s="264">
        <v>6</v>
      </c>
      <c r="N39" s="264">
        <f t="shared" si="3"/>
        <v>5</v>
      </c>
      <c r="O39" s="264"/>
      <c r="P39" s="264"/>
      <c r="Q39" s="264">
        <v>5</v>
      </c>
      <c r="R39" s="264"/>
      <c r="S39" s="264">
        <f t="shared" si="4"/>
        <v>0</v>
      </c>
      <c r="T39" s="264"/>
      <c r="U39" s="264"/>
      <c r="V39" s="264"/>
      <c r="W39" s="264"/>
      <c r="X39" s="264"/>
      <c r="Y39" s="264"/>
      <c r="Z39" s="264"/>
      <c r="AA39" s="264">
        <f t="shared" si="5"/>
        <v>7</v>
      </c>
      <c r="AB39" s="264"/>
      <c r="AC39" s="264">
        <v>7</v>
      </c>
      <c r="AD39" s="264"/>
      <c r="AE39" s="264"/>
      <c r="AF39" s="264">
        <v>52.6</v>
      </c>
      <c r="AG39" s="264">
        <v>35.1</v>
      </c>
      <c r="AH39" s="264">
        <v>11</v>
      </c>
      <c r="AI39" s="264">
        <v>6</v>
      </c>
      <c r="AJ39" s="264"/>
      <c r="AK39" s="264">
        <v>0.4</v>
      </c>
      <c r="AL39" s="264">
        <v>2</v>
      </c>
      <c r="AM39" s="264">
        <v>0.5</v>
      </c>
      <c r="AN39" s="264"/>
      <c r="AO39" s="264">
        <v>1.2</v>
      </c>
      <c r="AP39" s="264">
        <v>6</v>
      </c>
      <c r="AQ39" s="264">
        <v>1.2</v>
      </c>
      <c r="AR39" s="264">
        <v>0.6</v>
      </c>
      <c r="AS39" s="264"/>
      <c r="AT39" s="264">
        <v>6.2</v>
      </c>
      <c r="AU39" s="264"/>
      <c r="AV39" s="264">
        <v>2.4</v>
      </c>
      <c r="AW39" s="264">
        <v>4</v>
      </c>
      <c r="AX39" s="264"/>
      <c r="AY39" s="264"/>
      <c r="AZ39" s="264"/>
      <c r="BA39" s="264"/>
      <c r="BB39" s="264">
        <v>3.5</v>
      </c>
      <c r="BC39" s="264"/>
      <c r="BD39" s="264">
        <v>3.5</v>
      </c>
      <c r="BE39" s="264"/>
      <c r="BF39" s="264">
        <v>1.3</v>
      </c>
      <c r="BG39" s="264"/>
      <c r="BH39" s="264">
        <v>1.8</v>
      </c>
      <c r="BI39" s="264">
        <v>2.5</v>
      </c>
      <c r="BJ39" s="264">
        <v>2</v>
      </c>
      <c r="BK39" s="264">
        <v>30</v>
      </c>
      <c r="BL39" s="264">
        <v>30</v>
      </c>
      <c r="BM39" s="264">
        <v>18</v>
      </c>
      <c r="BN39" s="264">
        <v>6</v>
      </c>
      <c r="BO39" s="264">
        <v>4</v>
      </c>
      <c r="BP39" s="264"/>
      <c r="BQ39" s="264">
        <v>0.5</v>
      </c>
      <c r="BR39" s="264">
        <v>1</v>
      </c>
      <c r="BS39" s="264">
        <v>0.5</v>
      </c>
      <c r="BT39" s="264"/>
      <c r="BU39" s="264"/>
      <c r="BV39" s="264">
        <v>3.5</v>
      </c>
      <c r="BW39" s="264"/>
      <c r="BX39" s="264"/>
      <c r="BY39" s="264"/>
      <c r="BZ39" s="264">
        <v>2.5</v>
      </c>
      <c r="CA39" s="264"/>
      <c r="CB39" s="264">
        <v>2</v>
      </c>
      <c r="CC39" s="264">
        <v>3</v>
      </c>
      <c r="CD39" s="264">
        <v>0.5</v>
      </c>
      <c r="CE39" s="264">
        <v>0.5</v>
      </c>
      <c r="CF39" s="264"/>
      <c r="CG39" s="264"/>
      <c r="CH39" s="264">
        <v>1.5</v>
      </c>
      <c r="CI39" s="264"/>
      <c r="CJ39" s="264">
        <v>1.5</v>
      </c>
      <c r="CK39" s="264"/>
      <c r="CL39" s="264">
        <v>1.5</v>
      </c>
      <c r="CM39" s="264"/>
      <c r="CN39" s="264">
        <v>2</v>
      </c>
      <c r="CO39" s="264">
        <v>1</v>
      </c>
      <c r="CP39" s="264">
        <v>0.5</v>
      </c>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4"/>
      <c r="DM39" s="264"/>
      <c r="DN39" s="264"/>
      <c r="DO39" s="264"/>
      <c r="DP39" s="264"/>
      <c r="DQ39" s="264"/>
      <c r="DR39" s="264"/>
      <c r="DS39" s="264"/>
      <c r="DT39" s="264"/>
      <c r="DU39" s="264"/>
      <c r="DV39" s="264"/>
      <c r="DW39" s="264"/>
      <c r="DX39" s="264"/>
      <c r="DY39" s="264">
        <f t="shared" si="6"/>
        <v>152.6</v>
      </c>
    </row>
    <row r="40" spans="1:129" ht="14.25" customHeight="1">
      <c r="A40" s="28" t="s">
        <v>196</v>
      </c>
      <c r="B40" s="264">
        <f t="shared" si="0"/>
        <v>28</v>
      </c>
      <c r="C40" s="264">
        <f t="shared" si="1"/>
        <v>15</v>
      </c>
      <c r="D40" s="264">
        <v>6</v>
      </c>
      <c r="E40" s="264">
        <v>8</v>
      </c>
      <c r="F40" s="264">
        <v>1</v>
      </c>
      <c r="G40" s="264">
        <f t="shared" si="2"/>
        <v>1</v>
      </c>
      <c r="H40" s="264"/>
      <c r="I40" s="264"/>
      <c r="J40" s="264">
        <v>1</v>
      </c>
      <c r="K40" s="264"/>
      <c r="L40" s="264"/>
      <c r="M40" s="264">
        <v>3</v>
      </c>
      <c r="N40" s="264">
        <f t="shared" si="3"/>
        <v>5</v>
      </c>
      <c r="O40" s="264"/>
      <c r="P40" s="264"/>
      <c r="Q40" s="264">
        <v>5</v>
      </c>
      <c r="R40" s="264"/>
      <c r="S40" s="264">
        <f t="shared" si="4"/>
        <v>0</v>
      </c>
      <c r="T40" s="264"/>
      <c r="U40" s="264"/>
      <c r="V40" s="264"/>
      <c r="W40" s="264"/>
      <c r="X40" s="264"/>
      <c r="Y40" s="264"/>
      <c r="Z40" s="264"/>
      <c r="AA40" s="264">
        <f t="shared" si="5"/>
        <v>4</v>
      </c>
      <c r="AB40" s="264"/>
      <c r="AC40" s="264">
        <v>4</v>
      </c>
      <c r="AD40" s="264"/>
      <c r="AE40" s="264"/>
      <c r="AF40" s="264">
        <v>31.2</v>
      </c>
      <c r="AG40" s="264">
        <v>16.2</v>
      </c>
      <c r="AH40" s="264">
        <v>8</v>
      </c>
      <c r="AI40" s="264"/>
      <c r="AJ40" s="264"/>
      <c r="AK40" s="264"/>
      <c r="AL40" s="264"/>
      <c r="AM40" s="264">
        <v>1</v>
      </c>
      <c r="AN40" s="264"/>
      <c r="AO40" s="264"/>
      <c r="AP40" s="264">
        <v>6</v>
      </c>
      <c r="AQ40" s="264"/>
      <c r="AR40" s="264">
        <v>0.2</v>
      </c>
      <c r="AS40" s="264"/>
      <c r="AT40" s="264">
        <v>1</v>
      </c>
      <c r="AU40" s="264"/>
      <c r="AV40" s="264">
        <v>2.9</v>
      </c>
      <c r="AW40" s="264">
        <v>5</v>
      </c>
      <c r="AX40" s="264"/>
      <c r="AY40" s="264"/>
      <c r="AZ40" s="264"/>
      <c r="BA40" s="264"/>
      <c r="BB40" s="264"/>
      <c r="BC40" s="264"/>
      <c r="BD40" s="264"/>
      <c r="BE40" s="264"/>
      <c r="BF40" s="264">
        <v>1.8</v>
      </c>
      <c r="BG40" s="264"/>
      <c r="BH40" s="264"/>
      <c r="BI40" s="264"/>
      <c r="BJ40" s="264">
        <v>5.3</v>
      </c>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4"/>
      <c r="DM40" s="264"/>
      <c r="DN40" s="264"/>
      <c r="DO40" s="264"/>
      <c r="DP40" s="264"/>
      <c r="DQ40" s="264"/>
      <c r="DR40" s="264"/>
      <c r="DS40" s="264"/>
      <c r="DT40" s="264"/>
      <c r="DU40" s="264"/>
      <c r="DV40" s="264"/>
      <c r="DW40" s="264"/>
      <c r="DX40" s="264"/>
      <c r="DY40" s="264">
        <f t="shared" si="6"/>
        <v>59.2</v>
      </c>
    </row>
    <row r="41" spans="1:129" ht="14.25" customHeight="1">
      <c r="A41" s="28" t="s">
        <v>197</v>
      </c>
      <c r="B41" s="264">
        <f t="shared" si="0"/>
        <v>34</v>
      </c>
      <c r="C41" s="264">
        <f t="shared" si="1"/>
        <v>20</v>
      </c>
      <c r="D41" s="264">
        <v>6</v>
      </c>
      <c r="E41" s="264">
        <v>13</v>
      </c>
      <c r="F41" s="264">
        <v>1</v>
      </c>
      <c r="G41" s="264">
        <f t="shared" si="2"/>
        <v>1</v>
      </c>
      <c r="H41" s="264"/>
      <c r="I41" s="264"/>
      <c r="J41" s="264">
        <v>1</v>
      </c>
      <c r="K41" s="264"/>
      <c r="L41" s="264"/>
      <c r="M41" s="264">
        <v>2</v>
      </c>
      <c r="N41" s="264">
        <f t="shared" si="3"/>
        <v>0</v>
      </c>
      <c r="O41" s="264"/>
      <c r="P41" s="264"/>
      <c r="Q41" s="264"/>
      <c r="R41" s="264"/>
      <c r="S41" s="264">
        <f t="shared" si="4"/>
        <v>0</v>
      </c>
      <c r="T41" s="264"/>
      <c r="U41" s="264"/>
      <c r="V41" s="264"/>
      <c r="W41" s="264"/>
      <c r="X41" s="264"/>
      <c r="Y41" s="264"/>
      <c r="Z41" s="264"/>
      <c r="AA41" s="264">
        <f t="shared" si="5"/>
        <v>11</v>
      </c>
      <c r="AB41" s="264"/>
      <c r="AC41" s="264">
        <v>11</v>
      </c>
      <c r="AD41" s="264"/>
      <c r="AE41" s="264"/>
      <c r="AF41" s="264">
        <v>31.2</v>
      </c>
      <c r="AG41" s="264">
        <v>17.7</v>
      </c>
      <c r="AH41" s="264">
        <v>11</v>
      </c>
      <c r="AI41" s="264">
        <v>2</v>
      </c>
      <c r="AJ41" s="264"/>
      <c r="AK41" s="264"/>
      <c r="AL41" s="264">
        <v>0.5</v>
      </c>
      <c r="AM41" s="264"/>
      <c r="AN41" s="264"/>
      <c r="AO41" s="264"/>
      <c r="AP41" s="264">
        <v>3</v>
      </c>
      <c r="AQ41" s="264"/>
      <c r="AR41" s="264">
        <v>0.2</v>
      </c>
      <c r="AS41" s="264"/>
      <c r="AT41" s="264">
        <v>1</v>
      </c>
      <c r="AU41" s="264"/>
      <c r="AV41" s="264">
        <v>2</v>
      </c>
      <c r="AW41" s="264"/>
      <c r="AX41" s="264"/>
      <c r="AY41" s="264"/>
      <c r="AZ41" s="264"/>
      <c r="BA41" s="264"/>
      <c r="BB41" s="264"/>
      <c r="BC41" s="264"/>
      <c r="BD41" s="264"/>
      <c r="BE41" s="264"/>
      <c r="BF41" s="264">
        <v>1.7</v>
      </c>
      <c r="BG41" s="264"/>
      <c r="BH41" s="264"/>
      <c r="BI41" s="264"/>
      <c r="BJ41" s="264">
        <v>9.8</v>
      </c>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f t="shared" si="6"/>
        <v>65.2</v>
      </c>
    </row>
    <row r="42" spans="1:129" ht="14.25" customHeight="1">
      <c r="A42" s="28" t="s">
        <v>198</v>
      </c>
      <c r="B42" s="264">
        <f t="shared" si="0"/>
        <v>17</v>
      </c>
      <c r="C42" s="264">
        <f t="shared" si="1"/>
        <v>10</v>
      </c>
      <c r="D42" s="264">
        <v>3</v>
      </c>
      <c r="E42" s="264">
        <v>6</v>
      </c>
      <c r="F42" s="264">
        <v>1</v>
      </c>
      <c r="G42" s="264">
        <f t="shared" si="2"/>
        <v>1</v>
      </c>
      <c r="H42" s="264"/>
      <c r="I42" s="264"/>
      <c r="J42" s="264">
        <v>1</v>
      </c>
      <c r="K42" s="264"/>
      <c r="L42" s="264"/>
      <c r="M42" s="264">
        <v>2</v>
      </c>
      <c r="N42" s="264">
        <f t="shared" si="3"/>
        <v>0</v>
      </c>
      <c r="O42" s="264"/>
      <c r="P42" s="264"/>
      <c r="Q42" s="264"/>
      <c r="R42" s="264"/>
      <c r="S42" s="264">
        <f t="shared" si="4"/>
        <v>0</v>
      </c>
      <c r="T42" s="264"/>
      <c r="U42" s="264"/>
      <c r="V42" s="264"/>
      <c r="W42" s="264"/>
      <c r="X42" s="264"/>
      <c r="Y42" s="264"/>
      <c r="Z42" s="264"/>
      <c r="AA42" s="264">
        <f t="shared" si="5"/>
        <v>4</v>
      </c>
      <c r="AB42" s="264"/>
      <c r="AC42" s="264">
        <v>4</v>
      </c>
      <c r="AD42" s="264"/>
      <c r="AE42" s="264"/>
      <c r="AF42" s="264">
        <v>31.2</v>
      </c>
      <c r="AG42" s="264">
        <v>16.5</v>
      </c>
      <c r="AH42" s="264">
        <v>8</v>
      </c>
      <c r="AI42" s="264"/>
      <c r="AJ42" s="264"/>
      <c r="AK42" s="264">
        <v>1.5</v>
      </c>
      <c r="AL42" s="264">
        <v>1.5</v>
      </c>
      <c r="AM42" s="264">
        <v>1</v>
      </c>
      <c r="AN42" s="264"/>
      <c r="AO42" s="264"/>
      <c r="AP42" s="264">
        <v>3.3</v>
      </c>
      <c r="AQ42" s="264"/>
      <c r="AR42" s="264">
        <v>0.2</v>
      </c>
      <c r="AS42" s="264"/>
      <c r="AT42" s="264">
        <v>1</v>
      </c>
      <c r="AU42" s="264"/>
      <c r="AV42" s="264">
        <v>3</v>
      </c>
      <c r="AW42" s="264">
        <v>9</v>
      </c>
      <c r="AX42" s="264"/>
      <c r="AY42" s="264"/>
      <c r="AZ42" s="264"/>
      <c r="BA42" s="264"/>
      <c r="BB42" s="264"/>
      <c r="BC42" s="264"/>
      <c r="BD42" s="264"/>
      <c r="BE42" s="264"/>
      <c r="BF42" s="264">
        <v>1.7</v>
      </c>
      <c r="BG42" s="264"/>
      <c r="BH42" s="264"/>
      <c r="BI42" s="264"/>
      <c r="BJ42" s="264">
        <v>1</v>
      </c>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f t="shared" si="6"/>
        <v>48.2</v>
      </c>
    </row>
    <row r="43" spans="1:129" ht="14.25" customHeight="1">
      <c r="A43" s="28" t="s">
        <v>199</v>
      </c>
      <c r="B43" s="264">
        <f t="shared" si="0"/>
        <v>169</v>
      </c>
      <c r="C43" s="264">
        <f t="shared" si="1"/>
        <v>124</v>
      </c>
      <c r="D43" s="264">
        <v>45</v>
      </c>
      <c r="E43" s="264">
        <v>75</v>
      </c>
      <c r="F43" s="264">
        <v>4</v>
      </c>
      <c r="G43" s="264">
        <f t="shared" si="2"/>
        <v>25</v>
      </c>
      <c r="H43" s="264">
        <v>19</v>
      </c>
      <c r="I43" s="264"/>
      <c r="J43" s="264">
        <v>6</v>
      </c>
      <c r="K43" s="264"/>
      <c r="L43" s="264"/>
      <c r="M43" s="264">
        <v>16</v>
      </c>
      <c r="N43" s="264">
        <f t="shared" si="3"/>
        <v>0</v>
      </c>
      <c r="O43" s="264"/>
      <c r="P43" s="264"/>
      <c r="Q43" s="264"/>
      <c r="R43" s="264"/>
      <c r="S43" s="264">
        <f t="shared" si="4"/>
        <v>0</v>
      </c>
      <c r="T43" s="264"/>
      <c r="U43" s="264"/>
      <c r="V43" s="264"/>
      <c r="W43" s="264"/>
      <c r="X43" s="264"/>
      <c r="Y43" s="264"/>
      <c r="Z43" s="264"/>
      <c r="AA43" s="264">
        <f t="shared" si="5"/>
        <v>4</v>
      </c>
      <c r="AB43" s="264"/>
      <c r="AC43" s="264">
        <v>4</v>
      </c>
      <c r="AD43" s="264"/>
      <c r="AE43" s="264"/>
      <c r="AF43" s="264">
        <v>74.3</v>
      </c>
      <c r="AG43" s="264">
        <v>39.3</v>
      </c>
      <c r="AH43" s="264">
        <v>9</v>
      </c>
      <c r="AI43" s="264">
        <v>10</v>
      </c>
      <c r="AJ43" s="264"/>
      <c r="AK43" s="264"/>
      <c r="AL43" s="264"/>
      <c r="AM43" s="264">
        <v>3</v>
      </c>
      <c r="AN43" s="264"/>
      <c r="AO43" s="264"/>
      <c r="AP43" s="264">
        <v>8</v>
      </c>
      <c r="AQ43" s="264"/>
      <c r="AR43" s="264">
        <v>1.3</v>
      </c>
      <c r="AS43" s="264"/>
      <c r="AT43" s="264">
        <v>8</v>
      </c>
      <c r="AU43" s="264"/>
      <c r="AV43" s="264">
        <v>5</v>
      </c>
      <c r="AW43" s="264">
        <v>5</v>
      </c>
      <c r="AX43" s="264">
        <v>3</v>
      </c>
      <c r="AY43" s="264">
        <v>3</v>
      </c>
      <c r="AZ43" s="264"/>
      <c r="BA43" s="264"/>
      <c r="BB43" s="264">
        <v>10</v>
      </c>
      <c r="BC43" s="264"/>
      <c r="BD43" s="264">
        <v>10</v>
      </c>
      <c r="BE43" s="264"/>
      <c r="BF43" s="264">
        <v>2</v>
      </c>
      <c r="BG43" s="264"/>
      <c r="BH43" s="264">
        <v>3</v>
      </c>
      <c r="BI43" s="264">
        <v>3</v>
      </c>
      <c r="BJ43" s="264">
        <v>4</v>
      </c>
      <c r="BK43" s="264">
        <v>70</v>
      </c>
      <c r="BL43" s="264">
        <v>70</v>
      </c>
      <c r="BM43" s="264">
        <v>30</v>
      </c>
      <c r="BN43" s="264">
        <v>5</v>
      </c>
      <c r="BO43" s="264">
        <v>25</v>
      </c>
      <c r="BP43" s="264"/>
      <c r="BQ43" s="264"/>
      <c r="BR43" s="264"/>
      <c r="BS43" s="264"/>
      <c r="BT43" s="264"/>
      <c r="BU43" s="264"/>
      <c r="BV43" s="264"/>
      <c r="BW43" s="264"/>
      <c r="BX43" s="264"/>
      <c r="BY43" s="264"/>
      <c r="BZ43" s="264"/>
      <c r="CA43" s="264"/>
      <c r="CB43" s="264">
        <v>1.3</v>
      </c>
      <c r="CC43" s="264"/>
      <c r="CD43" s="264"/>
      <c r="CE43" s="264"/>
      <c r="CF43" s="264"/>
      <c r="CG43" s="264"/>
      <c r="CH43" s="264">
        <v>10</v>
      </c>
      <c r="CI43" s="264"/>
      <c r="CJ43" s="264">
        <v>10</v>
      </c>
      <c r="CK43" s="264"/>
      <c r="CL43" s="264">
        <v>2.7</v>
      </c>
      <c r="CM43" s="264"/>
      <c r="CN43" s="264">
        <v>2.6</v>
      </c>
      <c r="CO43" s="264"/>
      <c r="CP43" s="264">
        <v>23.4</v>
      </c>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f t="shared" si="6"/>
        <v>313.3</v>
      </c>
    </row>
    <row r="44" spans="1:129" ht="14.25" customHeight="1">
      <c r="A44" s="28" t="s">
        <v>200</v>
      </c>
      <c r="B44" s="264">
        <f t="shared" si="0"/>
        <v>234</v>
      </c>
      <c r="C44" s="264">
        <f t="shared" si="1"/>
        <v>162</v>
      </c>
      <c r="D44" s="264">
        <v>64</v>
      </c>
      <c r="E44" s="264">
        <v>92</v>
      </c>
      <c r="F44" s="264">
        <v>6</v>
      </c>
      <c r="G44" s="264">
        <f t="shared" si="2"/>
        <v>29</v>
      </c>
      <c r="H44" s="264">
        <v>22</v>
      </c>
      <c r="I44" s="264"/>
      <c r="J44" s="264">
        <v>7</v>
      </c>
      <c r="K44" s="264"/>
      <c r="L44" s="264"/>
      <c r="M44" s="264">
        <v>21</v>
      </c>
      <c r="N44" s="264">
        <f t="shared" si="3"/>
        <v>5</v>
      </c>
      <c r="O44" s="264"/>
      <c r="P44" s="264"/>
      <c r="Q44" s="264">
        <v>5</v>
      </c>
      <c r="R44" s="264">
        <v>8</v>
      </c>
      <c r="S44" s="264">
        <f t="shared" si="4"/>
        <v>0</v>
      </c>
      <c r="T44" s="264"/>
      <c r="U44" s="264"/>
      <c r="V44" s="264"/>
      <c r="W44" s="264"/>
      <c r="X44" s="264"/>
      <c r="Y44" s="264"/>
      <c r="Z44" s="264"/>
      <c r="AA44" s="264">
        <f t="shared" si="5"/>
        <v>9</v>
      </c>
      <c r="AB44" s="264"/>
      <c r="AC44" s="264">
        <v>9</v>
      </c>
      <c r="AD44" s="264"/>
      <c r="AE44" s="264"/>
      <c r="AF44" s="264">
        <v>98.6</v>
      </c>
      <c r="AG44" s="264">
        <v>64.6</v>
      </c>
      <c r="AH44" s="264">
        <v>18</v>
      </c>
      <c r="AI44" s="264">
        <v>5</v>
      </c>
      <c r="AJ44" s="264"/>
      <c r="AK44" s="264"/>
      <c r="AL44" s="264">
        <v>12</v>
      </c>
      <c r="AM44" s="264">
        <v>6</v>
      </c>
      <c r="AN44" s="264"/>
      <c r="AO44" s="264">
        <v>15</v>
      </c>
      <c r="AP44" s="264"/>
      <c r="AQ44" s="264"/>
      <c r="AR44" s="264">
        <v>1.6</v>
      </c>
      <c r="AS44" s="264"/>
      <c r="AT44" s="264">
        <v>7</v>
      </c>
      <c r="AU44" s="264"/>
      <c r="AV44" s="264"/>
      <c r="AW44" s="264"/>
      <c r="AX44" s="264"/>
      <c r="AY44" s="264"/>
      <c r="AZ44" s="264"/>
      <c r="BA44" s="264"/>
      <c r="BB44" s="264">
        <v>10</v>
      </c>
      <c r="BC44" s="264"/>
      <c r="BD44" s="264">
        <v>10</v>
      </c>
      <c r="BE44" s="264"/>
      <c r="BF44" s="264">
        <v>7</v>
      </c>
      <c r="BG44" s="264"/>
      <c r="BH44" s="264">
        <v>17</v>
      </c>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264"/>
      <c r="CM44" s="264"/>
      <c r="CN44" s="264"/>
      <c r="CO44" s="264"/>
      <c r="CP44" s="264"/>
      <c r="CQ44" s="264"/>
      <c r="CR44" s="264"/>
      <c r="CS44" s="264"/>
      <c r="CT44" s="264"/>
      <c r="CU44" s="264"/>
      <c r="CV44" s="264"/>
      <c r="CW44" s="264"/>
      <c r="CX44" s="264"/>
      <c r="CY44" s="264"/>
      <c r="CZ44" s="264"/>
      <c r="DA44" s="264"/>
      <c r="DB44" s="264"/>
      <c r="DC44" s="264"/>
      <c r="DD44" s="264"/>
      <c r="DE44" s="264"/>
      <c r="DF44" s="264"/>
      <c r="DG44" s="264"/>
      <c r="DH44" s="264"/>
      <c r="DI44" s="264"/>
      <c r="DJ44" s="264"/>
      <c r="DK44" s="264"/>
      <c r="DL44" s="264"/>
      <c r="DM44" s="264"/>
      <c r="DN44" s="264"/>
      <c r="DO44" s="264"/>
      <c r="DP44" s="264"/>
      <c r="DQ44" s="264"/>
      <c r="DR44" s="264"/>
      <c r="DS44" s="264"/>
      <c r="DT44" s="264"/>
      <c r="DU44" s="264"/>
      <c r="DV44" s="264"/>
      <c r="DW44" s="264"/>
      <c r="DX44" s="264"/>
      <c r="DY44" s="264">
        <f t="shared" si="6"/>
        <v>332.6</v>
      </c>
    </row>
    <row r="45" spans="1:129" ht="14.25" customHeight="1">
      <c r="A45" s="28" t="s">
        <v>201</v>
      </c>
      <c r="B45" s="264">
        <f t="shared" si="0"/>
        <v>825.3</v>
      </c>
      <c r="C45" s="264">
        <f t="shared" si="1"/>
        <v>574</v>
      </c>
      <c r="D45" s="264">
        <v>216</v>
      </c>
      <c r="E45" s="264">
        <v>340</v>
      </c>
      <c r="F45" s="264">
        <v>18</v>
      </c>
      <c r="G45" s="264">
        <f t="shared" si="2"/>
        <v>118.3</v>
      </c>
      <c r="H45" s="264">
        <v>92.3</v>
      </c>
      <c r="I45" s="264"/>
      <c r="J45" s="264">
        <v>26</v>
      </c>
      <c r="K45" s="264"/>
      <c r="L45" s="264"/>
      <c r="M45" s="264">
        <v>72</v>
      </c>
      <c r="N45" s="264">
        <f t="shared" si="3"/>
        <v>21</v>
      </c>
      <c r="O45" s="264"/>
      <c r="P45" s="264"/>
      <c r="Q45" s="264">
        <v>21</v>
      </c>
      <c r="R45" s="264"/>
      <c r="S45" s="264">
        <f t="shared" si="4"/>
        <v>0</v>
      </c>
      <c r="T45" s="264"/>
      <c r="U45" s="264"/>
      <c r="V45" s="264"/>
      <c r="W45" s="264"/>
      <c r="X45" s="264"/>
      <c r="Y45" s="264"/>
      <c r="Z45" s="264"/>
      <c r="AA45" s="264">
        <f t="shared" si="5"/>
        <v>40</v>
      </c>
      <c r="AB45" s="264"/>
      <c r="AC45" s="264">
        <v>40</v>
      </c>
      <c r="AD45" s="264"/>
      <c r="AE45" s="264"/>
      <c r="AF45" s="264">
        <v>321.6</v>
      </c>
      <c r="AG45" s="264">
        <v>176.6</v>
      </c>
      <c r="AH45" s="264">
        <v>25</v>
      </c>
      <c r="AI45" s="264">
        <v>30</v>
      </c>
      <c r="AJ45" s="264"/>
      <c r="AK45" s="264"/>
      <c r="AL45" s="264">
        <v>10</v>
      </c>
      <c r="AM45" s="264">
        <v>10</v>
      </c>
      <c r="AN45" s="264"/>
      <c r="AO45" s="264"/>
      <c r="AP45" s="264">
        <v>45</v>
      </c>
      <c r="AQ45" s="264">
        <v>15</v>
      </c>
      <c r="AR45" s="264">
        <v>7.6</v>
      </c>
      <c r="AS45" s="264"/>
      <c r="AT45" s="264">
        <v>34</v>
      </c>
      <c r="AU45" s="264"/>
      <c r="AV45" s="264">
        <v>10.5</v>
      </c>
      <c r="AW45" s="264"/>
      <c r="AX45" s="264"/>
      <c r="AY45" s="264"/>
      <c r="AZ45" s="264"/>
      <c r="BA45" s="264"/>
      <c r="BB45" s="264">
        <v>35</v>
      </c>
      <c r="BC45" s="264"/>
      <c r="BD45" s="264">
        <v>35</v>
      </c>
      <c r="BE45" s="264"/>
      <c r="BF45" s="264">
        <v>20</v>
      </c>
      <c r="BG45" s="264"/>
      <c r="BH45" s="264">
        <v>10.5</v>
      </c>
      <c r="BI45" s="264">
        <v>45</v>
      </c>
      <c r="BJ45" s="264">
        <v>24</v>
      </c>
      <c r="BK45" s="264">
        <v>185</v>
      </c>
      <c r="BL45" s="264">
        <v>185</v>
      </c>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v>15</v>
      </c>
      <c r="CP45" s="264">
        <v>170</v>
      </c>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4"/>
      <c r="DT45" s="264"/>
      <c r="DU45" s="264"/>
      <c r="DV45" s="264"/>
      <c r="DW45" s="264"/>
      <c r="DX45" s="264"/>
      <c r="DY45" s="264">
        <f t="shared" si="6"/>
        <v>1331.9</v>
      </c>
    </row>
    <row r="46" spans="1:129" ht="14.25" customHeight="1">
      <c r="A46" s="28" t="s">
        <v>202</v>
      </c>
      <c r="B46" s="264">
        <f t="shared" si="0"/>
        <v>209</v>
      </c>
      <c r="C46" s="264">
        <f t="shared" si="1"/>
        <v>137</v>
      </c>
      <c r="D46" s="264">
        <v>55</v>
      </c>
      <c r="E46" s="264">
        <v>77</v>
      </c>
      <c r="F46" s="264">
        <v>5</v>
      </c>
      <c r="G46" s="264">
        <f t="shared" si="2"/>
        <v>32</v>
      </c>
      <c r="H46" s="264">
        <v>26</v>
      </c>
      <c r="I46" s="264"/>
      <c r="J46" s="264">
        <v>6</v>
      </c>
      <c r="K46" s="264"/>
      <c r="L46" s="264"/>
      <c r="M46" s="264">
        <v>18</v>
      </c>
      <c r="N46" s="264">
        <f t="shared" si="3"/>
        <v>0</v>
      </c>
      <c r="O46" s="264"/>
      <c r="P46" s="264"/>
      <c r="Q46" s="264"/>
      <c r="R46" s="264">
        <v>5</v>
      </c>
      <c r="S46" s="264">
        <f t="shared" si="4"/>
        <v>0</v>
      </c>
      <c r="T46" s="264"/>
      <c r="U46" s="264"/>
      <c r="V46" s="264"/>
      <c r="W46" s="264"/>
      <c r="X46" s="264"/>
      <c r="Y46" s="264"/>
      <c r="Z46" s="264"/>
      <c r="AA46" s="264">
        <f t="shared" si="5"/>
        <v>17</v>
      </c>
      <c r="AB46" s="264"/>
      <c r="AC46" s="264">
        <v>17</v>
      </c>
      <c r="AD46" s="264"/>
      <c r="AE46" s="264"/>
      <c r="AF46" s="264">
        <v>77.4</v>
      </c>
      <c r="AG46" s="264">
        <v>56.9</v>
      </c>
      <c r="AH46" s="264">
        <v>14</v>
      </c>
      <c r="AI46" s="264">
        <v>3.5</v>
      </c>
      <c r="AJ46" s="264">
        <v>2</v>
      </c>
      <c r="AK46" s="264">
        <v>3</v>
      </c>
      <c r="AL46" s="264">
        <v>8</v>
      </c>
      <c r="AM46" s="264">
        <v>7</v>
      </c>
      <c r="AN46" s="264"/>
      <c r="AO46" s="264"/>
      <c r="AP46" s="264">
        <v>10</v>
      </c>
      <c r="AQ46" s="264"/>
      <c r="AR46" s="264">
        <v>1.4</v>
      </c>
      <c r="AS46" s="264"/>
      <c r="AT46" s="264">
        <v>8</v>
      </c>
      <c r="AU46" s="264"/>
      <c r="AV46" s="264">
        <v>3</v>
      </c>
      <c r="AW46" s="264"/>
      <c r="AX46" s="264"/>
      <c r="AY46" s="264"/>
      <c r="AZ46" s="264"/>
      <c r="BA46" s="264"/>
      <c r="BB46" s="264">
        <v>2</v>
      </c>
      <c r="BC46" s="264"/>
      <c r="BD46" s="264"/>
      <c r="BE46" s="264">
        <v>2</v>
      </c>
      <c r="BF46" s="264">
        <v>1.5</v>
      </c>
      <c r="BG46" s="264"/>
      <c r="BH46" s="264">
        <v>12</v>
      </c>
      <c r="BI46" s="264">
        <v>2</v>
      </c>
      <c r="BJ46" s="264"/>
      <c r="BK46" s="264"/>
      <c r="BL46" s="264"/>
      <c r="BM46" s="264"/>
      <c r="BN46" s="264"/>
      <c r="BO46" s="264"/>
      <c r="BP46" s="264"/>
      <c r="BQ46" s="264"/>
      <c r="BR46" s="264"/>
      <c r="BS46" s="264"/>
      <c r="BT46" s="264"/>
      <c r="BU46" s="264"/>
      <c r="BV46" s="264"/>
      <c r="BW46" s="264"/>
      <c r="BX46" s="264"/>
      <c r="BY46" s="264"/>
      <c r="BZ46" s="264"/>
      <c r="CA46" s="264"/>
      <c r="CB46" s="264"/>
      <c r="CC46" s="264"/>
      <c r="CD46" s="264"/>
      <c r="CE46" s="264"/>
      <c r="CF46" s="264"/>
      <c r="CG46" s="264"/>
      <c r="CH46" s="264"/>
      <c r="CI46" s="264"/>
      <c r="CJ46" s="264"/>
      <c r="CK46" s="264"/>
      <c r="CL46" s="264"/>
      <c r="CM46" s="264"/>
      <c r="CN46" s="264"/>
      <c r="CO46" s="264"/>
      <c r="CP46" s="264"/>
      <c r="CQ46" s="264"/>
      <c r="CR46" s="264"/>
      <c r="CS46" s="264"/>
      <c r="CT46" s="264"/>
      <c r="CU46" s="264"/>
      <c r="CV46" s="264"/>
      <c r="CW46" s="264"/>
      <c r="CX46" s="264"/>
      <c r="CY46" s="264"/>
      <c r="CZ46" s="264"/>
      <c r="DA46" s="264"/>
      <c r="DB46" s="264"/>
      <c r="DC46" s="264"/>
      <c r="DD46" s="264"/>
      <c r="DE46" s="264"/>
      <c r="DF46" s="264"/>
      <c r="DG46" s="264"/>
      <c r="DH46" s="264"/>
      <c r="DI46" s="264"/>
      <c r="DJ46" s="264"/>
      <c r="DK46" s="264"/>
      <c r="DL46" s="264"/>
      <c r="DM46" s="264"/>
      <c r="DN46" s="264"/>
      <c r="DO46" s="264"/>
      <c r="DP46" s="264"/>
      <c r="DQ46" s="264"/>
      <c r="DR46" s="264"/>
      <c r="DS46" s="264"/>
      <c r="DT46" s="264"/>
      <c r="DU46" s="264"/>
      <c r="DV46" s="264"/>
      <c r="DW46" s="264"/>
      <c r="DX46" s="264"/>
      <c r="DY46" s="264">
        <f t="shared" si="6"/>
        <v>286.4</v>
      </c>
    </row>
    <row r="47" spans="1:129" ht="14.25" customHeight="1">
      <c r="A47" s="28" t="s">
        <v>203</v>
      </c>
      <c r="B47" s="264">
        <f t="shared" si="0"/>
        <v>303</v>
      </c>
      <c r="C47" s="264">
        <f t="shared" si="1"/>
        <v>222</v>
      </c>
      <c r="D47" s="264">
        <v>80</v>
      </c>
      <c r="E47" s="264">
        <v>135</v>
      </c>
      <c r="F47" s="264">
        <v>7</v>
      </c>
      <c r="G47" s="264">
        <f t="shared" si="2"/>
        <v>42</v>
      </c>
      <c r="H47" s="264">
        <v>32</v>
      </c>
      <c r="I47" s="264"/>
      <c r="J47" s="264">
        <v>10</v>
      </c>
      <c r="K47" s="264"/>
      <c r="L47" s="264"/>
      <c r="M47" s="264">
        <v>28</v>
      </c>
      <c r="N47" s="264">
        <f t="shared" si="3"/>
        <v>9</v>
      </c>
      <c r="O47" s="264"/>
      <c r="P47" s="264"/>
      <c r="Q47" s="264">
        <v>9</v>
      </c>
      <c r="R47" s="264"/>
      <c r="S47" s="264">
        <f t="shared" si="4"/>
        <v>0</v>
      </c>
      <c r="T47" s="264"/>
      <c r="U47" s="264"/>
      <c r="V47" s="264"/>
      <c r="W47" s="264"/>
      <c r="X47" s="264"/>
      <c r="Y47" s="264"/>
      <c r="Z47" s="264"/>
      <c r="AA47" s="264">
        <f t="shared" si="5"/>
        <v>2</v>
      </c>
      <c r="AB47" s="264"/>
      <c r="AC47" s="264">
        <v>2</v>
      </c>
      <c r="AD47" s="264"/>
      <c r="AE47" s="264"/>
      <c r="AF47" s="264">
        <v>109</v>
      </c>
      <c r="AG47" s="264">
        <v>69</v>
      </c>
      <c r="AH47" s="264">
        <v>20</v>
      </c>
      <c r="AI47" s="264">
        <v>10</v>
      </c>
      <c r="AJ47" s="264"/>
      <c r="AK47" s="264">
        <v>1</v>
      </c>
      <c r="AL47" s="264">
        <v>3</v>
      </c>
      <c r="AM47" s="264">
        <v>5</v>
      </c>
      <c r="AN47" s="264"/>
      <c r="AO47" s="264"/>
      <c r="AP47" s="264">
        <v>13</v>
      </c>
      <c r="AQ47" s="264"/>
      <c r="AR47" s="264">
        <v>2</v>
      </c>
      <c r="AS47" s="264"/>
      <c r="AT47" s="264">
        <v>15</v>
      </c>
      <c r="AU47" s="264"/>
      <c r="AV47" s="264"/>
      <c r="AW47" s="264">
        <v>7</v>
      </c>
      <c r="AX47" s="264"/>
      <c r="AY47" s="264"/>
      <c r="AZ47" s="264"/>
      <c r="BA47" s="264"/>
      <c r="BB47" s="264">
        <v>5</v>
      </c>
      <c r="BC47" s="264"/>
      <c r="BD47" s="264">
        <v>5</v>
      </c>
      <c r="BE47" s="264"/>
      <c r="BF47" s="264">
        <v>8.5</v>
      </c>
      <c r="BG47" s="264"/>
      <c r="BH47" s="264">
        <v>8.5</v>
      </c>
      <c r="BI47" s="264">
        <v>11</v>
      </c>
      <c r="BJ47" s="264"/>
      <c r="BK47" s="264">
        <v>25</v>
      </c>
      <c r="BL47" s="264">
        <v>25</v>
      </c>
      <c r="BM47" s="264">
        <v>16</v>
      </c>
      <c r="BN47" s="264">
        <v>6</v>
      </c>
      <c r="BO47" s="264">
        <v>6</v>
      </c>
      <c r="BP47" s="264"/>
      <c r="BQ47" s="264"/>
      <c r="BR47" s="264"/>
      <c r="BS47" s="264"/>
      <c r="BT47" s="264"/>
      <c r="BU47" s="264"/>
      <c r="BV47" s="264">
        <v>4</v>
      </c>
      <c r="BW47" s="264"/>
      <c r="BX47" s="264"/>
      <c r="BY47" s="264"/>
      <c r="BZ47" s="264"/>
      <c r="CA47" s="264"/>
      <c r="CB47" s="264">
        <v>4</v>
      </c>
      <c r="CC47" s="264">
        <v>5</v>
      </c>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4"/>
      <c r="DT47" s="264"/>
      <c r="DU47" s="264"/>
      <c r="DV47" s="264"/>
      <c r="DW47" s="264"/>
      <c r="DX47" s="264"/>
      <c r="DY47" s="264">
        <f t="shared" si="6"/>
        <v>437</v>
      </c>
    </row>
    <row r="48" spans="1:129" ht="14.25" customHeight="1">
      <c r="A48" s="28" t="s">
        <v>204</v>
      </c>
      <c r="B48" s="264">
        <f t="shared" si="0"/>
        <v>559</v>
      </c>
      <c r="C48" s="264">
        <f t="shared" si="1"/>
        <v>403</v>
      </c>
      <c r="D48" s="264">
        <v>150</v>
      </c>
      <c r="E48" s="264">
        <v>240</v>
      </c>
      <c r="F48" s="264">
        <v>13</v>
      </c>
      <c r="G48" s="264">
        <f t="shared" si="2"/>
        <v>72</v>
      </c>
      <c r="H48" s="264">
        <v>54</v>
      </c>
      <c r="I48" s="264"/>
      <c r="J48" s="264">
        <v>18</v>
      </c>
      <c r="K48" s="264"/>
      <c r="L48" s="264"/>
      <c r="M48" s="264">
        <v>51</v>
      </c>
      <c r="N48" s="264">
        <f t="shared" si="3"/>
        <v>5</v>
      </c>
      <c r="O48" s="264"/>
      <c r="P48" s="264"/>
      <c r="Q48" s="264">
        <v>5</v>
      </c>
      <c r="R48" s="264">
        <v>6</v>
      </c>
      <c r="S48" s="264">
        <f t="shared" si="4"/>
        <v>0</v>
      </c>
      <c r="T48" s="264"/>
      <c r="U48" s="264"/>
      <c r="V48" s="264"/>
      <c r="W48" s="264"/>
      <c r="X48" s="264"/>
      <c r="Y48" s="264"/>
      <c r="Z48" s="264"/>
      <c r="AA48" s="264">
        <f t="shared" si="5"/>
        <v>22</v>
      </c>
      <c r="AB48" s="264"/>
      <c r="AC48" s="264">
        <v>22</v>
      </c>
      <c r="AD48" s="264"/>
      <c r="AE48" s="264"/>
      <c r="AF48" s="264">
        <v>70.2</v>
      </c>
      <c r="AG48" s="264">
        <v>63.7</v>
      </c>
      <c r="AH48" s="264">
        <v>36.5</v>
      </c>
      <c r="AI48" s="264"/>
      <c r="AJ48" s="264"/>
      <c r="AK48" s="264"/>
      <c r="AL48" s="264"/>
      <c r="AM48" s="264"/>
      <c r="AN48" s="264"/>
      <c r="AO48" s="264"/>
      <c r="AP48" s="264"/>
      <c r="AQ48" s="264"/>
      <c r="AR48" s="264">
        <v>4.2</v>
      </c>
      <c r="AS48" s="264"/>
      <c r="AT48" s="264">
        <v>23</v>
      </c>
      <c r="AU48" s="264"/>
      <c r="AV48" s="264"/>
      <c r="AW48" s="264"/>
      <c r="AX48" s="264"/>
      <c r="AY48" s="264"/>
      <c r="AZ48" s="264"/>
      <c r="BA48" s="264"/>
      <c r="BB48" s="264"/>
      <c r="BC48" s="264"/>
      <c r="BD48" s="264"/>
      <c r="BE48" s="264"/>
      <c r="BF48" s="264">
        <v>0.7</v>
      </c>
      <c r="BG48" s="264"/>
      <c r="BH48" s="264">
        <v>5.8</v>
      </c>
      <c r="BI48" s="264"/>
      <c r="BJ48" s="264"/>
      <c r="BK48" s="264">
        <v>552</v>
      </c>
      <c r="BL48" s="264">
        <v>552</v>
      </c>
      <c r="BM48" s="264">
        <v>275</v>
      </c>
      <c r="BN48" s="264">
        <v>174</v>
      </c>
      <c r="BO48" s="264"/>
      <c r="BP48" s="264"/>
      <c r="BQ48" s="264"/>
      <c r="BR48" s="264"/>
      <c r="BS48" s="264"/>
      <c r="BT48" s="264"/>
      <c r="BU48" s="264"/>
      <c r="BV48" s="264">
        <v>101</v>
      </c>
      <c r="BW48" s="264"/>
      <c r="BX48" s="264"/>
      <c r="BY48" s="264"/>
      <c r="BZ48" s="264"/>
      <c r="CA48" s="264"/>
      <c r="CB48" s="264"/>
      <c r="CC48" s="264"/>
      <c r="CD48" s="264"/>
      <c r="CE48" s="264"/>
      <c r="CF48" s="264"/>
      <c r="CG48" s="264"/>
      <c r="CH48" s="264">
        <v>75</v>
      </c>
      <c r="CI48" s="264"/>
      <c r="CJ48" s="264"/>
      <c r="CK48" s="264">
        <v>75</v>
      </c>
      <c r="CL48" s="264"/>
      <c r="CM48" s="264"/>
      <c r="CN48" s="264"/>
      <c r="CO48" s="264"/>
      <c r="CP48" s="264">
        <v>202</v>
      </c>
      <c r="CQ48" s="264"/>
      <c r="CR48" s="264"/>
      <c r="CS48" s="264"/>
      <c r="CT48" s="264"/>
      <c r="CU48" s="264"/>
      <c r="CV48" s="264"/>
      <c r="CW48" s="264"/>
      <c r="CX48" s="264"/>
      <c r="CY48" s="264"/>
      <c r="CZ48" s="264"/>
      <c r="DA48" s="264"/>
      <c r="DB48" s="264"/>
      <c r="DC48" s="264"/>
      <c r="DD48" s="264"/>
      <c r="DE48" s="264"/>
      <c r="DF48" s="264"/>
      <c r="DG48" s="264"/>
      <c r="DH48" s="264"/>
      <c r="DI48" s="264"/>
      <c r="DJ48" s="264"/>
      <c r="DK48" s="264"/>
      <c r="DL48" s="264"/>
      <c r="DM48" s="264"/>
      <c r="DN48" s="264"/>
      <c r="DO48" s="264"/>
      <c r="DP48" s="264"/>
      <c r="DQ48" s="264"/>
      <c r="DR48" s="264"/>
      <c r="DS48" s="264"/>
      <c r="DT48" s="264"/>
      <c r="DU48" s="264"/>
      <c r="DV48" s="264"/>
      <c r="DW48" s="264"/>
      <c r="DX48" s="264"/>
      <c r="DY48" s="264">
        <f t="shared" si="6"/>
        <v>1181.2</v>
      </c>
    </row>
    <row r="49" spans="1:129" ht="14.25" customHeight="1">
      <c r="A49" s="28" t="s">
        <v>205</v>
      </c>
      <c r="B49" s="264">
        <f t="shared" si="0"/>
        <v>208</v>
      </c>
      <c r="C49" s="264">
        <f t="shared" si="1"/>
        <v>172</v>
      </c>
      <c r="D49" s="264">
        <v>63</v>
      </c>
      <c r="E49" s="264">
        <v>103</v>
      </c>
      <c r="F49" s="264">
        <v>6</v>
      </c>
      <c r="G49" s="264">
        <f t="shared" si="2"/>
        <v>8</v>
      </c>
      <c r="H49" s="264"/>
      <c r="I49" s="264"/>
      <c r="J49" s="264">
        <v>8</v>
      </c>
      <c r="K49" s="264"/>
      <c r="L49" s="264"/>
      <c r="M49" s="264">
        <v>22</v>
      </c>
      <c r="N49" s="264">
        <f t="shared" si="3"/>
        <v>0</v>
      </c>
      <c r="O49" s="264"/>
      <c r="P49" s="264"/>
      <c r="Q49" s="264"/>
      <c r="R49" s="264"/>
      <c r="S49" s="264">
        <f t="shared" si="4"/>
        <v>0</v>
      </c>
      <c r="T49" s="264"/>
      <c r="U49" s="264"/>
      <c r="V49" s="264"/>
      <c r="W49" s="264"/>
      <c r="X49" s="264"/>
      <c r="Y49" s="264"/>
      <c r="Z49" s="264"/>
      <c r="AA49" s="264">
        <f t="shared" si="5"/>
        <v>6</v>
      </c>
      <c r="AB49" s="264"/>
      <c r="AC49" s="264">
        <v>6</v>
      </c>
      <c r="AD49" s="264"/>
      <c r="AE49" s="264"/>
      <c r="AF49" s="264">
        <v>116.7</v>
      </c>
      <c r="AG49" s="264">
        <v>72.7</v>
      </c>
      <c r="AH49" s="264">
        <v>20</v>
      </c>
      <c r="AI49" s="264">
        <v>15</v>
      </c>
      <c r="AJ49" s="264">
        <v>1</v>
      </c>
      <c r="AK49" s="264"/>
      <c r="AL49" s="264"/>
      <c r="AM49" s="264">
        <v>5</v>
      </c>
      <c r="AN49" s="264"/>
      <c r="AO49" s="264"/>
      <c r="AP49" s="264">
        <v>20</v>
      </c>
      <c r="AQ49" s="264"/>
      <c r="AR49" s="264">
        <v>1.7</v>
      </c>
      <c r="AS49" s="264"/>
      <c r="AT49" s="264">
        <v>10</v>
      </c>
      <c r="AU49" s="264"/>
      <c r="AV49" s="264"/>
      <c r="AW49" s="264">
        <v>5</v>
      </c>
      <c r="AX49" s="264"/>
      <c r="AY49" s="264"/>
      <c r="AZ49" s="264"/>
      <c r="BA49" s="264"/>
      <c r="BB49" s="264">
        <v>17</v>
      </c>
      <c r="BC49" s="264"/>
      <c r="BD49" s="264">
        <v>17</v>
      </c>
      <c r="BE49" s="264"/>
      <c r="BF49" s="264">
        <v>0.5</v>
      </c>
      <c r="BG49" s="264"/>
      <c r="BH49" s="264">
        <v>9.5</v>
      </c>
      <c r="BI49" s="264">
        <v>12</v>
      </c>
      <c r="BJ49" s="264"/>
      <c r="BK49" s="264">
        <v>60</v>
      </c>
      <c r="BL49" s="264">
        <v>60</v>
      </c>
      <c r="BM49" s="264">
        <v>48</v>
      </c>
      <c r="BN49" s="264">
        <v>20</v>
      </c>
      <c r="BO49" s="264">
        <v>10</v>
      </c>
      <c r="BP49" s="264"/>
      <c r="BQ49" s="264"/>
      <c r="BR49" s="264"/>
      <c r="BS49" s="264">
        <v>3</v>
      </c>
      <c r="BT49" s="264"/>
      <c r="BU49" s="264"/>
      <c r="BV49" s="264">
        <v>15</v>
      </c>
      <c r="BW49" s="264"/>
      <c r="BX49" s="264"/>
      <c r="BY49" s="264"/>
      <c r="BZ49" s="264"/>
      <c r="CA49" s="264"/>
      <c r="CB49" s="264">
        <v>2</v>
      </c>
      <c r="CC49" s="264"/>
      <c r="CD49" s="264"/>
      <c r="CE49" s="264"/>
      <c r="CF49" s="264"/>
      <c r="CG49" s="264"/>
      <c r="CH49" s="264">
        <v>10</v>
      </c>
      <c r="CI49" s="264"/>
      <c r="CJ49" s="264">
        <v>10</v>
      </c>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f t="shared" si="6"/>
        <v>384.7</v>
      </c>
    </row>
    <row r="50" spans="1:129" ht="14.25" customHeight="1">
      <c r="A50" s="28" t="s">
        <v>206</v>
      </c>
      <c r="B50" s="264">
        <f t="shared" si="0"/>
        <v>107</v>
      </c>
      <c r="C50" s="264">
        <f t="shared" si="1"/>
        <v>71</v>
      </c>
      <c r="D50" s="264">
        <v>26</v>
      </c>
      <c r="E50" s="264">
        <v>42</v>
      </c>
      <c r="F50" s="264">
        <v>3</v>
      </c>
      <c r="G50" s="264">
        <f t="shared" si="2"/>
        <v>14</v>
      </c>
      <c r="H50" s="264">
        <v>11</v>
      </c>
      <c r="I50" s="264"/>
      <c r="J50" s="264">
        <v>3</v>
      </c>
      <c r="K50" s="264"/>
      <c r="L50" s="264"/>
      <c r="M50" s="264">
        <v>9</v>
      </c>
      <c r="N50" s="264">
        <f t="shared" si="3"/>
        <v>5</v>
      </c>
      <c r="O50" s="264"/>
      <c r="P50" s="264"/>
      <c r="Q50" s="264">
        <v>5</v>
      </c>
      <c r="R50" s="264"/>
      <c r="S50" s="264">
        <f t="shared" si="4"/>
        <v>0</v>
      </c>
      <c r="T50" s="264"/>
      <c r="U50" s="264"/>
      <c r="V50" s="264"/>
      <c r="W50" s="264"/>
      <c r="X50" s="264"/>
      <c r="Y50" s="264"/>
      <c r="Z50" s="264"/>
      <c r="AA50" s="264">
        <f t="shared" si="5"/>
        <v>8</v>
      </c>
      <c r="AB50" s="264"/>
      <c r="AC50" s="264">
        <v>8</v>
      </c>
      <c r="AD50" s="264"/>
      <c r="AE50" s="264"/>
      <c r="AF50" s="264">
        <v>74.7</v>
      </c>
      <c r="AG50" s="264">
        <v>33.7</v>
      </c>
      <c r="AH50" s="264">
        <v>7</v>
      </c>
      <c r="AI50" s="264">
        <v>6</v>
      </c>
      <c r="AJ50" s="264"/>
      <c r="AK50" s="264"/>
      <c r="AL50" s="264"/>
      <c r="AM50" s="264"/>
      <c r="AN50" s="264"/>
      <c r="AO50" s="264"/>
      <c r="AP50" s="264">
        <v>6</v>
      </c>
      <c r="AQ50" s="264">
        <v>10</v>
      </c>
      <c r="AR50" s="264">
        <v>0.7</v>
      </c>
      <c r="AS50" s="264"/>
      <c r="AT50" s="264">
        <v>4</v>
      </c>
      <c r="AU50" s="264"/>
      <c r="AV50" s="264">
        <v>12</v>
      </c>
      <c r="AW50" s="264">
        <v>2</v>
      </c>
      <c r="AX50" s="264"/>
      <c r="AY50" s="264"/>
      <c r="AZ50" s="264"/>
      <c r="BA50" s="264"/>
      <c r="BB50" s="264">
        <v>12</v>
      </c>
      <c r="BC50" s="264">
        <v>11</v>
      </c>
      <c r="BD50" s="264">
        <v>1</v>
      </c>
      <c r="BE50" s="264"/>
      <c r="BF50" s="264">
        <v>2</v>
      </c>
      <c r="BG50" s="264"/>
      <c r="BH50" s="264">
        <v>1</v>
      </c>
      <c r="BI50" s="264"/>
      <c r="BJ50" s="264">
        <v>12</v>
      </c>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4"/>
      <c r="DM50" s="264"/>
      <c r="DN50" s="264"/>
      <c r="DO50" s="264"/>
      <c r="DP50" s="264"/>
      <c r="DQ50" s="264"/>
      <c r="DR50" s="264"/>
      <c r="DS50" s="264"/>
      <c r="DT50" s="264"/>
      <c r="DU50" s="264"/>
      <c r="DV50" s="264"/>
      <c r="DW50" s="264"/>
      <c r="DX50" s="264"/>
      <c r="DY50" s="264">
        <f t="shared" si="6"/>
        <v>181.7</v>
      </c>
    </row>
    <row r="51" spans="1:129" ht="14.25" customHeight="1">
      <c r="A51" s="28" t="s">
        <v>207</v>
      </c>
      <c r="B51" s="264">
        <f t="shared" si="0"/>
        <v>94</v>
      </c>
      <c r="C51" s="264">
        <f t="shared" si="1"/>
        <v>68</v>
      </c>
      <c r="D51" s="264">
        <v>25</v>
      </c>
      <c r="E51" s="264">
        <v>41</v>
      </c>
      <c r="F51" s="264">
        <v>2</v>
      </c>
      <c r="G51" s="264">
        <f t="shared" si="2"/>
        <v>12</v>
      </c>
      <c r="H51" s="264">
        <v>9</v>
      </c>
      <c r="I51" s="264"/>
      <c r="J51" s="264">
        <v>3</v>
      </c>
      <c r="K51" s="264"/>
      <c r="L51" s="264"/>
      <c r="M51" s="264">
        <v>9</v>
      </c>
      <c r="N51" s="264">
        <f t="shared" si="3"/>
        <v>5</v>
      </c>
      <c r="O51" s="264"/>
      <c r="P51" s="264"/>
      <c r="Q51" s="264">
        <v>5</v>
      </c>
      <c r="R51" s="264"/>
      <c r="S51" s="264">
        <f t="shared" si="4"/>
        <v>0</v>
      </c>
      <c r="T51" s="264"/>
      <c r="U51" s="264"/>
      <c r="V51" s="264"/>
      <c r="W51" s="264"/>
      <c r="X51" s="264"/>
      <c r="Y51" s="264"/>
      <c r="Z51" s="264"/>
      <c r="AA51" s="264">
        <f t="shared" si="5"/>
        <v>0</v>
      </c>
      <c r="AB51" s="264"/>
      <c r="AC51" s="264"/>
      <c r="AD51" s="264"/>
      <c r="AE51" s="264"/>
      <c r="AF51" s="264">
        <v>43.6</v>
      </c>
      <c r="AG51" s="264">
        <v>28.6</v>
      </c>
      <c r="AH51" s="264">
        <v>11</v>
      </c>
      <c r="AI51" s="264">
        <v>5</v>
      </c>
      <c r="AJ51" s="264"/>
      <c r="AK51" s="264"/>
      <c r="AL51" s="264">
        <v>3</v>
      </c>
      <c r="AM51" s="264">
        <v>1</v>
      </c>
      <c r="AN51" s="264"/>
      <c r="AO51" s="264"/>
      <c r="AP51" s="264">
        <v>5</v>
      </c>
      <c r="AQ51" s="264"/>
      <c r="AR51" s="264">
        <v>0.6</v>
      </c>
      <c r="AS51" s="264"/>
      <c r="AT51" s="264">
        <v>3</v>
      </c>
      <c r="AU51" s="264"/>
      <c r="AV51" s="264"/>
      <c r="AW51" s="264"/>
      <c r="AX51" s="264"/>
      <c r="AY51" s="264"/>
      <c r="AZ51" s="264"/>
      <c r="BA51" s="264"/>
      <c r="BB51" s="264"/>
      <c r="BC51" s="264"/>
      <c r="BD51" s="264"/>
      <c r="BE51" s="264"/>
      <c r="BF51" s="264">
        <v>1</v>
      </c>
      <c r="BG51" s="264"/>
      <c r="BH51" s="264">
        <v>9</v>
      </c>
      <c r="BI51" s="264"/>
      <c r="BJ51" s="264">
        <v>5</v>
      </c>
      <c r="BK51" s="264">
        <v>50</v>
      </c>
      <c r="BL51" s="264">
        <v>50</v>
      </c>
      <c r="BM51" s="264">
        <v>25</v>
      </c>
      <c r="BN51" s="264">
        <v>15</v>
      </c>
      <c r="BO51" s="264">
        <v>10</v>
      </c>
      <c r="BP51" s="264"/>
      <c r="BQ51" s="264"/>
      <c r="BR51" s="264"/>
      <c r="BS51" s="264"/>
      <c r="BT51" s="264"/>
      <c r="BU51" s="264"/>
      <c r="BV51" s="264"/>
      <c r="BW51" s="264"/>
      <c r="BX51" s="264"/>
      <c r="BY51" s="264"/>
      <c r="BZ51" s="264"/>
      <c r="CA51" s="264"/>
      <c r="CB51" s="264"/>
      <c r="CC51" s="264">
        <v>5</v>
      </c>
      <c r="CD51" s="264"/>
      <c r="CE51" s="264"/>
      <c r="CF51" s="264"/>
      <c r="CG51" s="264"/>
      <c r="CH51" s="264"/>
      <c r="CI51" s="264"/>
      <c r="CJ51" s="264"/>
      <c r="CK51" s="264"/>
      <c r="CL51" s="264"/>
      <c r="CM51" s="264"/>
      <c r="CN51" s="264"/>
      <c r="CO51" s="264">
        <v>20</v>
      </c>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c r="DQ51" s="264"/>
      <c r="DR51" s="264"/>
      <c r="DS51" s="264"/>
      <c r="DT51" s="264"/>
      <c r="DU51" s="264"/>
      <c r="DV51" s="264"/>
      <c r="DW51" s="264"/>
      <c r="DX51" s="264"/>
      <c r="DY51" s="264">
        <f t="shared" si="6"/>
        <v>187.6</v>
      </c>
    </row>
    <row r="52" spans="1:129" ht="14.25" customHeight="1">
      <c r="A52" s="28" t="s">
        <v>208</v>
      </c>
      <c r="B52" s="264">
        <f t="shared" si="0"/>
        <v>251</v>
      </c>
      <c r="C52" s="264">
        <f t="shared" si="1"/>
        <v>179</v>
      </c>
      <c r="D52" s="264">
        <v>70</v>
      </c>
      <c r="E52" s="264">
        <v>103</v>
      </c>
      <c r="F52" s="264">
        <v>6</v>
      </c>
      <c r="G52" s="264">
        <f t="shared" si="2"/>
        <v>31</v>
      </c>
      <c r="H52" s="264">
        <v>23</v>
      </c>
      <c r="I52" s="264"/>
      <c r="J52" s="264">
        <v>8</v>
      </c>
      <c r="K52" s="264"/>
      <c r="L52" s="264"/>
      <c r="M52" s="264">
        <v>22</v>
      </c>
      <c r="N52" s="264">
        <f t="shared" si="3"/>
        <v>5</v>
      </c>
      <c r="O52" s="264"/>
      <c r="P52" s="264"/>
      <c r="Q52" s="264">
        <v>5</v>
      </c>
      <c r="R52" s="264"/>
      <c r="S52" s="264">
        <f t="shared" si="4"/>
        <v>0</v>
      </c>
      <c r="T52" s="264"/>
      <c r="U52" s="264"/>
      <c r="V52" s="264"/>
      <c r="W52" s="264"/>
      <c r="X52" s="264"/>
      <c r="Y52" s="264"/>
      <c r="Z52" s="264"/>
      <c r="AA52" s="264">
        <f t="shared" si="5"/>
        <v>14</v>
      </c>
      <c r="AB52" s="264"/>
      <c r="AC52" s="264">
        <v>14</v>
      </c>
      <c r="AD52" s="264"/>
      <c r="AE52" s="264"/>
      <c r="AF52" s="264">
        <v>93.9</v>
      </c>
      <c r="AG52" s="264">
        <v>62.8</v>
      </c>
      <c r="AH52" s="264">
        <v>11.8</v>
      </c>
      <c r="AI52" s="264">
        <v>15</v>
      </c>
      <c r="AJ52" s="264"/>
      <c r="AK52" s="264">
        <v>0.5</v>
      </c>
      <c r="AL52" s="264">
        <v>1.6</v>
      </c>
      <c r="AM52" s="264">
        <v>2</v>
      </c>
      <c r="AN52" s="264"/>
      <c r="AO52" s="264"/>
      <c r="AP52" s="264">
        <v>18</v>
      </c>
      <c r="AQ52" s="264"/>
      <c r="AR52" s="264">
        <v>1.9</v>
      </c>
      <c r="AS52" s="264"/>
      <c r="AT52" s="264">
        <v>12</v>
      </c>
      <c r="AU52" s="264"/>
      <c r="AV52" s="264">
        <v>0.2</v>
      </c>
      <c r="AW52" s="264">
        <v>2</v>
      </c>
      <c r="AX52" s="264"/>
      <c r="AY52" s="264"/>
      <c r="AZ52" s="264"/>
      <c r="BA52" s="264"/>
      <c r="BB52" s="264">
        <v>5</v>
      </c>
      <c r="BC52" s="264"/>
      <c r="BD52" s="264">
        <v>5</v>
      </c>
      <c r="BE52" s="264"/>
      <c r="BF52" s="264">
        <v>1.4</v>
      </c>
      <c r="BG52" s="264"/>
      <c r="BH52" s="264">
        <v>3</v>
      </c>
      <c r="BI52" s="264">
        <v>3</v>
      </c>
      <c r="BJ52" s="264">
        <v>16.5</v>
      </c>
      <c r="BK52" s="264">
        <v>70</v>
      </c>
      <c r="BL52" s="264">
        <v>70</v>
      </c>
      <c r="BM52" s="264">
        <v>59</v>
      </c>
      <c r="BN52" s="264">
        <v>11</v>
      </c>
      <c r="BO52" s="264">
        <v>33.5</v>
      </c>
      <c r="BP52" s="264"/>
      <c r="BQ52" s="264"/>
      <c r="BR52" s="264"/>
      <c r="BS52" s="264"/>
      <c r="BT52" s="264"/>
      <c r="BU52" s="264"/>
      <c r="BV52" s="264">
        <v>14.5</v>
      </c>
      <c r="BW52" s="264"/>
      <c r="BX52" s="264"/>
      <c r="BY52" s="264"/>
      <c r="BZ52" s="264"/>
      <c r="CA52" s="264"/>
      <c r="CB52" s="264"/>
      <c r="CC52" s="264"/>
      <c r="CD52" s="264"/>
      <c r="CE52" s="264"/>
      <c r="CF52" s="264"/>
      <c r="CG52" s="264"/>
      <c r="CH52" s="264"/>
      <c r="CI52" s="264"/>
      <c r="CJ52" s="264"/>
      <c r="CK52" s="264"/>
      <c r="CL52" s="264"/>
      <c r="CM52" s="264"/>
      <c r="CN52" s="264"/>
      <c r="CO52" s="264"/>
      <c r="CP52" s="264">
        <v>11</v>
      </c>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f t="shared" si="6"/>
        <v>414.9</v>
      </c>
    </row>
    <row r="53" spans="1:129" ht="14.25" customHeight="1">
      <c r="A53" s="28" t="s">
        <v>209</v>
      </c>
      <c r="B53" s="264">
        <f t="shared" si="0"/>
        <v>1040</v>
      </c>
      <c r="C53" s="264">
        <f t="shared" si="1"/>
        <v>705</v>
      </c>
      <c r="D53" s="264">
        <v>271</v>
      </c>
      <c r="E53" s="264">
        <v>411</v>
      </c>
      <c r="F53" s="264">
        <v>23</v>
      </c>
      <c r="G53" s="264">
        <f t="shared" si="2"/>
        <v>159</v>
      </c>
      <c r="H53" s="264">
        <v>110</v>
      </c>
      <c r="I53" s="264"/>
      <c r="J53" s="264">
        <v>49</v>
      </c>
      <c r="K53" s="264"/>
      <c r="L53" s="264"/>
      <c r="M53" s="264">
        <v>91</v>
      </c>
      <c r="N53" s="264">
        <f t="shared" si="3"/>
        <v>0</v>
      </c>
      <c r="O53" s="264"/>
      <c r="P53" s="264"/>
      <c r="Q53" s="264"/>
      <c r="R53" s="264">
        <v>18</v>
      </c>
      <c r="S53" s="264">
        <f t="shared" si="4"/>
        <v>0</v>
      </c>
      <c r="T53" s="264"/>
      <c r="U53" s="264"/>
      <c r="V53" s="264"/>
      <c r="W53" s="264"/>
      <c r="X53" s="264"/>
      <c r="Y53" s="264"/>
      <c r="Z53" s="264"/>
      <c r="AA53" s="264">
        <f t="shared" si="5"/>
        <v>67</v>
      </c>
      <c r="AB53" s="264"/>
      <c r="AC53" s="264">
        <v>67</v>
      </c>
      <c r="AD53" s="264"/>
      <c r="AE53" s="264"/>
      <c r="AF53" s="264">
        <v>453.3</v>
      </c>
      <c r="AG53" s="264">
        <v>205.6</v>
      </c>
      <c r="AH53" s="264">
        <v>25</v>
      </c>
      <c r="AI53" s="264">
        <v>20</v>
      </c>
      <c r="AJ53" s="264">
        <v>0.5</v>
      </c>
      <c r="AK53" s="264">
        <v>1.8</v>
      </c>
      <c r="AL53" s="264">
        <v>23</v>
      </c>
      <c r="AM53" s="264">
        <v>26</v>
      </c>
      <c r="AN53" s="264"/>
      <c r="AO53" s="264">
        <v>6</v>
      </c>
      <c r="AP53" s="264">
        <v>60</v>
      </c>
      <c r="AQ53" s="264"/>
      <c r="AR53" s="264">
        <v>7.3</v>
      </c>
      <c r="AS53" s="264"/>
      <c r="AT53" s="264">
        <v>36</v>
      </c>
      <c r="AU53" s="264"/>
      <c r="AV53" s="264">
        <v>2.5</v>
      </c>
      <c r="AW53" s="264">
        <v>2.5</v>
      </c>
      <c r="AX53" s="264"/>
      <c r="AY53" s="264"/>
      <c r="AZ53" s="264"/>
      <c r="BA53" s="264"/>
      <c r="BB53" s="264">
        <v>52</v>
      </c>
      <c r="BC53" s="264"/>
      <c r="BD53" s="264">
        <v>36</v>
      </c>
      <c r="BE53" s="264">
        <v>16</v>
      </c>
      <c r="BF53" s="264">
        <v>10</v>
      </c>
      <c r="BG53" s="264"/>
      <c r="BH53" s="264">
        <v>57.6</v>
      </c>
      <c r="BI53" s="264">
        <v>15</v>
      </c>
      <c r="BJ53" s="264">
        <v>108.1</v>
      </c>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f t="shared" si="6"/>
        <v>1493.3</v>
      </c>
    </row>
    <row r="54" spans="1:129" ht="14.25" customHeight="1">
      <c r="A54" s="28" t="s">
        <v>210</v>
      </c>
      <c r="B54" s="264">
        <f t="shared" si="0"/>
        <v>336</v>
      </c>
      <c r="C54" s="264">
        <f t="shared" si="1"/>
        <v>233</v>
      </c>
      <c r="D54" s="264">
        <v>83</v>
      </c>
      <c r="E54" s="264">
        <v>143</v>
      </c>
      <c r="F54" s="264">
        <v>7</v>
      </c>
      <c r="G54" s="264">
        <f t="shared" si="2"/>
        <v>50</v>
      </c>
      <c r="H54" s="264">
        <v>34</v>
      </c>
      <c r="I54" s="264"/>
      <c r="J54" s="264">
        <v>16</v>
      </c>
      <c r="K54" s="264"/>
      <c r="L54" s="264"/>
      <c r="M54" s="264">
        <v>30</v>
      </c>
      <c r="N54" s="264">
        <f t="shared" si="3"/>
        <v>0</v>
      </c>
      <c r="O54" s="264"/>
      <c r="P54" s="264"/>
      <c r="Q54" s="264"/>
      <c r="R54" s="264"/>
      <c r="S54" s="264">
        <f t="shared" si="4"/>
        <v>0</v>
      </c>
      <c r="T54" s="264"/>
      <c r="U54" s="264"/>
      <c r="V54" s="264"/>
      <c r="W54" s="264"/>
      <c r="X54" s="264"/>
      <c r="Y54" s="264"/>
      <c r="Z54" s="264"/>
      <c r="AA54" s="264">
        <f t="shared" si="5"/>
        <v>23</v>
      </c>
      <c r="AB54" s="264"/>
      <c r="AC54" s="264">
        <v>23</v>
      </c>
      <c r="AD54" s="264"/>
      <c r="AE54" s="264"/>
      <c r="AF54" s="264">
        <v>94.1</v>
      </c>
      <c r="AG54" s="264">
        <v>53.1</v>
      </c>
      <c r="AH54" s="264">
        <v>13.6</v>
      </c>
      <c r="AI54" s="264">
        <v>18.5</v>
      </c>
      <c r="AJ54" s="264">
        <v>0.1</v>
      </c>
      <c r="AK54" s="264">
        <v>0.8</v>
      </c>
      <c r="AL54" s="264">
        <v>3</v>
      </c>
      <c r="AM54" s="264">
        <v>1</v>
      </c>
      <c r="AN54" s="264"/>
      <c r="AO54" s="264"/>
      <c r="AP54" s="264">
        <v>3</v>
      </c>
      <c r="AQ54" s="264"/>
      <c r="AR54" s="264">
        <v>2.1</v>
      </c>
      <c r="AS54" s="264"/>
      <c r="AT54" s="264">
        <v>11</v>
      </c>
      <c r="AU54" s="264"/>
      <c r="AV54" s="264"/>
      <c r="AW54" s="264">
        <v>4</v>
      </c>
      <c r="AX54" s="264"/>
      <c r="AY54" s="264"/>
      <c r="AZ54" s="264"/>
      <c r="BA54" s="264"/>
      <c r="BB54" s="264"/>
      <c r="BC54" s="264"/>
      <c r="BD54" s="264"/>
      <c r="BE54" s="264"/>
      <c r="BF54" s="264">
        <v>2</v>
      </c>
      <c r="BG54" s="264"/>
      <c r="BH54" s="264">
        <v>13</v>
      </c>
      <c r="BI54" s="264">
        <v>20</v>
      </c>
      <c r="BJ54" s="264">
        <v>2</v>
      </c>
      <c r="BK54" s="264"/>
      <c r="BL54" s="264"/>
      <c r="BM54" s="264"/>
      <c r="BN54" s="264"/>
      <c r="BO54" s="264"/>
      <c r="BP54" s="264"/>
      <c r="BQ54" s="264"/>
      <c r="BR54" s="264"/>
      <c r="BS54" s="264"/>
      <c r="BT54" s="264"/>
      <c r="BU54" s="264"/>
      <c r="BV54" s="264"/>
      <c r="BW54" s="264"/>
      <c r="BX54" s="264"/>
      <c r="BY54" s="264"/>
      <c r="BZ54" s="264"/>
      <c r="CA54" s="264"/>
      <c r="CB54" s="264"/>
      <c r="CC54" s="264"/>
      <c r="CD54" s="264"/>
      <c r="CE54" s="264"/>
      <c r="CF54" s="264"/>
      <c r="CG54" s="264"/>
      <c r="CH54" s="264"/>
      <c r="CI54" s="264"/>
      <c r="CJ54" s="264"/>
      <c r="CK54" s="264"/>
      <c r="CL54" s="264"/>
      <c r="CM54" s="264"/>
      <c r="CN54" s="264"/>
      <c r="CO54" s="264"/>
      <c r="CP54" s="264"/>
      <c r="CQ54" s="264"/>
      <c r="CR54" s="264"/>
      <c r="CS54" s="264"/>
      <c r="CT54" s="264"/>
      <c r="CU54" s="264"/>
      <c r="CV54" s="264"/>
      <c r="CW54" s="264"/>
      <c r="CX54" s="264"/>
      <c r="CY54" s="264"/>
      <c r="CZ54" s="264"/>
      <c r="DA54" s="264"/>
      <c r="DB54" s="264"/>
      <c r="DC54" s="264"/>
      <c r="DD54" s="264"/>
      <c r="DE54" s="264"/>
      <c r="DF54" s="264"/>
      <c r="DG54" s="264"/>
      <c r="DH54" s="264"/>
      <c r="DI54" s="264"/>
      <c r="DJ54" s="264"/>
      <c r="DK54" s="264"/>
      <c r="DL54" s="264"/>
      <c r="DM54" s="264"/>
      <c r="DN54" s="264"/>
      <c r="DO54" s="264"/>
      <c r="DP54" s="264"/>
      <c r="DQ54" s="264"/>
      <c r="DR54" s="264"/>
      <c r="DS54" s="264"/>
      <c r="DT54" s="264"/>
      <c r="DU54" s="264"/>
      <c r="DV54" s="264"/>
      <c r="DW54" s="264"/>
      <c r="DX54" s="264"/>
      <c r="DY54" s="264">
        <f t="shared" si="6"/>
        <v>430.1</v>
      </c>
    </row>
    <row r="55" spans="1:129" ht="14.25" customHeight="1">
      <c r="A55" s="28" t="s">
        <v>211</v>
      </c>
      <c r="B55" s="264">
        <f t="shared" si="0"/>
        <v>633</v>
      </c>
      <c r="C55" s="264">
        <f t="shared" si="1"/>
        <v>464</v>
      </c>
      <c r="D55" s="264">
        <v>170</v>
      </c>
      <c r="E55" s="264">
        <v>280</v>
      </c>
      <c r="F55" s="264">
        <v>14</v>
      </c>
      <c r="G55" s="264">
        <f t="shared" si="2"/>
        <v>89</v>
      </c>
      <c r="H55" s="264">
        <v>68</v>
      </c>
      <c r="I55" s="264"/>
      <c r="J55" s="264">
        <v>21</v>
      </c>
      <c r="K55" s="264"/>
      <c r="L55" s="264"/>
      <c r="M55" s="264">
        <v>58</v>
      </c>
      <c r="N55" s="264">
        <f t="shared" si="3"/>
        <v>5</v>
      </c>
      <c r="O55" s="264"/>
      <c r="P55" s="264"/>
      <c r="Q55" s="264">
        <v>5</v>
      </c>
      <c r="R55" s="264"/>
      <c r="S55" s="264">
        <f t="shared" si="4"/>
        <v>0</v>
      </c>
      <c r="T55" s="264"/>
      <c r="U55" s="264"/>
      <c r="V55" s="264"/>
      <c r="W55" s="264"/>
      <c r="X55" s="264"/>
      <c r="Y55" s="264"/>
      <c r="Z55" s="264"/>
      <c r="AA55" s="264">
        <f t="shared" si="5"/>
        <v>17</v>
      </c>
      <c r="AB55" s="264"/>
      <c r="AC55" s="264">
        <v>17</v>
      </c>
      <c r="AD55" s="264"/>
      <c r="AE55" s="264"/>
      <c r="AF55" s="264">
        <v>263.8</v>
      </c>
      <c r="AG55" s="264">
        <v>143.8</v>
      </c>
      <c r="AH55" s="264">
        <v>26</v>
      </c>
      <c r="AI55" s="264">
        <v>10</v>
      </c>
      <c r="AJ55" s="264">
        <v>0.5</v>
      </c>
      <c r="AK55" s="264">
        <v>1.5</v>
      </c>
      <c r="AL55" s="264">
        <v>15</v>
      </c>
      <c r="AM55" s="264">
        <v>12</v>
      </c>
      <c r="AN55" s="264"/>
      <c r="AO55" s="264">
        <v>10</v>
      </c>
      <c r="AP55" s="264">
        <v>30</v>
      </c>
      <c r="AQ55" s="264"/>
      <c r="AR55" s="264">
        <v>4.8</v>
      </c>
      <c r="AS55" s="264">
        <v>5</v>
      </c>
      <c r="AT55" s="264">
        <v>29</v>
      </c>
      <c r="AU55" s="264"/>
      <c r="AV55" s="264">
        <v>10</v>
      </c>
      <c r="AW55" s="264">
        <v>7</v>
      </c>
      <c r="AX55" s="264"/>
      <c r="AY55" s="264"/>
      <c r="AZ55" s="264"/>
      <c r="BA55" s="264"/>
      <c r="BB55" s="264">
        <v>52</v>
      </c>
      <c r="BC55" s="264"/>
      <c r="BD55" s="264">
        <v>2</v>
      </c>
      <c r="BE55" s="264">
        <v>50</v>
      </c>
      <c r="BF55" s="264">
        <v>4</v>
      </c>
      <c r="BG55" s="264"/>
      <c r="BH55" s="264">
        <v>10</v>
      </c>
      <c r="BI55" s="264">
        <v>27</v>
      </c>
      <c r="BJ55" s="264">
        <v>10</v>
      </c>
      <c r="BK55" s="264">
        <v>170</v>
      </c>
      <c r="BL55" s="264">
        <v>170</v>
      </c>
      <c r="BM55" s="264">
        <v>15</v>
      </c>
      <c r="BN55" s="264">
        <v>5</v>
      </c>
      <c r="BO55" s="264">
        <v>10</v>
      </c>
      <c r="BP55" s="264"/>
      <c r="BQ55" s="264"/>
      <c r="BR55" s="264"/>
      <c r="BS55" s="264"/>
      <c r="BT55" s="264"/>
      <c r="BU55" s="264"/>
      <c r="BV55" s="264"/>
      <c r="BW55" s="264"/>
      <c r="BX55" s="264"/>
      <c r="BY55" s="264"/>
      <c r="BZ55" s="264"/>
      <c r="CA55" s="264"/>
      <c r="CB55" s="264">
        <v>10</v>
      </c>
      <c r="CC55" s="264">
        <v>15</v>
      </c>
      <c r="CD55" s="264"/>
      <c r="CE55" s="264"/>
      <c r="CF55" s="264"/>
      <c r="CG55" s="264"/>
      <c r="CH55" s="264">
        <v>110</v>
      </c>
      <c r="CI55" s="264"/>
      <c r="CJ55" s="264"/>
      <c r="CK55" s="264">
        <v>110</v>
      </c>
      <c r="CL55" s="264"/>
      <c r="CM55" s="264"/>
      <c r="CN55" s="264"/>
      <c r="CO55" s="264"/>
      <c r="CP55" s="264">
        <v>20</v>
      </c>
      <c r="CQ55" s="264"/>
      <c r="CR55" s="264"/>
      <c r="CS55" s="264"/>
      <c r="CT55" s="264"/>
      <c r="CU55" s="264"/>
      <c r="CV55" s="264"/>
      <c r="CW55" s="264"/>
      <c r="CX55" s="264"/>
      <c r="CY55" s="264"/>
      <c r="CZ55" s="264"/>
      <c r="DA55" s="264"/>
      <c r="DB55" s="264"/>
      <c r="DC55" s="264"/>
      <c r="DD55" s="264"/>
      <c r="DE55" s="264"/>
      <c r="DF55" s="264"/>
      <c r="DG55" s="264"/>
      <c r="DH55" s="264"/>
      <c r="DI55" s="264"/>
      <c r="DJ55" s="264"/>
      <c r="DK55" s="264"/>
      <c r="DL55" s="264"/>
      <c r="DM55" s="264"/>
      <c r="DN55" s="264"/>
      <c r="DO55" s="264"/>
      <c r="DP55" s="264"/>
      <c r="DQ55" s="264"/>
      <c r="DR55" s="264"/>
      <c r="DS55" s="264"/>
      <c r="DT55" s="264"/>
      <c r="DU55" s="264"/>
      <c r="DV55" s="264"/>
      <c r="DW55" s="264"/>
      <c r="DX55" s="264"/>
      <c r="DY55" s="264">
        <f t="shared" si="6"/>
        <v>1066.8</v>
      </c>
    </row>
    <row r="56" spans="1:129" ht="14.25" customHeight="1">
      <c r="A56" s="28" t="s">
        <v>212</v>
      </c>
      <c r="B56" s="264">
        <f t="shared" si="0"/>
        <v>407</v>
      </c>
      <c r="C56" s="264">
        <f t="shared" si="1"/>
        <v>300</v>
      </c>
      <c r="D56" s="264">
        <v>118</v>
      </c>
      <c r="E56" s="264">
        <v>172</v>
      </c>
      <c r="F56" s="264">
        <v>10</v>
      </c>
      <c r="G56" s="264">
        <f t="shared" si="2"/>
        <v>13</v>
      </c>
      <c r="H56" s="264"/>
      <c r="I56" s="264"/>
      <c r="J56" s="264">
        <v>13</v>
      </c>
      <c r="K56" s="264"/>
      <c r="L56" s="264"/>
      <c r="M56" s="264">
        <v>38</v>
      </c>
      <c r="N56" s="264">
        <f t="shared" si="3"/>
        <v>5</v>
      </c>
      <c r="O56" s="264"/>
      <c r="P56" s="264"/>
      <c r="Q56" s="264">
        <v>5</v>
      </c>
      <c r="R56" s="264">
        <v>8</v>
      </c>
      <c r="S56" s="264">
        <f t="shared" si="4"/>
        <v>0</v>
      </c>
      <c r="T56" s="264"/>
      <c r="U56" s="264"/>
      <c r="V56" s="264"/>
      <c r="W56" s="264"/>
      <c r="X56" s="264"/>
      <c r="Y56" s="264"/>
      <c r="Z56" s="264"/>
      <c r="AA56" s="264">
        <f t="shared" si="5"/>
        <v>43</v>
      </c>
      <c r="AB56" s="264"/>
      <c r="AC56" s="264">
        <v>43</v>
      </c>
      <c r="AD56" s="264"/>
      <c r="AE56" s="264"/>
      <c r="AF56" s="264">
        <v>169.2</v>
      </c>
      <c r="AG56" s="264">
        <v>124</v>
      </c>
      <c r="AH56" s="264">
        <v>35.3</v>
      </c>
      <c r="AI56" s="264">
        <v>5</v>
      </c>
      <c r="AJ56" s="264">
        <v>0.5</v>
      </c>
      <c r="AK56" s="264">
        <v>1.5</v>
      </c>
      <c r="AL56" s="264">
        <v>10</v>
      </c>
      <c r="AM56" s="264">
        <v>5</v>
      </c>
      <c r="AN56" s="264"/>
      <c r="AO56" s="264">
        <v>2.5</v>
      </c>
      <c r="AP56" s="264">
        <v>40</v>
      </c>
      <c r="AQ56" s="264">
        <v>5</v>
      </c>
      <c r="AR56" s="264">
        <v>3.2</v>
      </c>
      <c r="AS56" s="264"/>
      <c r="AT56" s="264">
        <v>16</v>
      </c>
      <c r="AU56" s="264"/>
      <c r="AV56" s="264">
        <v>3</v>
      </c>
      <c r="AW56" s="264">
        <v>3</v>
      </c>
      <c r="AX56" s="264"/>
      <c r="AY56" s="264"/>
      <c r="AZ56" s="264"/>
      <c r="BA56" s="264"/>
      <c r="BB56" s="264">
        <v>15</v>
      </c>
      <c r="BC56" s="264">
        <v>2</v>
      </c>
      <c r="BD56" s="264">
        <v>8</v>
      </c>
      <c r="BE56" s="264">
        <v>5</v>
      </c>
      <c r="BF56" s="264">
        <v>7</v>
      </c>
      <c r="BG56" s="264"/>
      <c r="BH56" s="264">
        <v>5.7</v>
      </c>
      <c r="BI56" s="264">
        <v>10</v>
      </c>
      <c r="BJ56" s="264">
        <v>1.5</v>
      </c>
      <c r="BK56" s="264">
        <v>197</v>
      </c>
      <c r="BL56" s="264">
        <v>197</v>
      </c>
      <c r="BM56" s="264">
        <v>15</v>
      </c>
      <c r="BN56" s="264">
        <v>5</v>
      </c>
      <c r="BO56" s="264"/>
      <c r="BP56" s="264"/>
      <c r="BQ56" s="264"/>
      <c r="BR56" s="264"/>
      <c r="BS56" s="264"/>
      <c r="BT56" s="264"/>
      <c r="BU56" s="264"/>
      <c r="BV56" s="264">
        <v>10</v>
      </c>
      <c r="BW56" s="264"/>
      <c r="BX56" s="264"/>
      <c r="BY56" s="264"/>
      <c r="BZ56" s="264"/>
      <c r="CA56" s="264"/>
      <c r="CB56" s="264"/>
      <c r="CC56" s="264">
        <v>3</v>
      </c>
      <c r="CD56" s="264"/>
      <c r="CE56" s="264"/>
      <c r="CF56" s="264"/>
      <c r="CG56" s="264"/>
      <c r="CH56" s="264">
        <v>165</v>
      </c>
      <c r="CI56" s="264">
        <v>10</v>
      </c>
      <c r="CJ56" s="264"/>
      <c r="CK56" s="264">
        <v>155</v>
      </c>
      <c r="CL56" s="264"/>
      <c r="CM56" s="264"/>
      <c r="CN56" s="264"/>
      <c r="CO56" s="264">
        <v>14</v>
      </c>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f t="shared" si="6"/>
        <v>773.2</v>
      </c>
    </row>
    <row r="57" spans="1:129" ht="14.25" customHeight="1">
      <c r="A57" s="28" t="s">
        <v>213</v>
      </c>
      <c r="B57" s="264">
        <f t="shared" si="0"/>
        <v>241</v>
      </c>
      <c r="C57" s="264">
        <f t="shared" si="1"/>
        <v>176</v>
      </c>
      <c r="D57" s="264">
        <v>64</v>
      </c>
      <c r="E57" s="264">
        <v>106</v>
      </c>
      <c r="F57" s="264">
        <v>6</v>
      </c>
      <c r="G57" s="264">
        <f t="shared" si="2"/>
        <v>36</v>
      </c>
      <c r="H57" s="264">
        <v>28</v>
      </c>
      <c r="I57" s="264"/>
      <c r="J57" s="264">
        <v>8</v>
      </c>
      <c r="K57" s="264"/>
      <c r="L57" s="264"/>
      <c r="M57" s="264">
        <v>22</v>
      </c>
      <c r="N57" s="264">
        <f t="shared" si="3"/>
        <v>0</v>
      </c>
      <c r="O57" s="264"/>
      <c r="P57" s="264"/>
      <c r="Q57" s="264"/>
      <c r="R57" s="264"/>
      <c r="S57" s="264">
        <f t="shared" si="4"/>
        <v>0</v>
      </c>
      <c r="T57" s="264"/>
      <c r="U57" s="264"/>
      <c r="V57" s="264"/>
      <c r="W57" s="264"/>
      <c r="X57" s="264"/>
      <c r="Y57" s="264"/>
      <c r="Z57" s="264"/>
      <c r="AA57" s="264">
        <f t="shared" si="5"/>
        <v>7</v>
      </c>
      <c r="AB57" s="264"/>
      <c r="AC57" s="264">
        <v>7</v>
      </c>
      <c r="AD57" s="264"/>
      <c r="AE57" s="264"/>
      <c r="AF57" s="264">
        <v>69.6</v>
      </c>
      <c r="AG57" s="264">
        <v>58.2</v>
      </c>
      <c r="AH57" s="264">
        <v>28.4</v>
      </c>
      <c r="AI57" s="264">
        <v>5</v>
      </c>
      <c r="AJ57" s="264">
        <v>0.2</v>
      </c>
      <c r="AK57" s="264">
        <v>0.5</v>
      </c>
      <c r="AL57" s="264">
        <v>3</v>
      </c>
      <c r="AM57" s="264">
        <v>0.5</v>
      </c>
      <c r="AN57" s="264"/>
      <c r="AO57" s="264"/>
      <c r="AP57" s="264">
        <v>5</v>
      </c>
      <c r="AQ57" s="264">
        <v>4</v>
      </c>
      <c r="AR57" s="264">
        <v>1.6</v>
      </c>
      <c r="AS57" s="264">
        <v>2</v>
      </c>
      <c r="AT57" s="264">
        <v>8</v>
      </c>
      <c r="AU57" s="264"/>
      <c r="AV57" s="264"/>
      <c r="AW57" s="264">
        <v>5</v>
      </c>
      <c r="AX57" s="264"/>
      <c r="AY57" s="264"/>
      <c r="AZ57" s="264"/>
      <c r="BA57" s="264"/>
      <c r="BB57" s="264">
        <v>6</v>
      </c>
      <c r="BC57" s="264"/>
      <c r="BD57" s="264">
        <v>6</v>
      </c>
      <c r="BE57" s="264"/>
      <c r="BF57" s="264">
        <v>0.4</v>
      </c>
      <c r="BG57" s="264"/>
      <c r="BH57" s="264"/>
      <c r="BI57" s="264"/>
      <c r="BJ57" s="264"/>
      <c r="BK57" s="264"/>
      <c r="BL57" s="264"/>
      <c r="BM57" s="264"/>
      <c r="BN57" s="264"/>
      <c r="BO57" s="264"/>
      <c r="BP57" s="264"/>
      <c r="BQ57" s="264"/>
      <c r="BR57" s="264"/>
      <c r="BS57" s="264"/>
      <c r="BT57" s="264"/>
      <c r="BU57" s="264"/>
      <c r="BV57" s="264"/>
      <c r="BW57" s="264"/>
      <c r="BX57" s="264"/>
      <c r="BY57" s="264"/>
      <c r="BZ57" s="264"/>
      <c r="CA57" s="264"/>
      <c r="CB57" s="264"/>
      <c r="CC57" s="264"/>
      <c r="CD57" s="264"/>
      <c r="CE57" s="264"/>
      <c r="CF57" s="264"/>
      <c r="CG57" s="264"/>
      <c r="CH57" s="264"/>
      <c r="CI57" s="264"/>
      <c r="CJ57" s="264"/>
      <c r="CK57" s="264"/>
      <c r="CL57" s="264"/>
      <c r="CM57" s="264"/>
      <c r="CN57" s="264"/>
      <c r="CO57" s="264"/>
      <c r="CP57" s="264"/>
      <c r="CQ57" s="264"/>
      <c r="CR57" s="264"/>
      <c r="CS57" s="264"/>
      <c r="CT57" s="264"/>
      <c r="CU57" s="264"/>
      <c r="CV57" s="264"/>
      <c r="CW57" s="264"/>
      <c r="CX57" s="264"/>
      <c r="CY57" s="264"/>
      <c r="CZ57" s="264"/>
      <c r="DA57" s="264"/>
      <c r="DB57" s="264"/>
      <c r="DC57" s="264"/>
      <c r="DD57" s="264"/>
      <c r="DE57" s="264"/>
      <c r="DF57" s="264"/>
      <c r="DG57" s="264"/>
      <c r="DH57" s="264"/>
      <c r="DI57" s="264"/>
      <c r="DJ57" s="264"/>
      <c r="DK57" s="264"/>
      <c r="DL57" s="264"/>
      <c r="DM57" s="264"/>
      <c r="DN57" s="264"/>
      <c r="DO57" s="264"/>
      <c r="DP57" s="264"/>
      <c r="DQ57" s="264"/>
      <c r="DR57" s="264"/>
      <c r="DS57" s="264"/>
      <c r="DT57" s="264"/>
      <c r="DU57" s="264"/>
      <c r="DV57" s="264"/>
      <c r="DW57" s="264"/>
      <c r="DX57" s="264"/>
      <c r="DY57" s="264">
        <f t="shared" si="6"/>
        <v>310.6</v>
      </c>
    </row>
    <row r="58" spans="1:129" ht="14.25" customHeight="1">
      <c r="A58" s="28" t="s">
        <v>214</v>
      </c>
      <c r="B58" s="264">
        <f t="shared" si="0"/>
        <v>92</v>
      </c>
      <c r="C58" s="264">
        <f t="shared" si="1"/>
        <v>53</v>
      </c>
      <c r="D58" s="264">
        <v>27</v>
      </c>
      <c r="E58" s="264">
        <v>26</v>
      </c>
      <c r="F58" s="264"/>
      <c r="G58" s="264">
        <f t="shared" si="2"/>
        <v>12</v>
      </c>
      <c r="H58" s="264">
        <v>9</v>
      </c>
      <c r="I58" s="264"/>
      <c r="J58" s="264">
        <v>3</v>
      </c>
      <c r="K58" s="264"/>
      <c r="L58" s="264"/>
      <c r="M58" s="264">
        <v>13</v>
      </c>
      <c r="N58" s="264">
        <f t="shared" si="3"/>
        <v>0</v>
      </c>
      <c r="O58" s="264"/>
      <c r="P58" s="264"/>
      <c r="Q58" s="264"/>
      <c r="R58" s="264">
        <v>9</v>
      </c>
      <c r="S58" s="264">
        <f t="shared" si="4"/>
        <v>0</v>
      </c>
      <c r="T58" s="264"/>
      <c r="U58" s="264"/>
      <c r="V58" s="264"/>
      <c r="W58" s="264"/>
      <c r="X58" s="264"/>
      <c r="Y58" s="264"/>
      <c r="Z58" s="264"/>
      <c r="AA58" s="264">
        <f t="shared" si="5"/>
        <v>5</v>
      </c>
      <c r="AB58" s="264"/>
      <c r="AC58" s="264">
        <v>5</v>
      </c>
      <c r="AD58" s="264"/>
      <c r="AE58" s="264"/>
      <c r="AF58" s="264">
        <v>6.4</v>
      </c>
      <c r="AG58" s="264">
        <v>5.4</v>
      </c>
      <c r="AH58" s="264">
        <v>2.5</v>
      </c>
      <c r="AI58" s="264">
        <v>0.5</v>
      </c>
      <c r="AJ58" s="264"/>
      <c r="AK58" s="264"/>
      <c r="AL58" s="264">
        <v>1</v>
      </c>
      <c r="AM58" s="264"/>
      <c r="AN58" s="264"/>
      <c r="AO58" s="264"/>
      <c r="AP58" s="264">
        <v>1</v>
      </c>
      <c r="AQ58" s="264"/>
      <c r="AR58" s="264">
        <v>0.4</v>
      </c>
      <c r="AS58" s="264"/>
      <c r="AT58" s="264"/>
      <c r="AU58" s="264"/>
      <c r="AV58" s="264"/>
      <c r="AW58" s="264"/>
      <c r="AX58" s="264"/>
      <c r="AY58" s="264"/>
      <c r="AZ58" s="264"/>
      <c r="BA58" s="264"/>
      <c r="BB58" s="264"/>
      <c r="BC58" s="264"/>
      <c r="BD58" s="264"/>
      <c r="BE58" s="264"/>
      <c r="BF58" s="264"/>
      <c r="BG58" s="264"/>
      <c r="BH58" s="264"/>
      <c r="BI58" s="264"/>
      <c r="BJ58" s="264">
        <v>1</v>
      </c>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4"/>
      <c r="CN58" s="264"/>
      <c r="CO58" s="264"/>
      <c r="CP58" s="264"/>
      <c r="CQ58" s="264"/>
      <c r="CR58" s="264"/>
      <c r="CS58" s="264"/>
      <c r="CT58" s="264"/>
      <c r="CU58" s="264"/>
      <c r="CV58" s="264"/>
      <c r="CW58" s="264"/>
      <c r="CX58" s="264"/>
      <c r="CY58" s="264"/>
      <c r="CZ58" s="264"/>
      <c r="DA58" s="264"/>
      <c r="DB58" s="264"/>
      <c r="DC58" s="264"/>
      <c r="DD58" s="264"/>
      <c r="DE58" s="264"/>
      <c r="DF58" s="264"/>
      <c r="DG58" s="264"/>
      <c r="DH58" s="264"/>
      <c r="DI58" s="264"/>
      <c r="DJ58" s="264"/>
      <c r="DK58" s="264"/>
      <c r="DL58" s="264"/>
      <c r="DM58" s="264"/>
      <c r="DN58" s="264"/>
      <c r="DO58" s="264"/>
      <c r="DP58" s="264"/>
      <c r="DQ58" s="264"/>
      <c r="DR58" s="264"/>
      <c r="DS58" s="264"/>
      <c r="DT58" s="264"/>
      <c r="DU58" s="264"/>
      <c r="DV58" s="264"/>
      <c r="DW58" s="264"/>
      <c r="DX58" s="264"/>
      <c r="DY58" s="264">
        <f t="shared" si="6"/>
        <v>98.4</v>
      </c>
    </row>
    <row r="59" spans="1:129" ht="14.25" customHeight="1">
      <c r="A59" s="28" t="s">
        <v>215</v>
      </c>
      <c r="B59" s="264">
        <f t="shared" si="0"/>
        <v>138</v>
      </c>
      <c r="C59" s="264">
        <f t="shared" si="1"/>
        <v>101</v>
      </c>
      <c r="D59" s="264">
        <v>38</v>
      </c>
      <c r="E59" s="264">
        <v>60</v>
      </c>
      <c r="F59" s="264">
        <v>3</v>
      </c>
      <c r="G59" s="264">
        <f t="shared" si="2"/>
        <v>20</v>
      </c>
      <c r="H59" s="264">
        <v>15</v>
      </c>
      <c r="I59" s="264"/>
      <c r="J59" s="264">
        <v>5</v>
      </c>
      <c r="K59" s="264"/>
      <c r="L59" s="264"/>
      <c r="M59" s="264">
        <v>13</v>
      </c>
      <c r="N59" s="264">
        <f t="shared" si="3"/>
        <v>0</v>
      </c>
      <c r="O59" s="264"/>
      <c r="P59" s="264"/>
      <c r="Q59" s="264"/>
      <c r="R59" s="264"/>
      <c r="S59" s="264">
        <f t="shared" si="4"/>
        <v>0</v>
      </c>
      <c r="T59" s="264"/>
      <c r="U59" s="264"/>
      <c r="V59" s="264"/>
      <c r="W59" s="264"/>
      <c r="X59" s="264"/>
      <c r="Y59" s="264"/>
      <c r="Z59" s="264"/>
      <c r="AA59" s="264">
        <f t="shared" si="5"/>
        <v>4</v>
      </c>
      <c r="AB59" s="264"/>
      <c r="AC59" s="264">
        <v>4</v>
      </c>
      <c r="AD59" s="264"/>
      <c r="AE59" s="264"/>
      <c r="AF59" s="264">
        <v>32</v>
      </c>
      <c r="AG59" s="264">
        <v>18.5</v>
      </c>
      <c r="AH59" s="264">
        <v>7.9</v>
      </c>
      <c r="AI59" s="264"/>
      <c r="AJ59" s="264"/>
      <c r="AK59" s="264"/>
      <c r="AL59" s="264">
        <v>0.8</v>
      </c>
      <c r="AM59" s="264">
        <v>0.3</v>
      </c>
      <c r="AN59" s="264"/>
      <c r="AO59" s="264"/>
      <c r="AP59" s="264">
        <v>2.5</v>
      </c>
      <c r="AQ59" s="264"/>
      <c r="AR59" s="264">
        <v>1</v>
      </c>
      <c r="AS59" s="264">
        <v>1</v>
      </c>
      <c r="AT59" s="264">
        <v>5</v>
      </c>
      <c r="AU59" s="264"/>
      <c r="AV59" s="264">
        <v>3</v>
      </c>
      <c r="AW59" s="264">
        <v>3</v>
      </c>
      <c r="AX59" s="264"/>
      <c r="AY59" s="264"/>
      <c r="AZ59" s="264"/>
      <c r="BA59" s="264"/>
      <c r="BB59" s="264">
        <v>6.3</v>
      </c>
      <c r="BC59" s="264"/>
      <c r="BD59" s="264">
        <v>6.3</v>
      </c>
      <c r="BE59" s="264"/>
      <c r="BF59" s="264">
        <v>0.2</v>
      </c>
      <c r="BG59" s="264"/>
      <c r="BH59" s="264"/>
      <c r="BI59" s="264">
        <v>1</v>
      </c>
      <c r="BJ59" s="264"/>
      <c r="BK59" s="264"/>
      <c r="BL59" s="264"/>
      <c r="BM59" s="264"/>
      <c r="BN59" s="264"/>
      <c r="BO59" s="264"/>
      <c r="BP59" s="264"/>
      <c r="BQ59" s="264"/>
      <c r="BR59" s="264"/>
      <c r="BS59" s="264"/>
      <c r="BT59" s="264"/>
      <c r="BU59" s="264"/>
      <c r="BV59" s="264"/>
      <c r="BW59" s="264"/>
      <c r="BX59" s="264"/>
      <c r="BY59" s="264"/>
      <c r="BZ59" s="264"/>
      <c r="CA59" s="264"/>
      <c r="CB59" s="264"/>
      <c r="CC59" s="264"/>
      <c r="CD59" s="264"/>
      <c r="CE59" s="264"/>
      <c r="CF59" s="264"/>
      <c r="CG59" s="264"/>
      <c r="CH59" s="264"/>
      <c r="CI59" s="264"/>
      <c r="CJ59" s="264"/>
      <c r="CK59" s="264"/>
      <c r="CL59" s="264"/>
      <c r="CM59" s="264"/>
      <c r="CN59" s="264"/>
      <c r="CO59" s="264"/>
      <c r="CP59" s="264"/>
      <c r="CQ59" s="264"/>
      <c r="CR59" s="264"/>
      <c r="CS59" s="264"/>
      <c r="CT59" s="264"/>
      <c r="CU59" s="264"/>
      <c r="CV59" s="264"/>
      <c r="CW59" s="264"/>
      <c r="CX59" s="264"/>
      <c r="CY59" s="264"/>
      <c r="CZ59" s="264"/>
      <c r="DA59" s="264"/>
      <c r="DB59" s="264"/>
      <c r="DC59" s="264"/>
      <c r="DD59" s="264"/>
      <c r="DE59" s="264"/>
      <c r="DF59" s="264"/>
      <c r="DG59" s="264"/>
      <c r="DH59" s="264"/>
      <c r="DI59" s="264"/>
      <c r="DJ59" s="264"/>
      <c r="DK59" s="264"/>
      <c r="DL59" s="264"/>
      <c r="DM59" s="264"/>
      <c r="DN59" s="264"/>
      <c r="DO59" s="264"/>
      <c r="DP59" s="264"/>
      <c r="DQ59" s="264"/>
      <c r="DR59" s="264"/>
      <c r="DS59" s="264"/>
      <c r="DT59" s="264"/>
      <c r="DU59" s="264"/>
      <c r="DV59" s="264"/>
      <c r="DW59" s="264"/>
      <c r="DX59" s="264"/>
      <c r="DY59" s="264">
        <f t="shared" si="6"/>
        <v>170</v>
      </c>
    </row>
    <row r="60" spans="1:129" ht="14.25" customHeight="1">
      <c r="A60" s="28" t="s">
        <v>216</v>
      </c>
      <c r="B60" s="264">
        <f t="shared" si="0"/>
        <v>52.2</v>
      </c>
      <c r="C60" s="264">
        <f t="shared" si="1"/>
        <v>37</v>
      </c>
      <c r="D60" s="264">
        <v>13</v>
      </c>
      <c r="E60" s="264">
        <v>22</v>
      </c>
      <c r="F60" s="264">
        <v>2</v>
      </c>
      <c r="G60" s="264">
        <f t="shared" si="2"/>
        <v>7</v>
      </c>
      <c r="H60" s="264">
        <v>5.4</v>
      </c>
      <c r="I60" s="264"/>
      <c r="J60" s="264">
        <v>1.6</v>
      </c>
      <c r="K60" s="264"/>
      <c r="L60" s="264"/>
      <c r="M60" s="264">
        <v>5</v>
      </c>
      <c r="N60" s="264">
        <f t="shared" si="3"/>
        <v>0</v>
      </c>
      <c r="O60" s="264"/>
      <c r="P60" s="264"/>
      <c r="Q60" s="264"/>
      <c r="R60" s="264"/>
      <c r="S60" s="264">
        <f t="shared" si="4"/>
        <v>0</v>
      </c>
      <c r="T60" s="264"/>
      <c r="U60" s="264"/>
      <c r="V60" s="264"/>
      <c r="W60" s="264"/>
      <c r="X60" s="264"/>
      <c r="Y60" s="264"/>
      <c r="Z60" s="264"/>
      <c r="AA60" s="264">
        <f t="shared" si="5"/>
        <v>3.2</v>
      </c>
      <c r="AB60" s="264"/>
      <c r="AC60" s="264">
        <v>3.2</v>
      </c>
      <c r="AD60" s="264"/>
      <c r="AE60" s="264"/>
      <c r="AF60" s="264">
        <v>37.4</v>
      </c>
      <c r="AG60" s="264">
        <v>17.4</v>
      </c>
      <c r="AH60" s="264">
        <v>5</v>
      </c>
      <c r="AI60" s="264">
        <v>2</v>
      </c>
      <c r="AJ60" s="264"/>
      <c r="AK60" s="264">
        <v>2</v>
      </c>
      <c r="AL60" s="264">
        <v>3</v>
      </c>
      <c r="AM60" s="264">
        <v>1</v>
      </c>
      <c r="AN60" s="264"/>
      <c r="AO60" s="264"/>
      <c r="AP60" s="264">
        <v>1</v>
      </c>
      <c r="AQ60" s="264"/>
      <c r="AR60" s="264">
        <v>0.4</v>
      </c>
      <c r="AS60" s="264"/>
      <c r="AT60" s="264">
        <v>3</v>
      </c>
      <c r="AU60" s="264"/>
      <c r="AV60" s="264">
        <v>2</v>
      </c>
      <c r="AW60" s="264">
        <v>3</v>
      </c>
      <c r="AX60" s="264"/>
      <c r="AY60" s="264"/>
      <c r="AZ60" s="264"/>
      <c r="BA60" s="264"/>
      <c r="BB60" s="264"/>
      <c r="BC60" s="264"/>
      <c r="BD60" s="264"/>
      <c r="BE60" s="264"/>
      <c r="BF60" s="264">
        <v>2</v>
      </c>
      <c r="BG60" s="264"/>
      <c r="BH60" s="264">
        <v>5</v>
      </c>
      <c r="BI60" s="264">
        <v>4</v>
      </c>
      <c r="BJ60" s="264">
        <v>4</v>
      </c>
      <c r="BK60" s="264">
        <v>554</v>
      </c>
      <c r="BL60" s="264">
        <v>554</v>
      </c>
      <c r="BM60" s="264">
        <v>432</v>
      </c>
      <c r="BN60" s="264"/>
      <c r="BO60" s="264"/>
      <c r="BP60" s="264"/>
      <c r="BQ60" s="264"/>
      <c r="BR60" s="264"/>
      <c r="BS60" s="264">
        <v>3.3</v>
      </c>
      <c r="BT60" s="264"/>
      <c r="BU60" s="264"/>
      <c r="BV60" s="264"/>
      <c r="BW60" s="264">
        <v>428.7</v>
      </c>
      <c r="BX60" s="264"/>
      <c r="BY60" s="264"/>
      <c r="BZ60" s="264"/>
      <c r="CA60" s="264"/>
      <c r="CB60" s="264"/>
      <c r="CC60" s="264">
        <v>5</v>
      </c>
      <c r="CD60" s="264"/>
      <c r="CE60" s="264"/>
      <c r="CF60" s="264"/>
      <c r="CG60" s="264"/>
      <c r="CH60" s="264">
        <v>100</v>
      </c>
      <c r="CI60" s="264"/>
      <c r="CJ60" s="264">
        <v>100</v>
      </c>
      <c r="CK60" s="264"/>
      <c r="CL60" s="264"/>
      <c r="CM60" s="264"/>
      <c r="CN60" s="264"/>
      <c r="CO60" s="264">
        <v>12</v>
      </c>
      <c r="CP60" s="264">
        <v>5</v>
      </c>
      <c r="CQ60" s="264"/>
      <c r="CR60" s="264"/>
      <c r="CS60" s="264"/>
      <c r="CT60" s="264"/>
      <c r="CU60" s="264"/>
      <c r="CV60" s="264"/>
      <c r="CW60" s="264"/>
      <c r="CX60" s="264"/>
      <c r="CY60" s="264"/>
      <c r="CZ60" s="264"/>
      <c r="DA60" s="264"/>
      <c r="DB60" s="264"/>
      <c r="DC60" s="264"/>
      <c r="DD60" s="264"/>
      <c r="DE60" s="264"/>
      <c r="DF60" s="264"/>
      <c r="DG60" s="264"/>
      <c r="DH60" s="264"/>
      <c r="DI60" s="264"/>
      <c r="DJ60" s="264"/>
      <c r="DK60" s="264"/>
      <c r="DL60" s="264"/>
      <c r="DM60" s="264"/>
      <c r="DN60" s="264"/>
      <c r="DO60" s="264"/>
      <c r="DP60" s="264"/>
      <c r="DQ60" s="264"/>
      <c r="DR60" s="264"/>
      <c r="DS60" s="264"/>
      <c r="DT60" s="264"/>
      <c r="DU60" s="264"/>
      <c r="DV60" s="264"/>
      <c r="DW60" s="264"/>
      <c r="DX60" s="264"/>
      <c r="DY60" s="264">
        <f t="shared" si="6"/>
        <v>643.6</v>
      </c>
    </row>
    <row r="61" spans="1:129" ht="14.25" customHeight="1">
      <c r="A61" s="28" t="s">
        <v>217</v>
      </c>
      <c r="B61" s="264">
        <f t="shared" si="0"/>
        <v>1249</v>
      </c>
      <c r="C61" s="264">
        <f t="shared" si="1"/>
        <v>883</v>
      </c>
      <c r="D61" s="264">
        <v>353</v>
      </c>
      <c r="E61" s="264">
        <v>500</v>
      </c>
      <c r="F61" s="264">
        <v>30</v>
      </c>
      <c r="G61" s="264">
        <f t="shared" si="2"/>
        <v>159</v>
      </c>
      <c r="H61" s="264">
        <v>119</v>
      </c>
      <c r="I61" s="264"/>
      <c r="J61" s="264">
        <v>40</v>
      </c>
      <c r="K61" s="264"/>
      <c r="L61" s="264"/>
      <c r="M61" s="264">
        <v>109</v>
      </c>
      <c r="N61" s="264">
        <f t="shared" si="3"/>
        <v>9</v>
      </c>
      <c r="O61" s="264"/>
      <c r="P61" s="264"/>
      <c r="Q61" s="264">
        <v>9</v>
      </c>
      <c r="R61" s="264">
        <v>33</v>
      </c>
      <c r="S61" s="264">
        <f t="shared" si="4"/>
        <v>0</v>
      </c>
      <c r="T61" s="264"/>
      <c r="U61" s="264"/>
      <c r="V61" s="264"/>
      <c r="W61" s="264"/>
      <c r="X61" s="264"/>
      <c r="Y61" s="264"/>
      <c r="Z61" s="264"/>
      <c r="AA61" s="264">
        <f t="shared" si="5"/>
        <v>56</v>
      </c>
      <c r="AB61" s="264"/>
      <c r="AC61" s="264">
        <v>56</v>
      </c>
      <c r="AD61" s="264"/>
      <c r="AE61" s="264"/>
      <c r="AF61" s="264">
        <v>330.3</v>
      </c>
      <c r="AG61" s="264">
        <v>211.2</v>
      </c>
      <c r="AH61" s="264">
        <v>52.2</v>
      </c>
      <c r="AI61" s="264">
        <v>8</v>
      </c>
      <c r="AJ61" s="264"/>
      <c r="AK61" s="264">
        <v>0.7</v>
      </c>
      <c r="AL61" s="264">
        <v>20</v>
      </c>
      <c r="AM61" s="264">
        <v>25</v>
      </c>
      <c r="AN61" s="264"/>
      <c r="AO61" s="264"/>
      <c r="AP61" s="264">
        <v>50</v>
      </c>
      <c r="AQ61" s="264"/>
      <c r="AR61" s="264">
        <v>9.3</v>
      </c>
      <c r="AS61" s="264"/>
      <c r="AT61" s="264">
        <v>46</v>
      </c>
      <c r="AU61" s="264"/>
      <c r="AV61" s="264">
        <v>7.8</v>
      </c>
      <c r="AW61" s="264">
        <v>8</v>
      </c>
      <c r="AX61" s="264"/>
      <c r="AY61" s="264"/>
      <c r="AZ61" s="264"/>
      <c r="BA61" s="264"/>
      <c r="BB61" s="264">
        <v>50</v>
      </c>
      <c r="BC61" s="264">
        <v>2</v>
      </c>
      <c r="BD61" s="264">
        <v>40</v>
      </c>
      <c r="BE61" s="264">
        <v>8</v>
      </c>
      <c r="BF61" s="264">
        <v>17.3</v>
      </c>
      <c r="BG61" s="264"/>
      <c r="BH61" s="264">
        <v>28</v>
      </c>
      <c r="BI61" s="264">
        <v>8</v>
      </c>
      <c r="BJ61" s="264"/>
      <c r="BK61" s="264">
        <v>121</v>
      </c>
      <c r="BL61" s="264">
        <v>121</v>
      </c>
      <c r="BM61" s="264">
        <v>22</v>
      </c>
      <c r="BN61" s="264"/>
      <c r="BO61" s="264"/>
      <c r="BP61" s="264"/>
      <c r="BQ61" s="264"/>
      <c r="BR61" s="264"/>
      <c r="BS61" s="264"/>
      <c r="BT61" s="264"/>
      <c r="BU61" s="264"/>
      <c r="BV61" s="264"/>
      <c r="BW61" s="264">
        <v>22</v>
      </c>
      <c r="BX61" s="264"/>
      <c r="BY61" s="264"/>
      <c r="BZ61" s="264"/>
      <c r="CA61" s="264"/>
      <c r="CB61" s="264"/>
      <c r="CC61" s="264"/>
      <c r="CD61" s="264"/>
      <c r="CE61" s="264"/>
      <c r="CF61" s="264"/>
      <c r="CG61" s="264"/>
      <c r="CH61" s="264">
        <v>99</v>
      </c>
      <c r="CI61" s="264"/>
      <c r="CJ61" s="264"/>
      <c r="CK61" s="264">
        <v>99</v>
      </c>
      <c r="CL61" s="264"/>
      <c r="CM61" s="264"/>
      <c r="CN61" s="264"/>
      <c r="CO61" s="264"/>
      <c r="CP61" s="264"/>
      <c r="CQ61" s="264"/>
      <c r="CR61" s="264"/>
      <c r="CS61" s="264"/>
      <c r="CT61" s="264"/>
      <c r="CU61" s="264"/>
      <c r="CV61" s="264"/>
      <c r="CW61" s="264"/>
      <c r="CX61" s="264"/>
      <c r="CY61" s="264"/>
      <c r="CZ61" s="264"/>
      <c r="DA61" s="264"/>
      <c r="DB61" s="264"/>
      <c r="DC61" s="264"/>
      <c r="DD61" s="264"/>
      <c r="DE61" s="264"/>
      <c r="DF61" s="264"/>
      <c r="DG61" s="264"/>
      <c r="DH61" s="264"/>
      <c r="DI61" s="264"/>
      <c r="DJ61" s="264"/>
      <c r="DK61" s="264"/>
      <c r="DL61" s="264"/>
      <c r="DM61" s="264"/>
      <c r="DN61" s="264"/>
      <c r="DO61" s="264"/>
      <c r="DP61" s="264"/>
      <c r="DQ61" s="264"/>
      <c r="DR61" s="264"/>
      <c r="DS61" s="264"/>
      <c r="DT61" s="264"/>
      <c r="DU61" s="264"/>
      <c r="DV61" s="264"/>
      <c r="DW61" s="264"/>
      <c r="DX61" s="264"/>
      <c r="DY61" s="264">
        <f t="shared" si="6"/>
        <v>1700.3</v>
      </c>
    </row>
    <row r="62" spans="1:129" ht="14.25" customHeight="1">
      <c r="A62" s="28" t="s">
        <v>218</v>
      </c>
      <c r="B62" s="264">
        <f t="shared" si="0"/>
        <v>1090</v>
      </c>
      <c r="C62" s="264">
        <f t="shared" si="1"/>
        <v>834</v>
      </c>
      <c r="D62" s="264">
        <v>308</v>
      </c>
      <c r="E62" s="264">
        <v>500</v>
      </c>
      <c r="F62" s="264">
        <v>26</v>
      </c>
      <c r="G62" s="264">
        <f t="shared" si="2"/>
        <v>147</v>
      </c>
      <c r="H62" s="264">
        <v>110</v>
      </c>
      <c r="I62" s="264"/>
      <c r="J62" s="264">
        <v>37</v>
      </c>
      <c r="K62" s="264"/>
      <c r="L62" s="264"/>
      <c r="M62" s="264">
        <v>102</v>
      </c>
      <c r="N62" s="264">
        <f t="shared" si="3"/>
        <v>0</v>
      </c>
      <c r="O62" s="264"/>
      <c r="P62" s="264"/>
      <c r="Q62" s="264"/>
      <c r="R62" s="264"/>
      <c r="S62" s="264">
        <f t="shared" si="4"/>
        <v>0</v>
      </c>
      <c r="T62" s="264"/>
      <c r="U62" s="264"/>
      <c r="V62" s="264"/>
      <c r="W62" s="264"/>
      <c r="X62" s="264"/>
      <c r="Y62" s="264"/>
      <c r="Z62" s="264"/>
      <c r="AA62" s="264">
        <f t="shared" si="5"/>
        <v>7</v>
      </c>
      <c r="AB62" s="264"/>
      <c r="AC62" s="264">
        <v>7</v>
      </c>
      <c r="AD62" s="264"/>
      <c r="AE62" s="264"/>
      <c r="AF62" s="264">
        <v>193.5</v>
      </c>
      <c r="AG62" s="264">
        <v>104</v>
      </c>
      <c r="AH62" s="264">
        <v>22.2</v>
      </c>
      <c r="AI62" s="264">
        <v>4</v>
      </c>
      <c r="AJ62" s="264"/>
      <c r="AK62" s="264">
        <v>1.5</v>
      </c>
      <c r="AL62" s="264">
        <v>14.4</v>
      </c>
      <c r="AM62" s="264">
        <v>6</v>
      </c>
      <c r="AN62" s="264"/>
      <c r="AO62" s="264"/>
      <c r="AP62" s="264">
        <v>9.4</v>
      </c>
      <c r="AQ62" s="264"/>
      <c r="AR62" s="264">
        <v>8.5</v>
      </c>
      <c r="AS62" s="264"/>
      <c r="AT62" s="264">
        <v>38</v>
      </c>
      <c r="AU62" s="264"/>
      <c r="AV62" s="264">
        <v>3.6</v>
      </c>
      <c r="AW62" s="264">
        <v>14.4</v>
      </c>
      <c r="AX62" s="264"/>
      <c r="AY62" s="264"/>
      <c r="AZ62" s="264"/>
      <c r="BA62" s="264"/>
      <c r="BB62" s="264">
        <v>13</v>
      </c>
      <c r="BC62" s="264"/>
      <c r="BD62" s="264">
        <v>13</v>
      </c>
      <c r="BE62" s="264"/>
      <c r="BF62" s="264">
        <v>6.5</v>
      </c>
      <c r="BG62" s="264">
        <v>7</v>
      </c>
      <c r="BH62" s="264">
        <v>31.6</v>
      </c>
      <c r="BI62" s="264">
        <v>12</v>
      </c>
      <c r="BJ62" s="264">
        <v>1.4</v>
      </c>
      <c r="BK62" s="264">
        <v>192</v>
      </c>
      <c r="BL62" s="264">
        <v>192</v>
      </c>
      <c r="BM62" s="264">
        <v>75.9</v>
      </c>
      <c r="BN62" s="264">
        <v>13</v>
      </c>
      <c r="BO62" s="264"/>
      <c r="BP62" s="264"/>
      <c r="BQ62" s="264">
        <v>2.9</v>
      </c>
      <c r="BR62" s="264">
        <v>9</v>
      </c>
      <c r="BS62" s="264"/>
      <c r="BT62" s="264"/>
      <c r="BU62" s="264"/>
      <c r="BV62" s="264">
        <v>9</v>
      </c>
      <c r="BW62" s="264">
        <v>42</v>
      </c>
      <c r="BX62" s="264"/>
      <c r="BY62" s="264"/>
      <c r="BZ62" s="264"/>
      <c r="CA62" s="264"/>
      <c r="CB62" s="264"/>
      <c r="CC62" s="264">
        <v>12</v>
      </c>
      <c r="CD62" s="264">
        <v>57.7</v>
      </c>
      <c r="CE62" s="264"/>
      <c r="CF62" s="264">
        <v>57.7</v>
      </c>
      <c r="CG62" s="264"/>
      <c r="CH62" s="264">
        <v>13</v>
      </c>
      <c r="CI62" s="264"/>
      <c r="CJ62" s="264">
        <v>13</v>
      </c>
      <c r="CK62" s="264"/>
      <c r="CL62" s="264"/>
      <c r="CM62" s="264"/>
      <c r="CN62" s="264">
        <v>18.4</v>
      </c>
      <c r="CO62" s="264">
        <v>15</v>
      </c>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c r="DT62" s="264"/>
      <c r="DU62" s="264"/>
      <c r="DV62" s="264"/>
      <c r="DW62" s="264"/>
      <c r="DX62" s="264"/>
      <c r="DY62" s="264">
        <f t="shared" si="6"/>
        <v>1475.5</v>
      </c>
    </row>
    <row r="63" spans="1:129" ht="14.25" customHeight="1">
      <c r="A63" s="28" t="s">
        <v>219</v>
      </c>
      <c r="B63" s="264">
        <f t="shared" si="0"/>
        <v>1465</v>
      </c>
      <c r="C63" s="264">
        <f t="shared" si="1"/>
        <v>738</v>
      </c>
      <c r="D63" s="264">
        <v>275</v>
      </c>
      <c r="E63" s="264">
        <v>440</v>
      </c>
      <c r="F63" s="264">
        <v>23</v>
      </c>
      <c r="G63" s="264">
        <f t="shared" si="2"/>
        <v>146</v>
      </c>
      <c r="H63" s="264">
        <v>111</v>
      </c>
      <c r="I63" s="264"/>
      <c r="J63" s="264">
        <v>35</v>
      </c>
      <c r="K63" s="264"/>
      <c r="L63" s="264"/>
      <c r="M63" s="264">
        <v>90</v>
      </c>
      <c r="N63" s="264">
        <f t="shared" si="3"/>
        <v>440</v>
      </c>
      <c r="O63" s="264"/>
      <c r="P63" s="264"/>
      <c r="Q63" s="264">
        <v>440</v>
      </c>
      <c r="R63" s="264"/>
      <c r="S63" s="264">
        <f t="shared" si="4"/>
        <v>0</v>
      </c>
      <c r="T63" s="264"/>
      <c r="U63" s="264"/>
      <c r="V63" s="264"/>
      <c r="W63" s="264"/>
      <c r="X63" s="264"/>
      <c r="Y63" s="264"/>
      <c r="Z63" s="264"/>
      <c r="AA63" s="264">
        <f t="shared" si="5"/>
        <v>51</v>
      </c>
      <c r="AB63" s="264"/>
      <c r="AC63" s="264">
        <v>51</v>
      </c>
      <c r="AD63" s="264"/>
      <c r="AE63" s="264"/>
      <c r="AF63" s="264">
        <v>462.9</v>
      </c>
      <c r="AG63" s="264">
        <v>290.9</v>
      </c>
      <c r="AH63" s="264">
        <v>148</v>
      </c>
      <c r="AI63" s="264">
        <v>8.5</v>
      </c>
      <c r="AJ63" s="264">
        <v>3</v>
      </c>
      <c r="AK63" s="264">
        <v>11.5</v>
      </c>
      <c r="AL63" s="264">
        <v>10</v>
      </c>
      <c r="AM63" s="264">
        <v>6</v>
      </c>
      <c r="AN63" s="264"/>
      <c r="AO63" s="264">
        <v>15</v>
      </c>
      <c r="AP63" s="264">
        <v>6</v>
      </c>
      <c r="AQ63" s="264">
        <v>15</v>
      </c>
      <c r="AR63" s="264">
        <v>12.9</v>
      </c>
      <c r="AS63" s="264"/>
      <c r="AT63" s="264">
        <v>55</v>
      </c>
      <c r="AU63" s="264"/>
      <c r="AV63" s="264">
        <v>6</v>
      </c>
      <c r="AW63" s="264">
        <v>12</v>
      </c>
      <c r="AX63" s="264"/>
      <c r="AY63" s="264"/>
      <c r="AZ63" s="264"/>
      <c r="BA63" s="264"/>
      <c r="BB63" s="264">
        <v>7</v>
      </c>
      <c r="BC63" s="264">
        <v>7</v>
      </c>
      <c r="BD63" s="264"/>
      <c r="BE63" s="264"/>
      <c r="BF63" s="264">
        <v>3</v>
      </c>
      <c r="BG63" s="264"/>
      <c r="BH63" s="264">
        <v>44</v>
      </c>
      <c r="BI63" s="264">
        <v>10</v>
      </c>
      <c r="BJ63" s="264">
        <v>90</v>
      </c>
      <c r="BK63" s="264">
        <v>317</v>
      </c>
      <c r="BL63" s="264">
        <v>317</v>
      </c>
      <c r="BM63" s="264">
        <v>200</v>
      </c>
      <c r="BN63" s="264"/>
      <c r="BO63" s="264"/>
      <c r="BP63" s="264"/>
      <c r="BQ63" s="264"/>
      <c r="BR63" s="264"/>
      <c r="BS63" s="264"/>
      <c r="BT63" s="264"/>
      <c r="BU63" s="264">
        <v>200</v>
      </c>
      <c r="BV63" s="264"/>
      <c r="BW63" s="264"/>
      <c r="BX63" s="264"/>
      <c r="BY63" s="264"/>
      <c r="BZ63" s="264"/>
      <c r="CA63" s="264"/>
      <c r="CB63" s="264"/>
      <c r="CC63" s="264"/>
      <c r="CD63" s="264"/>
      <c r="CE63" s="264"/>
      <c r="CF63" s="264"/>
      <c r="CG63" s="264"/>
      <c r="CH63" s="264">
        <v>117</v>
      </c>
      <c r="CI63" s="264"/>
      <c r="CJ63" s="264">
        <v>117</v>
      </c>
      <c r="CK63" s="264"/>
      <c r="CL63" s="264"/>
      <c r="CM63" s="264"/>
      <c r="CN63" s="264"/>
      <c r="CO63" s="264"/>
      <c r="CP63" s="264"/>
      <c r="CQ63" s="264"/>
      <c r="CR63" s="264"/>
      <c r="CS63" s="264"/>
      <c r="CT63" s="264"/>
      <c r="CU63" s="264"/>
      <c r="CV63" s="264"/>
      <c r="CW63" s="264"/>
      <c r="CX63" s="264"/>
      <c r="CY63" s="264"/>
      <c r="CZ63" s="264"/>
      <c r="DA63" s="264"/>
      <c r="DB63" s="264"/>
      <c r="DC63" s="264"/>
      <c r="DD63" s="264"/>
      <c r="DE63" s="264"/>
      <c r="DF63" s="264"/>
      <c r="DG63" s="264"/>
      <c r="DH63" s="264"/>
      <c r="DI63" s="264"/>
      <c r="DJ63" s="264"/>
      <c r="DK63" s="264"/>
      <c r="DL63" s="264"/>
      <c r="DM63" s="264"/>
      <c r="DN63" s="264"/>
      <c r="DO63" s="264"/>
      <c r="DP63" s="264"/>
      <c r="DQ63" s="264"/>
      <c r="DR63" s="264"/>
      <c r="DS63" s="264"/>
      <c r="DT63" s="264"/>
      <c r="DU63" s="264"/>
      <c r="DV63" s="264"/>
      <c r="DW63" s="264"/>
      <c r="DX63" s="264"/>
      <c r="DY63" s="264">
        <f t="shared" si="6"/>
        <v>2244.9</v>
      </c>
    </row>
    <row r="64" spans="1:129" ht="14.25" customHeight="1">
      <c r="A64" s="28" t="s">
        <v>220</v>
      </c>
      <c r="B64" s="264">
        <f t="shared" si="0"/>
        <v>178</v>
      </c>
      <c r="C64" s="264">
        <f t="shared" si="1"/>
        <v>115</v>
      </c>
      <c r="D64" s="264">
        <v>56</v>
      </c>
      <c r="E64" s="264">
        <v>59</v>
      </c>
      <c r="F64" s="264"/>
      <c r="G64" s="264">
        <f t="shared" si="2"/>
        <v>27</v>
      </c>
      <c r="H64" s="264">
        <v>21</v>
      </c>
      <c r="I64" s="264"/>
      <c r="J64" s="264">
        <v>6</v>
      </c>
      <c r="K64" s="264"/>
      <c r="L64" s="264"/>
      <c r="M64" s="264">
        <v>16</v>
      </c>
      <c r="N64" s="264">
        <f t="shared" si="3"/>
        <v>0</v>
      </c>
      <c r="O64" s="264"/>
      <c r="P64" s="264"/>
      <c r="Q64" s="264"/>
      <c r="R64" s="264">
        <v>17</v>
      </c>
      <c r="S64" s="264">
        <f t="shared" si="4"/>
        <v>0</v>
      </c>
      <c r="T64" s="264"/>
      <c r="U64" s="264"/>
      <c r="V64" s="264"/>
      <c r="W64" s="264"/>
      <c r="X64" s="264"/>
      <c r="Y64" s="264"/>
      <c r="Z64" s="264"/>
      <c r="AA64" s="264">
        <f t="shared" si="5"/>
        <v>3</v>
      </c>
      <c r="AB64" s="264"/>
      <c r="AC64" s="264">
        <v>3</v>
      </c>
      <c r="AD64" s="264"/>
      <c r="AE64" s="264"/>
      <c r="AF64" s="264">
        <v>16.4</v>
      </c>
      <c r="AG64" s="264">
        <v>7.4</v>
      </c>
      <c r="AH64" s="264">
        <v>6</v>
      </c>
      <c r="AI64" s="264"/>
      <c r="AJ64" s="264"/>
      <c r="AK64" s="264"/>
      <c r="AL64" s="264"/>
      <c r="AM64" s="264"/>
      <c r="AN64" s="264"/>
      <c r="AO64" s="264"/>
      <c r="AP64" s="264"/>
      <c r="AQ64" s="264"/>
      <c r="AR64" s="264">
        <v>1.4</v>
      </c>
      <c r="AS64" s="264"/>
      <c r="AT64" s="264"/>
      <c r="AU64" s="264"/>
      <c r="AV64" s="264"/>
      <c r="AW64" s="264"/>
      <c r="AX64" s="264"/>
      <c r="AY64" s="264"/>
      <c r="AZ64" s="264"/>
      <c r="BA64" s="264"/>
      <c r="BB64" s="264"/>
      <c r="BC64" s="264"/>
      <c r="BD64" s="264"/>
      <c r="BE64" s="264"/>
      <c r="BF64" s="264"/>
      <c r="BG64" s="264"/>
      <c r="BH64" s="264">
        <v>4</v>
      </c>
      <c r="BI64" s="264"/>
      <c r="BJ64" s="264">
        <v>5</v>
      </c>
      <c r="BK64" s="264">
        <v>1280</v>
      </c>
      <c r="BL64" s="264">
        <v>1280</v>
      </c>
      <c r="BM64" s="264">
        <v>850</v>
      </c>
      <c r="BN64" s="264"/>
      <c r="BO64" s="264"/>
      <c r="BP64" s="264"/>
      <c r="BQ64" s="264"/>
      <c r="BR64" s="264">
        <v>800</v>
      </c>
      <c r="BS64" s="264"/>
      <c r="BT64" s="264"/>
      <c r="BU64" s="264"/>
      <c r="BV64" s="264"/>
      <c r="BW64" s="264">
        <v>50</v>
      </c>
      <c r="BX64" s="264"/>
      <c r="BY64" s="264"/>
      <c r="BZ64" s="264"/>
      <c r="CA64" s="264"/>
      <c r="CB64" s="264"/>
      <c r="CC64" s="264"/>
      <c r="CD64" s="264"/>
      <c r="CE64" s="264"/>
      <c r="CF64" s="264"/>
      <c r="CG64" s="264"/>
      <c r="CH64" s="264"/>
      <c r="CI64" s="264"/>
      <c r="CJ64" s="264"/>
      <c r="CK64" s="264"/>
      <c r="CL64" s="264"/>
      <c r="CM64" s="264"/>
      <c r="CN64" s="264"/>
      <c r="CO64" s="264">
        <v>400</v>
      </c>
      <c r="CP64" s="264">
        <v>30</v>
      </c>
      <c r="CQ64" s="264"/>
      <c r="CR64" s="264"/>
      <c r="CS64" s="264"/>
      <c r="CT64" s="264"/>
      <c r="CU64" s="264"/>
      <c r="CV64" s="264"/>
      <c r="CW64" s="264"/>
      <c r="CX64" s="264"/>
      <c r="CY64" s="264"/>
      <c r="CZ64" s="264"/>
      <c r="DA64" s="264"/>
      <c r="DB64" s="264"/>
      <c r="DC64" s="264"/>
      <c r="DD64" s="264"/>
      <c r="DE64" s="264"/>
      <c r="DF64" s="264"/>
      <c r="DG64" s="264"/>
      <c r="DH64" s="264"/>
      <c r="DI64" s="264"/>
      <c r="DJ64" s="264"/>
      <c r="DK64" s="264"/>
      <c r="DL64" s="264"/>
      <c r="DM64" s="264"/>
      <c r="DN64" s="264"/>
      <c r="DO64" s="264"/>
      <c r="DP64" s="264"/>
      <c r="DQ64" s="264"/>
      <c r="DR64" s="264"/>
      <c r="DS64" s="264"/>
      <c r="DT64" s="264"/>
      <c r="DU64" s="264"/>
      <c r="DV64" s="264"/>
      <c r="DW64" s="264"/>
      <c r="DX64" s="264"/>
      <c r="DY64" s="264">
        <f t="shared" si="6"/>
        <v>1474.4</v>
      </c>
    </row>
    <row r="65" spans="1:129" ht="14.25" customHeight="1">
      <c r="A65" s="28" t="s">
        <v>221</v>
      </c>
      <c r="B65" s="264">
        <f t="shared" si="0"/>
        <v>187</v>
      </c>
      <c r="C65" s="264">
        <f t="shared" si="1"/>
        <v>134</v>
      </c>
      <c r="D65" s="264">
        <v>45</v>
      </c>
      <c r="E65" s="264">
        <v>85</v>
      </c>
      <c r="F65" s="264">
        <v>4</v>
      </c>
      <c r="G65" s="264">
        <f t="shared" si="2"/>
        <v>22</v>
      </c>
      <c r="H65" s="264">
        <v>16</v>
      </c>
      <c r="I65" s="264"/>
      <c r="J65" s="264">
        <v>6</v>
      </c>
      <c r="K65" s="264"/>
      <c r="L65" s="264"/>
      <c r="M65" s="264">
        <v>16</v>
      </c>
      <c r="N65" s="264">
        <f t="shared" si="3"/>
        <v>0</v>
      </c>
      <c r="O65" s="264"/>
      <c r="P65" s="264"/>
      <c r="Q65" s="264"/>
      <c r="R65" s="264"/>
      <c r="S65" s="264">
        <f t="shared" si="4"/>
        <v>0</v>
      </c>
      <c r="T65" s="264"/>
      <c r="U65" s="264"/>
      <c r="V65" s="264"/>
      <c r="W65" s="264"/>
      <c r="X65" s="264"/>
      <c r="Y65" s="264"/>
      <c r="Z65" s="264"/>
      <c r="AA65" s="264">
        <f t="shared" si="5"/>
        <v>15</v>
      </c>
      <c r="AB65" s="264"/>
      <c r="AC65" s="264">
        <v>15</v>
      </c>
      <c r="AD65" s="264"/>
      <c r="AE65" s="264"/>
      <c r="AF65" s="264">
        <v>18.2</v>
      </c>
      <c r="AG65" s="264">
        <v>14.1</v>
      </c>
      <c r="AH65" s="264">
        <v>6.9</v>
      </c>
      <c r="AI65" s="264"/>
      <c r="AJ65" s="264"/>
      <c r="AK65" s="264"/>
      <c r="AL65" s="264"/>
      <c r="AM65" s="264"/>
      <c r="AN65" s="264"/>
      <c r="AO65" s="264"/>
      <c r="AP65" s="264"/>
      <c r="AQ65" s="264"/>
      <c r="AR65" s="264">
        <v>1.2</v>
      </c>
      <c r="AS65" s="264"/>
      <c r="AT65" s="264">
        <v>6</v>
      </c>
      <c r="AU65" s="264"/>
      <c r="AV65" s="264"/>
      <c r="AW65" s="264"/>
      <c r="AX65" s="264"/>
      <c r="AY65" s="264"/>
      <c r="AZ65" s="264"/>
      <c r="BA65" s="264"/>
      <c r="BB65" s="264"/>
      <c r="BC65" s="264"/>
      <c r="BD65" s="264"/>
      <c r="BE65" s="264"/>
      <c r="BF65" s="264">
        <v>0.9</v>
      </c>
      <c r="BG65" s="264"/>
      <c r="BH65" s="264">
        <v>3.2</v>
      </c>
      <c r="BI65" s="264"/>
      <c r="BJ65" s="264"/>
      <c r="BK65" s="264">
        <v>1200</v>
      </c>
      <c r="BL65" s="264">
        <v>1200</v>
      </c>
      <c r="BM65" s="264"/>
      <c r="BN65" s="264"/>
      <c r="BO65" s="264"/>
      <c r="BP65" s="264"/>
      <c r="BQ65" s="264"/>
      <c r="BR65" s="264"/>
      <c r="BS65" s="264"/>
      <c r="BT65" s="264"/>
      <c r="BU65" s="264"/>
      <c r="BV65" s="264"/>
      <c r="BW65" s="264"/>
      <c r="BX65" s="264"/>
      <c r="BY65" s="264"/>
      <c r="BZ65" s="264"/>
      <c r="CA65" s="264"/>
      <c r="CB65" s="264"/>
      <c r="CC65" s="264"/>
      <c r="CD65" s="264"/>
      <c r="CE65" s="264"/>
      <c r="CF65" s="264"/>
      <c r="CG65" s="264"/>
      <c r="CH65" s="264"/>
      <c r="CI65" s="264"/>
      <c r="CJ65" s="264"/>
      <c r="CK65" s="264"/>
      <c r="CL65" s="264"/>
      <c r="CM65" s="264"/>
      <c r="CN65" s="264"/>
      <c r="CO65" s="264"/>
      <c r="CP65" s="264">
        <v>1200</v>
      </c>
      <c r="CQ65" s="264"/>
      <c r="CR65" s="264"/>
      <c r="CS65" s="264"/>
      <c r="CT65" s="264"/>
      <c r="CU65" s="264"/>
      <c r="CV65" s="264"/>
      <c r="CW65" s="264"/>
      <c r="CX65" s="264"/>
      <c r="CY65" s="264"/>
      <c r="CZ65" s="264"/>
      <c r="DA65" s="264"/>
      <c r="DB65" s="264"/>
      <c r="DC65" s="264"/>
      <c r="DD65" s="264"/>
      <c r="DE65" s="264"/>
      <c r="DF65" s="264"/>
      <c r="DG65" s="264"/>
      <c r="DH65" s="264"/>
      <c r="DI65" s="264"/>
      <c r="DJ65" s="264"/>
      <c r="DK65" s="264"/>
      <c r="DL65" s="264"/>
      <c r="DM65" s="264"/>
      <c r="DN65" s="264"/>
      <c r="DO65" s="264"/>
      <c r="DP65" s="264"/>
      <c r="DQ65" s="264"/>
      <c r="DR65" s="264"/>
      <c r="DS65" s="264"/>
      <c r="DT65" s="264"/>
      <c r="DU65" s="264"/>
      <c r="DV65" s="264"/>
      <c r="DW65" s="264"/>
      <c r="DX65" s="264"/>
      <c r="DY65" s="264">
        <f t="shared" si="6"/>
        <v>1405.2</v>
      </c>
    </row>
    <row r="66" spans="1:129" ht="14.25" customHeight="1">
      <c r="A66" s="28" t="s">
        <v>222</v>
      </c>
      <c r="B66" s="264">
        <f t="shared" si="0"/>
        <v>309</v>
      </c>
      <c r="C66" s="264">
        <f t="shared" si="1"/>
        <v>229</v>
      </c>
      <c r="D66" s="264">
        <v>86</v>
      </c>
      <c r="E66" s="264">
        <v>136</v>
      </c>
      <c r="F66" s="264">
        <v>7</v>
      </c>
      <c r="G66" s="264">
        <f t="shared" si="2"/>
        <v>10</v>
      </c>
      <c r="H66" s="264"/>
      <c r="I66" s="264"/>
      <c r="J66" s="264">
        <v>10</v>
      </c>
      <c r="K66" s="264"/>
      <c r="L66" s="264"/>
      <c r="M66" s="264">
        <v>29</v>
      </c>
      <c r="N66" s="264">
        <f t="shared" si="3"/>
        <v>5</v>
      </c>
      <c r="O66" s="264"/>
      <c r="P66" s="264"/>
      <c r="Q66" s="264">
        <v>5</v>
      </c>
      <c r="R66" s="264"/>
      <c r="S66" s="264">
        <f t="shared" si="4"/>
        <v>0</v>
      </c>
      <c r="T66" s="264"/>
      <c r="U66" s="264"/>
      <c r="V66" s="264"/>
      <c r="W66" s="264"/>
      <c r="X66" s="264"/>
      <c r="Y66" s="264"/>
      <c r="Z66" s="264"/>
      <c r="AA66" s="264">
        <f t="shared" si="5"/>
        <v>36</v>
      </c>
      <c r="AB66" s="264"/>
      <c r="AC66" s="264">
        <v>36</v>
      </c>
      <c r="AD66" s="264"/>
      <c r="AE66" s="264"/>
      <c r="AF66" s="264">
        <v>126.4</v>
      </c>
      <c r="AG66" s="264">
        <v>68.9</v>
      </c>
      <c r="AH66" s="264">
        <v>20</v>
      </c>
      <c r="AI66" s="264">
        <v>4</v>
      </c>
      <c r="AJ66" s="264"/>
      <c r="AK66" s="264">
        <v>4.5</v>
      </c>
      <c r="AL66" s="264">
        <v>10</v>
      </c>
      <c r="AM66" s="264">
        <v>6</v>
      </c>
      <c r="AN66" s="264"/>
      <c r="AO66" s="264"/>
      <c r="AP66" s="264">
        <v>8</v>
      </c>
      <c r="AQ66" s="264"/>
      <c r="AR66" s="264">
        <v>2.4</v>
      </c>
      <c r="AS66" s="264"/>
      <c r="AT66" s="264">
        <v>14</v>
      </c>
      <c r="AU66" s="264"/>
      <c r="AV66" s="264">
        <v>3</v>
      </c>
      <c r="AW66" s="264">
        <v>4</v>
      </c>
      <c r="AX66" s="264"/>
      <c r="AY66" s="264"/>
      <c r="AZ66" s="264"/>
      <c r="BA66" s="264"/>
      <c r="BB66" s="264">
        <v>19.5</v>
      </c>
      <c r="BC66" s="264">
        <v>4</v>
      </c>
      <c r="BD66" s="264">
        <v>2.5</v>
      </c>
      <c r="BE66" s="264">
        <v>13</v>
      </c>
      <c r="BF66" s="264">
        <v>5</v>
      </c>
      <c r="BG66" s="264"/>
      <c r="BH66" s="264">
        <v>10</v>
      </c>
      <c r="BI66" s="264">
        <v>5</v>
      </c>
      <c r="BJ66" s="264">
        <v>11</v>
      </c>
      <c r="BK66" s="264">
        <v>1035</v>
      </c>
      <c r="BL66" s="264">
        <v>1035</v>
      </c>
      <c r="BM66" s="264">
        <v>36</v>
      </c>
      <c r="BN66" s="264">
        <v>12</v>
      </c>
      <c r="BO66" s="264">
        <v>7</v>
      </c>
      <c r="BP66" s="264"/>
      <c r="BQ66" s="264">
        <v>1</v>
      </c>
      <c r="BR66" s="264">
        <v>7</v>
      </c>
      <c r="BS66" s="264">
        <v>1</v>
      </c>
      <c r="BT66" s="264"/>
      <c r="BU66" s="264"/>
      <c r="BV66" s="264">
        <v>4</v>
      </c>
      <c r="BW66" s="264"/>
      <c r="BX66" s="264">
        <v>4</v>
      </c>
      <c r="BY66" s="264"/>
      <c r="BZ66" s="264"/>
      <c r="CA66" s="264"/>
      <c r="CB66" s="264">
        <v>2</v>
      </c>
      <c r="CC66" s="264">
        <v>4</v>
      </c>
      <c r="CD66" s="264"/>
      <c r="CE66" s="264"/>
      <c r="CF66" s="264"/>
      <c r="CG66" s="264"/>
      <c r="CH66" s="264">
        <v>975</v>
      </c>
      <c r="CI66" s="264"/>
      <c r="CJ66" s="264">
        <v>275</v>
      </c>
      <c r="CK66" s="264">
        <v>700</v>
      </c>
      <c r="CL66" s="264"/>
      <c r="CM66" s="264"/>
      <c r="CN66" s="264"/>
      <c r="CO66" s="264">
        <v>5</v>
      </c>
      <c r="CP66" s="264">
        <v>13</v>
      </c>
      <c r="CQ66" s="264"/>
      <c r="CR66" s="264"/>
      <c r="CS66" s="264"/>
      <c r="CT66" s="264"/>
      <c r="CU66" s="264"/>
      <c r="CV66" s="264"/>
      <c r="CW66" s="264"/>
      <c r="CX66" s="264"/>
      <c r="CY66" s="264"/>
      <c r="CZ66" s="264"/>
      <c r="DA66" s="264"/>
      <c r="DB66" s="264"/>
      <c r="DC66" s="264"/>
      <c r="DD66" s="264"/>
      <c r="DE66" s="264"/>
      <c r="DF66" s="264"/>
      <c r="DG66" s="264"/>
      <c r="DH66" s="264"/>
      <c r="DI66" s="264"/>
      <c r="DJ66" s="264"/>
      <c r="DK66" s="264"/>
      <c r="DL66" s="264"/>
      <c r="DM66" s="264"/>
      <c r="DN66" s="264"/>
      <c r="DO66" s="264"/>
      <c r="DP66" s="264"/>
      <c r="DQ66" s="264"/>
      <c r="DR66" s="264"/>
      <c r="DS66" s="264"/>
      <c r="DT66" s="264"/>
      <c r="DU66" s="264"/>
      <c r="DV66" s="264"/>
      <c r="DW66" s="264"/>
      <c r="DX66" s="264"/>
      <c r="DY66" s="264">
        <f t="shared" si="6"/>
        <v>1470.4</v>
      </c>
    </row>
    <row r="67" spans="1:129" ht="14.25" customHeight="1">
      <c r="A67" s="28" t="s">
        <v>223</v>
      </c>
      <c r="B67" s="264">
        <f t="shared" si="0"/>
        <v>120</v>
      </c>
      <c r="C67" s="264">
        <f t="shared" si="1"/>
        <v>58</v>
      </c>
      <c r="D67" s="264">
        <v>28</v>
      </c>
      <c r="E67" s="264">
        <v>30</v>
      </c>
      <c r="F67" s="264"/>
      <c r="G67" s="264">
        <f t="shared" si="2"/>
        <v>3</v>
      </c>
      <c r="H67" s="264"/>
      <c r="I67" s="264"/>
      <c r="J67" s="264">
        <v>3</v>
      </c>
      <c r="K67" s="264"/>
      <c r="L67" s="264"/>
      <c r="M67" s="264">
        <v>9</v>
      </c>
      <c r="N67" s="264">
        <f t="shared" si="3"/>
        <v>0</v>
      </c>
      <c r="O67" s="264"/>
      <c r="P67" s="264"/>
      <c r="Q67" s="264"/>
      <c r="R67" s="264">
        <v>10</v>
      </c>
      <c r="S67" s="264">
        <f t="shared" si="4"/>
        <v>0</v>
      </c>
      <c r="T67" s="264"/>
      <c r="U67" s="264"/>
      <c r="V67" s="264"/>
      <c r="W67" s="264"/>
      <c r="X67" s="264"/>
      <c r="Y67" s="264"/>
      <c r="Z67" s="264"/>
      <c r="AA67" s="264">
        <f t="shared" si="5"/>
        <v>40</v>
      </c>
      <c r="AB67" s="264"/>
      <c r="AC67" s="264">
        <v>40</v>
      </c>
      <c r="AD67" s="264"/>
      <c r="AE67" s="264"/>
      <c r="AF67" s="264">
        <v>28.7</v>
      </c>
      <c r="AG67" s="264">
        <v>24.2</v>
      </c>
      <c r="AH67" s="264">
        <v>16</v>
      </c>
      <c r="AI67" s="264"/>
      <c r="AJ67" s="264"/>
      <c r="AK67" s="264">
        <v>0.5</v>
      </c>
      <c r="AL67" s="264">
        <v>2</v>
      </c>
      <c r="AM67" s="264"/>
      <c r="AN67" s="264"/>
      <c r="AO67" s="264"/>
      <c r="AP67" s="264">
        <v>5</v>
      </c>
      <c r="AQ67" s="264"/>
      <c r="AR67" s="264">
        <v>0.7</v>
      </c>
      <c r="AS67" s="264"/>
      <c r="AT67" s="264"/>
      <c r="AU67" s="264"/>
      <c r="AV67" s="264"/>
      <c r="AW67" s="264"/>
      <c r="AX67" s="264"/>
      <c r="AY67" s="264"/>
      <c r="AZ67" s="264"/>
      <c r="BA67" s="264"/>
      <c r="BB67" s="264"/>
      <c r="BC67" s="264"/>
      <c r="BD67" s="264"/>
      <c r="BE67" s="264"/>
      <c r="BF67" s="264">
        <v>0.2</v>
      </c>
      <c r="BG67" s="264"/>
      <c r="BH67" s="264">
        <v>2.5</v>
      </c>
      <c r="BI67" s="264">
        <v>1.8</v>
      </c>
      <c r="BJ67" s="264"/>
      <c r="BK67" s="264">
        <v>105</v>
      </c>
      <c r="BL67" s="264">
        <v>105</v>
      </c>
      <c r="BM67" s="264">
        <v>85</v>
      </c>
      <c r="BN67" s="264">
        <v>85</v>
      </c>
      <c r="BO67" s="264"/>
      <c r="BP67" s="264"/>
      <c r="BQ67" s="264"/>
      <c r="BR67" s="264"/>
      <c r="BS67" s="264"/>
      <c r="BT67" s="264"/>
      <c r="BU67" s="264"/>
      <c r="BV67" s="264"/>
      <c r="BW67" s="264"/>
      <c r="BX67" s="264"/>
      <c r="BY67" s="264"/>
      <c r="BZ67" s="264"/>
      <c r="CA67" s="264"/>
      <c r="CB67" s="264"/>
      <c r="CC67" s="264"/>
      <c r="CD67" s="264"/>
      <c r="CE67" s="264"/>
      <c r="CF67" s="264"/>
      <c r="CG67" s="264"/>
      <c r="CH67" s="264"/>
      <c r="CI67" s="264"/>
      <c r="CJ67" s="264"/>
      <c r="CK67" s="264"/>
      <c r="CL67" s="264"/>
      <c r="CM67" s="264"/>
      <c r="CN67" s="264"/>
      <c r="CO67" s="264">
        <v>20</v>
      </c>
      <c r="CP67" s="264"/>
      <c r="CQ67" s="264"/>
      <c r="CR67" s="264"/>
      <c r="CS67" s="264"/>
      <c r="CT67" s="264"/>
      <c r="CU67" s="264"/>
      <c r="CV67" s="264"/>
      <c r="CW67" s="264"/>
      <c r="CX67" s="264"/>
      <c r="CY67" s="264"/>
      <c r="CZ67" s="264"/>
      <c r="DA67" s="264"/>
      <c r="DB67" s="264"/>
      <c r="DC67" s="264"/>
      <c r="DD67" s="264"/>
      <c r="DE67" s="264"/>
      <c r="DF67" s="264"/>
      <c r="DG67" s="264"/>
      <c r="DH67" s="264"/>
      <c r="DI67" s="264"/>
      <c r="DJ67" s="264"/>
      <c r="DK67" s="264"/>
      <c r="DL67" s="264"/>
      <c r="DM67" s="264"/>
      <c r="DN67" s="264"/>
      <c r="DO67" s="264"/>
      <c r="DP67" s="264"/>
      <c r="DQ67" s="264"/>
      <c r="DR67" s="264"/>
      <c r="DS67" s="264"/>
      <c r="DT67" s="264"/>
      <c r="DU67" s="264"/>
      <c r="DV67" s="264"/>
      <c r="DW67" s="264"/>
      <c r="DX67" s="264"/>
      <c r="DY67" s="264">
        <f t="shared" si="6"/>
        <v>253.7</v>
      </c>
    </row>
    <row r="68" spans="1:129" ht="14.25" customHeight="1">
      <c r="A68" s="28" t="s">
        <v>224</v>
      </c>
      <c r="B68" s="264">
        <f t="shared" si="0"/>
        <v>264</v>
      </c>
      <c r="C68" s="264">
        <f t="shared" si="1"/>
        <v>182</v>
      </c>
      <c r="D68" s="264">
        <v>70</v>
      </c>
      <c r="E68" s="264">
        <v>106</v>
      </c>
      <c r="F68" s="264">
        <v>6</v>
      </c>
      <c r="G68" s="264">
        <f t="shared" si="2"/>
        <v>35</v>
      </c>
      <c r="H68" s="264">
        <v>27</v>
      </c>
      <c r="I68" s="264"/>
      <c r="J68" s="264">
        <v>8</v>
      </c>
      <c r="K68" s="264"/>
      <c r="L68" s="264"/>
      <c r="M68" s="264">
        <v>24</v>
      </c>
      <c r="N68" s="264">
        <f t="shared" si="3"/>
        <v>14</v>
      </c>
      <c r="O68" s="264"/>
      <c r="P68" s="264"/>
      <c r="Q68" s="264">
        <v>14</v>
      </c>
      <c r="R68" s="264"/>
      <c r="S68" s="264">
        <f t="shared" si="4"/>
        <v>0</v>
      </c>
      <c r="T68" s="264"/>
      <c r="U68" s="264"/>
      <c r="V68" s="264"/>
      <c r="W68" s="264"/>
      <c r="X68" s="264"/>
      <c r="Y68" s="264"/>
      <c r="Z68" s="264"/>
      <c r="AA68" s="264">
        <f t="shared" si="5"/>
        <v>9</v>
      </c>
      <c r="AB68" s="264"/>
      <c r="AC68" s="264">
        <v>9</v>
      </c>
      <c r="AD68" s="264"/>
      <c r="AE68" s="264"/>
      <c r="AF68" s="264">
        <v>70.2</v>
      </c>
      <c r="AG68" s="264">
        <v>43.2</v>
      </c>
      <c r="AH68" s="264">
        <v>12</v>
      </c>
      <c r="AI68" s="264">
        <v>1</v>
      </c>
      <c r="AJ68" s="264"/>
      <c r="AK68" s="264">
        <v>0.5</v>
      </c>
      <c r="AL68" s="264">
        <v>2</v>
      </c>
      <c r="AM68" s="264">
        <v>2.5</v>
      </c>
      <c r="AN68" s="264"/>
      <c r="AO68" s="264">
        <v>0.5</v>
      </c>
      <c r="AP68" s="264">
        <v>11.5</v>
      </c>
      <c r="AQ68" s="264"/>
      <c r="AR68" s="264">
        <v>2.2</v>
      </c>
      <c r="AS68" s="264"/>
      <c r="AT68" s="264">
        <v>11</v>
      </c>
      <c r="AU68" s="264"/>
      <c r="AV68" s="264"/>
      <c r="AW68" s="264">
        <v>1</v>
      </c>
      <c r="AX68" s="264"/>
      <c r="AY68" s="264"/>
      <c r="AZ68" s="264"/>
      <c r="BA68" s="264"/>
      <c r="BB68" s="264">
        <v>22</v>
      </c>
      <c r="BC68" s="264"/>
      <c r="BD68" s="264">
        <v>22</v>
      </c>
      <c r="BE68" s="264"/>
      <c r="BF68" s="264"/>
      <c r="BG68" s="264"/>
      <c r="BH68" s="264"/>
      <c r="BI68" s="264">
        <v>1</v>
      </c>
      <c r="BJ68" s="264">
        <v>3</v>
      </c>
      <c r="BK68" s="264">
        <v>650</v>
      </c>
      <c r="BL68" s="264">
        <v>650</v>
      </c>
      <c r="BM68" s="264">
        <v>24</v>
      </c>
      <c r="BN68" s="264"/>
      <c r="BO68" s="264">
        <v>2</v>
      </c>
      <c r="BP68" s="264"/>
      <c r="BQ68" s="264"/>
      <c r="BR68" s="264"/>
      <c r="BS68" s="264"/>
      <c r="BT68" s="264"/>
      <c r="BU68" s="264"/>
      <c r="BV68" s="264">
        <v>20</v>
      </c>
      <c r="BW68" s="264"/>
      <c r="BX68" s="264"/>
      <c r="BY68" s="264"/>
      <c r="BZ68" s="264">
        <v>2</v>
      </c>
      <c r="CA68" s="264"/>
      <c r="CB68" s="264">
        <v>60</v>
      </c>
      <c r="CC68" s="264">
        <v>1</v>
      </c>
      <c r="CD68" s="264">
        <v>16</v>
      </c>
      <c r="CE68" s="264">
        <v>16</v>
      </c>
      <c r="CF68" s="264"/>
      <c r="CG68" s="264"/>
      <c r="CH68" s="264">
        <v>20</v>
      </c>
      <c r="CI68" s="264"/>
      <c r="CJ68" s="264">
        <v>10</v>
      </c>
      <c r="CK68" s="264">
        <v>10</v>
      </c>
      <c r="CL68" s="264">
        <v>415.1</v>
      </c>
      <c r="CM68" s="264"/>
      <c r="CN68" s="264">
        <v>40</v>
      </c>
      <c r="CO68" s="264"/>
      <c r="CP68" s="264">
        <v>73.9</v>
      </c>
      <c r="CQ68" s="264"/>
      <c r="CR68" s="264"/>
      <c r="CS68" s="264"/>
      <c r="CT68" s="264"/>
      <c r="CU68" s="264"/>
      <c r="CV68" s="264"/>
      <c r="CW68" s="264"/>
      <c r="CX68" s="264"/>
      <c r="CY68" s="264"/>
      <c r="CZ68" s="264"/>
      <c r="DA68" s="264"/>
      <c r="DB68" s="264"/>
      <c r="DC68" s="264"/>
      <c r="DD68" s="264"/>
      <c r="DE68" s="264"/>
      <c r="DF68" s="264"/>
      <c r="DG68" s="264"/>
      <c r="DH68" s="264"/>
      <c r="DI68" s="264"/>
      <c r="DJ68" s="264"/>
      <c r="DK68" s="264"/>
      <c r="DL68" s="264"/>
      <c r="DM68" s="264"/>
      <c r="DN68" s="264"/>
      <c r="DO68" s="264"/>
      <c r="DP68" s="264"/>
      <c r="DQ68" s="264"/>
      <c r="DR68" s="264"/>
      <c r="DS68" s="264"/>
      <c r="DT68" s="264"/>
      <c r="DU68" s="264"/>
      <c r="DV68" s="264"/>
      <c r="DW68" s="264"/>
      <c r="DX68" s="264"/>
      <c r="DY68" s="264">
        <f t="shared" si="6"/>
        <v>984.2</v>
      </c>
    </row>
    <row r="69" spans="1:129" ht="14.25" customHeight="1">
      <c r="A69" s="28" t="s">
        <v>225</v>
      </c>
      <c r="B69" s="264">
        <f t="shared" si="0"/>
        <v>242</v>
      </c>
      <c r="C69" s="264">
        <f t="shared" si="1"/>
        <v>169</v>
      </c>
      <c r="D69" s="264">
        <v>61</v>
      </c>
      <c r="E69" s="264">
        <v>102</v>
      </c>
      <c r="F69" s="264">
        <v>6</v>
      </c>
      <c r="G69" s="264">
        <f t="shared" si="2"/>
        <v>37</v>
      </c>
      <c r="H69" s="264">
        <v>26</v>
      </c>
      <c r="I69" s="264"/>
      <c r="J69" s="264">
        <v>11</v>
      </c>
      <c r="K69" s="264"/>
      <c r="L69" s="264"/>
      <c r="M69" s="264">
        <v>21</v>
      </c>
      <c r="N69" s="264">
        <f t="shared" si="3"/>
        <v>10</v>
      </c>
      <c r="O69" s="264"/>
      <c r="P69" s="264"/>
      <c r="Q69" s="264">
        <v>10</v>
      </c>
      <c r="R69" s="264">
        <v>5</v>
      </c>
      <c r="S69" s="264">
        <f t="shared" si="4"/>
        <v>0</v>
      </c>
      <c r="T69" s="264"/>
      <c r="U69" s="264"/>
      <c r="V69" s="264"/>
      <c r="W69" s="264"/>
      <c r="X69" s="264"/>
      <c r="Y69" s="264"/>
      <c r="Z69" s="264"/>
      <c r="AA69" s="264">
        <f t="shared" si="5"/>
        <v>0</v>
      </c>
      <c r="AB69" s="264"/>
      <c r="AC69" s="264"/>
      <c r="AD69" s="264"/>
      <c r="AE69" s="264"/>
      <c r="AF69" s="264">
        <v>202.1</v>
      </c>
      <c r="AG69" s="264">
        <v>98.1</v>
      </c>
      <c r="AH69" s="264">
        <v>30</v>
      </c>
      <c r="AI69" s="264">
        <v>10.6</v>
      </c>
      <c r="AJ69" s="264">
        <v>0.4</v>
      </c>
      <c r="AK69" s="264">
        <v>3</v>
      </c>
      <c r="AL69" s="264">
        <v>6</v>
      </c>
      <c r="AM69" s="264">
        <v>6</v>
      </c>
      <c r="AN69" s="264"/>
      <c r="AO69" s="264"/>
      <c r="AP69" s="264">
        <v>12</v>
      </c>
      <c r="AQ69" s="264">
        <v>3</v>
      </c>
      <c r="AR69" s="264">
        <v>2.1</v>
      </c>
      <c r="AS69" s="264">
        <v>15</v>
      </c>
      <c r="AT69" s="264">
        <v>10</v>
      </c>
      <c r="AU69" s="264"/>
      <c r="AV69" s="264"/>
      <c r="AW69" s="264">
        <v>3</v>
      </c>
      <c r="AX69" s="264">
        <v>4</v>
      </c>
      <c r="AY69" s="264">
        <v>4</v>
      </c>
      <c r="AZ69" s="264"/>
      <c r="BA69" s="264"/>
      <c r="BB69" s="264">
        <v>60</v>
      </c>
      <c r="BC69" s="264">
        <v>10</v>
      </c>
      <c r="BD69" s="264">
        <v>15</v>
      </c>
      <c r="BE69" s="264">
        <v>35</v>
      </c>
      <c r="BF69" s="264">
        <v>3</v>
      </c>
      <c r="BG69" s="264"/>
      <c r="BH69" s="264">
        <v>12</v>
      </c>
      <c r="BI69" s="264">
        <v>4</v>
      </c>
      <c r="BJ69" s="264">
        <v>18</v>
      </c>
      <c r="BK69" s="264">
        <v>30</v>
      </c>
      <c r="BL69" s="264">
        <v>30</v>
      </c>
      <c r="BM69" s="264">
        <v>17</v>
      </c>
      <c r="BN69" s="264"/>
      <c r="BO69" s="264"/>
      <c r="BP69" s="264"/>
      <c r="BQ69" s="264">
        <v>3</v>
      </c>
      <c r="BR69" s="264">
        <v>7</v>
      </c>
      <c r="BS69" s="264">
        <v>7</v>
      </c>
      <c r="BT69" s="264"/>
      <c r="BU69" s="264"/>
      <c r="BV69" s="264"/>
      <c r="BW69" s="264"/>
      <c r="BX69" s="264"/>
      <c r="BY69" s="264"/>
      <c r="BZ69" s="264"/>
      <c r="CA69" s="264"/>
      <c r="CB69" s="264"/>
      <c r="CC69" s="264"/>
      <c r="CD69" s="264"/>
      <c r="CE69" s="264"/>
      <c r="CF69" s="264"/>
      <c r="CG69" s="264"/>
      <c r="CH69" s="264">
        <v>13</v>
      </c>
      <c r="CI69" s="264"/>
      <c r="CJ69" s="264"/>
      <c r="CK69" s="264">
        <v>13</v>
      </c>
      <c r="CL69" s="264"/>
      <c r="CM69" s="264"/>
      <c r="CN69" s="264"/>
      <c r="CO69" s="264"/>
      <c r="CP69" s="264"/>
      <c r="CQ69" s="264"/>
      <c r="CR69" s="264"/>
      <c r="CS69" s="264"/>
      <c r="CT69" s="264"/>
      <c r="CU69" s="264"/>
      <c r="CV69" s="264"/>
      <c r="CW69" s="264"/>
      <c r="CX69" s="264"/>
      <c r="CY69" s="264"/>
      <c r="CZ69" s="264"/>
      <c r="DA69" s="264"/>
      <c r="DB69" s="264"/>
      <c r="DC69" s="264"/>
      <c r="DD69" s="264"/>
      <c r="DE69" s="264"/>
      <c r="DF69" s="264"/>
      <c r="DG69" s="264"/>
      <c r="DH69" s="264"/>
      <c r="DI69" s="264"/>
      <c r="DJ69" s="264"/>
      <c r="DK69" s="264"/>
      <c r="DL69" s="264"/>
      <c r="DM69" s="264"/>
      <c r="DN69" s="264"/>
      <c r="DO69" s="264"/>
      <c r="DP69" s="264"/>
      <c r="DQ69" s="264"/>
      <c r="DR69" s="264"/>
      <c r="DS69" s="264"/>
      <c r="DT69" s="264"/>
      <c r="DU69" s="264"/>
      <c r="DV69" s="264"/>
      <c r="DW69" s="264"/>
      <c r="DX69" s="264"/>
      <c r="DY69" s="264">
        <f t="shared" si="6"/>
        <v>474.1</v>
      </c>
    </row>
    <row r="70" spans="1:129" ht="14.25" customHeight="1">
      <c r="A70" s="28" t="s">
        <v>226</v>
      </c>
      <c r="B70" s="264">
        <f t="shared" si="0"/>
        <v>760</v>
      </c>
      <c r="C70" s="264">
        <f t="shared" si="1"/>
        <v>555</v>
      </c>
      <c r="D70" s="264">
        <v>179</v>
      </c>
      <c r="E70" s="264">
        <v>360</v>
      </c>
      <c r="F70" s="264">
        <v>16</v>
      </c>
      <c r="G70" s="264">
        <f t="shared" si="2"/>
        <v>100</v>
      </c>
      <c r="H70" s="264">
        <v>75</v>
      </c>
      <c r="I70" s="264"/>
      <c r="J70" s="264">
        <v>25</v>
      </c>
      <c r="K70" s="264"/>
      <c r="L70" s="264"/>
      <c r="M70" s="264">
        <v>68</v>
      </c>
      <c r="N70" s="264">
        <f t="shared" si="3"/>
        <v>13</v>
      </c>
      <c r="O70" s="264"/>
      <c r="P70" s="264"/>
      <c r="Q70" s="264">
        <v>13</v>
      </c>
      <c r="R70" s="264"/>
      <c r="S70" s="264">
        <f t="shared" si="4"/>
        <v>0</v>
      </c>
      <c r="T70" s="264"/>
      <c r="U70" s="264"/>
      <c r="V70" s="264"/>
      <c r="W70" s="264"/>
      <c r="X70" s="264"/>
      <c r="Y70" s="264"/>
      <c r="Z70" s="264"/>
      <c r="AA70" s="264">
        <f t="shared" si="5"/>
        <v>24</v>
      </c>
      <c r="AB70" s="264"/>
      <c r="AC70" s="264">
        <v>24</v>
      </c>
      <c r="AD70" s="264"/>
      <c r="AE70" s="264"/>
      <c r="AF70" s="264">
        <v>274.7</v>
      </c>
      <c r="AG70" s="264">
        <v>179.5</v>
      </c>
      <c r="AH70" s="264">
        <v>60.8</v>
      </c>
      <c r="AI70" s="264">
        <v>18</v>
      </c>
      <c r="AJ70" s="264"/>
      <c r="AK70" s="264">
        <v>0.5</v>
      </c>
      <c r="AL70" s="264">
        <v>3.5</v>
      </c>
      <c r="AM70" s="264">
        <v>2</v>
      </c>
      <c r="AN70" s="264"/>
      <c r="AO70" s="264"/>
      <c r="AP70" s="264">
        <v>60</v>
      </c>
      <c r="AQ70" s="264"/>
      <c r="AR70" s="264">
        <v>5.7</v>
      </c>
      <c r="AS70" s="264"/>
      <c r="AT70" s="264">
        <v>29</v>
      </c>
      <c r="AU70" s="264"/>
      <c r="AV70" s="264">
        <v>2.2</v>
      </c>
      <c r="AW70" s="264">
        <v>3.5</v>
      </c>
      <c r="AX70" s="264"/>
      <c r="AY70" s="264"/>
      <c r="AZ70" s="264"/>
      <c r="BA70" s="264"/>
      <c r="BB70" s="264">
        <v>8</v>
      </c>
      <c r="BC70" s="264"/>
      <c r="BD70" s="264">
        <v>8</v>
      </c>
      <c r="BE70" s="264"/>
      <c r="BF70" s="264">
        <v>5</v>
      </c>
      <c r="BG70" s="264"/>
      <c r="BH70" s="264">
        <v>16.5</v>
      </c>
      <c r="BI70" s="264">
        <v>30</v>
      </c>
      <c r="BJ70" s="264">
        <v>30</v>
      </c>
      <c r="BK70" s="264">
        <v>90</v>
      </c>
      <c r="BL70" s="264">
        <v>90</v>
      </c>
      <c r="BM70" s="264">
        <v>36.5</v>
      </c>
      <c r="BN70" s="264">
        <v>12</v>
      </c>
      <c r="BO70" s="264">
        <v>1</v>
      </c>
      <c r="BP70" s="264"/>
      <c r="BQ70" s="264">
        <v>0.5</v>
      </c>
      <c r="BR70" s="264">
        <v>6</v>
      </c>
      <c r="BS70" s="264">
        <v>1</v>
      </c>
      <c r="BT70" s="264"/>
      <c r="BU70" s="264"/>
      <c r="BV70" s="264">
        <v>16</v>
      </c>
      <c r="BW70" s="264"/>
      <c r="BX70" s="264"/>
      <c r="BY70" s="264"/>
      <c r="BZ70" s="264"/>
      <c r="CA70" s="264"/>
      <c r="CB70" s="264"/>
      <c r="CC70" s="264">
        <v>2</v>
      </c>
      <c r="CD70" s="264"/>
      <c r="CE70" s="264"/>
      <c r="CF70" s="264"/>
      <c r="CG70" s="264"/>
      <c r="CH70" s="264">
        <v>36</v>
      </c>
      <c r="CI70" s="264"/>
      <c r="CJ70" s="264">
        <v>8</v>
      </c>
      <c r="CK70" s="264">
        <v>28</v>
      </c>
      <c r="CL70" s="264"/>
      <c r="CM70" s="264"/>
      <c r="CN70" s="264"/>
      <c r="CO70" s="264">
        <v>10</v>
      </c>
      <c r="CP70" s="264">
        <v>5.5</v>
      </c>
      <c r="CQ70" s="264"/>
      <c r="CR70" s="264"/>
      <c r="CS70" s="264"/>
      <c r="CT70" s="264"/>
      <c r="CU70" s="264"/>
      <c r="CV70" s="264"/>
      <c r="CW70" s="264"/>
      <c r="CX70" s="264"/>
      <c r="CY70" s="264"/>
      <c r="CZ70" s="264"/>
      <c r="DA70" s="264"/>
      <c r="DB70" s="264"/>
      <c r="DC70" s="264"/>
      <c r="DD70" s="264"/>
      <c r="DE70" s="264"/>
      <c r="DF70" s="264"/>
      <c r="DG70" s="264"/>
      <c r="DH70" s="264"/>
      <c r="DI70" s="264"/>
      <c r="DJ70" s="264"/>
      <c r="DK70" s="264"/>
      <c r="DL70" s="264"/>
      <c r="DM70" s="264"/>
      <c r="DN70" s="264"/>
      <c r="DO70" s="264"/>
      <c r="DP70" s="264"/>
      <c r="DQ70" s="264"/>
      <c r="DR70" s="264"/>
      <c r="DS70" s="264"/>
      <c r="DT70" s="264"/>
      <c r="DU70" s="264"/>
      <c r="DV70" s="264"/>
      <c r="DW70" s="264"/>
      <c r="DX70" s="264"/>
      <c r="DY70" s="264">
        <f t="shared" si="6"/>
        <v>1124.7</v>
      </c>
    </row>
    <row r="71" spans="1:129" ht="14.25" customHeight="1">
      <c r="A71" s="28" t="s">
        <v>227</v>
      </c>
      <c r="B71" s="264">
        <f t="shared" si="0"/>
        <v>1146</v>
      </c>
      <c r="C71" s="264">
        <f t="shared" si="1"/>
        <v>883</v>
      </c>
      <c r="D71" s="264">
        <v>225</v>
      </c>
      <c r="E71" s="264">
        <v>639</v>
      </c>
      <c r="F71" s="264">
        <v>19</v>
      </c>
      <c r="G71" s="264">
        <f t="shared" si="2"/>
        <v>140</v>
      </c>
      <c r="H71" s="264">
        <v>107</v>
      </c>
      <c r="I71" s="264"/>
      <c r="J71" s="264">
        <v>33</v>
      </c>
      <c r="K71" s="264"/>
      <c r="L71" s="264"/>
      <c r="M71" s="264">
        <v>108</v>
      </c>
      <c r="N71" s="264">
        <f t="shared" si="3"/>
        <v>10</v>
      </c>
      <c r="O71" s="264"/>
      <c r="P71" s="264"/>
      <c r="Q71" s="264">
        <v>10</v>
      </c>
      <c r="R71" s="264"/>
      <c r="S71" s="264">
        <f t="shared" si="4"/>
        <v>0</v>
      </c>
      <c r="T71" s="264"/>
      <c r="U71" s="264"/>
      <c r="V71" s="264"/>
      <c r="W71" s="264"/>
      <c r="X71" s="264"/>
      <c r="Y71" s="264"/>
      <c r="Z71" s="264"/>
      <c r="AA71" s="264">
        <f t="shared" si="5"/>
        <v>5</v>
      </c>
      <c r="AB71" s="264"/>
      <c r="AC71" s="264">
        <v>5</v>
      </c>
      <c r="AD71" s="264"/>
      <c r="AE71" s="264"/>
      <c r="AF71" s="264">
        <v>464.6</v>
      </c>
      <c r="AG71" s="264">
        <v>233.7</v>
      </c>
      <c r="AH71" s="264">
        <v>107</v>
      </c>
      <c r="AI71" s="264">
        <v>6</v>
      </c>
      <c r="AJ71" s="264">
        <v>0.6</v>
      </c>
      <c r="AK71" s="264">
        <v>2.5</v>
      </c>
      <c r="AL71" s="264">
        <v>37</v>
      </c>
      <c r="AM71" s="264">
        <v>3</v>
      </c>
      <c r="AN71" s="264"/>
      <c r="AO71" s="264"/>
      <c r="AP71" s="264">
        <v>33</v>
      </c>
      <c r="AQ71" s="264"/>
      <c r="AR71" s="264">
        <v>7.6</v>
      </c>
      <c r="AS71" s="264"/>
      <c r="AT71" s="264">
        <v>37</v>
      </c>
      <c r="AU71" s="264"/>
      <c r="AV71" s="264">
        <v>2</v>
      </c>
      <c r="AW71" s="264">
        <v>18</v>
      </c>
      <c r="AX71" s="264">
        <v>26.4</v>
      </c>
      <c r="AY71" s="264"/>
      <c r="AZ71" s="264">
        <v>26.4</v>
      </c>
      <c r="BA71" s="264"/>
      <c r="BB71" s="264">
        <v>19</v>
      </c>
      <c r="BC71" s="264"/>
      <c r="BD71" s="264">
        <v>19</v>
      </c>
      <c r="BE71" s="264"/>
      <c r="BF71" s="264">
        <v>1.5</v>
      </c>
      <c r="BG71" s="264"/>
      <c r="BH71" s="264">
        <v>22</v>
      </c>
      <c r="BI71" s="264">
        <v>85</v>
      </c>
      <c r="BJ71" s="264">
        <v>57</v>
      </c>
      <c r="BK71" s="264">
        <v>230</v>
      </c>
      <c r="BL71" s="264">
        <v>230</v>
      </c>
      <c r="BM71" s="264">
        <v>16.5</v>
      </c>
      <c r="BN71" s="264"/>
      <c r="BO71" s="264"/>
      <c r="BP71" s="264"/>
      <c r="BQ71" s="264">
        <v>0.5</v>
      </c>
      <c r="BR71" s="264">
        <v>10</v>
      </c>
      <c r="BS71" s="264"/>
      <c r="BT71" s="264"/>
      <c r="BU71" s="264"/>
      <c r="BV71" s="264">
        <v>6</v>
      </c>
      <c r="BW71" s="264"/>
      <c r="BX71" s="264"/>
      <c r="BY71" s="264"/>
      <c r="BZ71" s="264"/>
      <c r="CA71" s="264"/>
      <c r="CB71" s="264"/>
      <c r="CC71" s="264"/>
      <c r="CD71" s="264">
        <v>146.5</v>
      </c>
      <c r="CE71" s="264">
        <v>136.5</v>
      </c>
      <c r="CF71" s="264"/>
      <c r="CG71" s="264">
        <v>10</v>
      </c>
      <c r="CH71" s="264">
        <v>2</v>
      </c>
      <c r="CI71" s="264"/>
      <c r="CJ71" s="264">
        <v>2</v>
      </c>
      <c r="CK71" s="264"/>
      <c r="CL71" s="264"/>
      <c r="CM71" s="264"/>
      <c r="CN71" s="264"/>
      <c r="CO71" s="264">
        <v>5</v>
      </c>
      <c r="CP71" s="264">
        <v>60</v>
      </c>
      <c r="CQ71" s="264"/>
      <c r="CR71" s="264"/>
      <c r="CS71" s="264"/>
      <c r="CT71" s="264"/>
      <c r="CU71" s="264"/>
      <c r="CV71" s="264"/>
      <c r="CW71" s="264"/>
      <c r="CX71" s="264"/>
      <c r="CY71" s="264"/>
      <c r="CZ71" s="264"/>
      <c r="DA71" s="264"/>
      <c r="DB71" s="264"/>
      <c r="DC71" s="264"/>
      <c r="DD71" s="264"/>
      <c r="DE71" s="264"/>
      <c r="DF71" s="264"/>
      <c r="DG71" s="264"/>
      <c r="DH71" s="264"/>
      <c r="DI71" s="264"/>
      <c r="DJ71" s="264"/>
      <c r="DK71" s="264"/>
      <c r="DL71" s="264"/>
      <c r="DM71" s="264"/>
      <c r="DN71" s="264"/>
      <c r="DO71" s="264"/>
      <c r="DP71" s="264"/>
      <c r="DQ71" s="264"/>
      <c r="DR71" s="264"/>
      <c r="DS71" s="264"/>
      <c r="DT71" s="264"/>
      <c r="DU71" s="264"/>
      <c r="DV71" s="264"/>
      <c r="DW71" s="264"/>
      <c r="DX71" s="264"/>
      <c r="DY71" s="264">
        <f t="shared" si="6"/>
        <v>1840.6</v>
      </c>
    </row>
    <row r="72" spans="1:129" ht="14.25" customHeight="1">
      <c r="A72" s="28" t="s">
        <v>228</v>
      </c>
      <c r="B72" s="264">
        <f t="shared" si="0"/>
        <v>0</v>
      </c>
      <c r="C72" s="264">
        <f t="shared" si="1"/>
        <v>0</v>
      </c>
      <c r="D72" s="264"/>
      <c r="E72" s="264"/>
      <c r="F72" s="264"/>
      <c r="G72" s="264">
        <f t="shared" si="2"/>
        <v>0</v>
      </c>
      <c r="H72" s="264"/>
      <c r="I72" s="264"/>
      <c r="J72" s="264"/>
      <c r="K72" s="264"/>
      <c r="L72" s="264"/>
      <c r="M72" s="264"/>
      <c r="N72" s="264">
        <f t="shared" si="3"/>
        <v>0</v>
      </c>
      <c r="O72" s="264"/>
      <c r="P72" s="264"/>
      <c r="Q72" s="264"/>
      <c r="R72" s="264"/>
      <c r="S72" s="264">
        <f t="shared" si="4"/>
        <v>0</v>
      </c>
      <c r="T72" s="264"/>
      <c r="U72" s="264"/>
      <c r="V72" s="264"/>
      <c r="W72" s="264"/>
      <c r="X72" s="264"/>
      <c r="Y72" s="264"/>
      <c r="Z72" s="264"/>
      <c r="AA72" s="264">
        <f t="shared" si="5"/>
        <v>0</v>
      </c>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v>330</v>
      </c>
      <c r="BL72" s="264">
        <v>250</v>
      </c>
      <c r="BM72" s="264">
        <v>163</v>
      </c>
      <c r="BN72" s="264">
        <v>40</v>
      </c>
      <c r="BO72" s="264">
        <v>20</v>
      </c>
      <c r="BP72" s="264"/>
      <c r="BQ72" s="264">
        <v>8</v>
      </c>
      <c r="BR72" s="264">
        <v>65</v>
      </c>
      <c r="BS72" s="264"/>
      <c r="BT72" s="264">
        <v>7</v>
      </c>
      <c r="BU72" s="264">
        <v>8</v>
      </c>
      <c r="BV72" s="264"/>
      <c r="BW72" s="264"/>
      <c r="BX72" s="264"/>
      <c r="BY72" s="264"/>
      <c r="BZ72" s="264">
        <v>15</v>
      </c>
      <c r="CA72" s="264"/>
      <c r="CB72" s="264"/>
      <c r="CC72" s="264">
        <v>7</v>
      </c>
      <c r="CD72" s="264"/>
      <c r="CE72" s="264"/>
      <c r="CF72" s="264"/>
      <c r="CG72" s="264"/>
      <c r="CH72" s="264"/>
      <c r="CI72" s="264"/>
      <c r="CJ72" s="264"/>
      <c r="CK72" s="264"/>
      <c r="CL72" s="264"/>
      <c r="CM72" s="264"/>
      <c r="CN72" s="264"/>
      <c r="CO72" s="264">
        <v>60</v>
      </c>
      <c r="CP72" s="264">
        <v>20</v>
      </c>
      <c r="CQ72" s="264">
        <v>80</v>
      </c>
      <c r="CR72" s="264"/>
      <c r="CS72" s="264">
        <v>20</v>
      </c>
      <c r="CT72" s="264"/>
      <c r="CU72" s="264"/>
      <c r="CV72" s="264"/>
      <c r="CW72" s="264"/>
      <c r="CX72" s="264"/>
      <c r="CY72" s="264"/>
      <c r="CZ72" s="264"/>
      <c r="DA72" s="264"/>
      <c r="DB72" s="264"/>
      <c r="DC72" s="264"/>
      <c r="DD72" s="264">
        <v>40</v>
      </c>
      <c r="DE72" s="264">
        <v>20</v>
      </c>
      <c r="DF72" s="264"/>
      <c r="DG72" s="264"/>
      <c r="DH72" s="264"/>
      <c r="DI72" s="264"/>
      <c r="DJ72" s="264">
        <v>20</v>
      </c>
      <c r="DK72" s="264"/>
      <c r="DL72" s="264"/>
      <c r="DM72" s="264"/>
      <c r="DN72" s="264"/>
      <c r="DO72" s="264"/>
      <c r="DP72" s="264"/>
      <c r="DQ72" s="264"/>
      <c r="DR72" s="264"/>
      <c r="DS72" s="264"/>
      <c r="DT72" s="264"/>
      <c r="DU72" s="264"/>
      <c r="DV72" s="264"/>
      <c r="DW72" s="264"/>
      <c r="DX72" s="264"/>
      <c r="DY72" s="264">
        <f t="shared" si="6"/>
        <v>330</v>
      </c>
    </row>
    <row r="73" spans="1:129" ht="14.25" customHeight="1">
      <c r="A73" s="28" t="s">
        <v>229</v>
      </c>
      <c r="B73" s="264">
        <f aca="true" t="shared" si="7" ref="B73:B136">C73+G73+M73+N73+R73+S73+Y73+Z73+AE73+AA73</f>
        <v>0</v>
      </c>
      <c r="C73" s="264">
        <f aca="true" t="shared" si="8" ref="C73:C136">SUM(D73:F73)</f>
        <v>0</v>
      </c>
      <c r="D73" s="264"/>
      <c r="E73" s="264"/>
      <c r="F73" s="264"/>
      <c r="G73" s="264">
        <f aca="true" t="shared" si="9" ref="G73:G136">SUM(H73:L73)</f>
        <v>0</v>
      </c>
      <c r="H73" s="264"/>
      <c r="I73" s="264"/>
      <c r="J73" s="264"/>
      <c r="K73" s="264"/>
      <c r="L73" s="264"/>
      <c r="M73" s="264"/>
      <c r="N73" s="264">
        <f aca="true" t="shared" si="10" ref="N73:N136">SUM(O73:Q73)</f>
        <v>0</v>
      </c>
      <c r="O73" s="264"/>
      <c r="P73" s="264"/>
      <c r="Q73" s="264"/>
      <c r="R73" s="264"/>
      <c r="S73" s="264">
        <f aca="true" t="shared" si="11" ref="S73:S136">SUM(T73:X73)</f>
        <v>0</v>
      </c>
      <c r="T73" s="264"/>
      <c r="U73" s="264"/>
      <c r="V73" s="264"/>
      <c r="W73" s="264"/>
      <c r="X73" s="264"/>
      <c r="Y73" s="264"/>
      <c r="Z73" s="264"/>
      <c r="AA73" s="264">
        <f aca="true" t="shared" si="12" ref="AA73:AA136">SUM(AB73:AD73)</f>
        <v>0</v>
      </c>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v>195</v>
      </c>
      <c r="BL73" s="264">
        <v>135</v>
      </c>
      <c r="BM73" s="264">
        <v>67</v>
      </c>
      <c r="BN73" s="264"/>
      <c r="BO73" s="264"/>
      <c r="BP73" s="264"/>
      <c r="BQ73" s="264"/>
      <c r="BR73" s="264"/>
      <c r="BS73" s="264"/>
      <c r="BT73" s="264"/>
      <c r="BU73" s="264"/>
      <c r="BV73" s="264"/>
      <c r="BW73" s="264"/>
      <c r="BX73" s="264"/>
      <c r="BY73" s="264">
        <v>67</v>
      </c>
      <c r="BZ73" s="264"/>
      <c r="CA73" s="264"/>
      <c r="CB73" s="264"/>
      <c r="CC73" s="264"/>
      <c r="CD73" s="264"/>
      <c r="CE73" s="264"/>
      <c r="CF73" s="264"/>
      <c r="CG73" s="264"/>
      <c r="CH73" s="264"/>
      <c r="CI73" s="264"/>
      <c r="CJ73" s="264"/>
      <c r="CK73" s="264"/>
      <c r="CL73" s="264"/>
      <c r="CM73" s="264"/>
      <c r="CN73" s="264"/>
      <c r="CO73" s="264"/>
      <c r="CP73" s="264">
        <v>68</v>
      </c>
      <c r="CQ73" s="264">
        <v>60</v>
      </c>
      <c r="CR73" s="264"/>
      <c r="CS73" s="264"/>
      <c r="CT73" s="264"/>
      <c r="CU73" s="264"/>
      <c r="CV73" s="264"/>
      <c r="CW73" s="264"/>
      <c r="CX73" s="264"/>
      <c r="CY73" s="264"/>
      <c r="CZ73" s="264"/>
      <c r="DA73" s="264"/>
      <c r="DB73" s="264"/>
      <c r="DC73" s="264"/>
      <c r="DD73" s="264">
        <v>60</v>
      </c>
      <c r="DE73" s="264"/>
      <c r="DF73" s="264"/>
      <c r="DG73" s="264"/>
      <c r="DH73" s="264"/>
      <c r="DI73" s="264"/>
      <c r="DJ73" s="264"/>
      <c r="DK73" s="264"/>
      <c r="DL73" s="264"/>
      <c r="DM73" s="264"/>
      <c r="DN73" s="264"/>
      <c r="DO73" s="264"/>
      <c r="DP73" s="264"/>
      <c r="DQ73" s="264"/>
      <c r="DR73" s="264"/>
      <c r="DS73" s="264"/>
      <c r="DT73" s="264"/>
      <c r="DU73" s="264"/>
      <c r="DV73" s="264"/>
      <c r="DW73" s="264"/>
      <c r="DX73" s="264"/>
      <c r="DY73" s="264">
        <f t="shared" si="6"/>
        <v>195</v>
      </c>
    </row>
    <row r="74" spans="1:129" ht="14.25" customHeight="1">
      <c r="A74" s="28" t="s">
        <v>230</v>
      </c>
      <c r="B74" s="264">
        <f t="shared" si="7"/>
        <v>0</v>
      </c>
      <c r="C74" s="264">
        <f t="shared" si="8"/>
        <v>0</v>
      </c>
      <c r="D74" s="264"/>
      <c r="E74" s="264"/>
      <c r="F74" s="264"/>
      <c r="G74" s="264">
        <f t="shared" si="9"/>
        <v>0</v>
      </c>
      <c r="H74" s="264"/>
      <c r="I74" s="264"/>
      <c r="J74" s="264"/>
      <c r="K74" s="264"/>
      <c r="L74" s="264"/>
      <c r="M74" s="264"/>
      <c r="N74" s="264">
        <f t="shared" si="10"/>
        <v>0</v>
      </c>
      <c r="O74" s="264"/>
      <c r="P74" s="264"/>
      <c r="Q74" s="264"/>
      <c r="R74" s="264"/>
      <c r="S74" s="264">
        <f t="shared" si="11"/>
        <v>0</v>
      </c>
      <c r="T74" s="264"/>
      <c r="U74" s="264"/>
      <c r="V74" s="264"/>
      <c r="W74" s="264"/>
      <c r="X74" s="264"/>
      <c r="Y74" s="264"/>
      <c r="Z74" s="264"/>
      <c r="AA74" s="264">
        <f t="shared" si="12"/>
        <v>0</v>
      </c>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v>298</v>
      </c>
      <c r="BL74" s="264">
        <v>298</v>
      </c>
      <c r="BM74" s="264"/>
      <c r="BN74" s="264"/>
      <c r="BO74" s="264"/>
      <c r="BP74" s="264"/>
      <c r="BQ74" s="264"/>
      <c r="BR74" s="264"/>
      <c r="BS74" s="264"/>
      <c r="BT74" s="264"/>
      <c r="BU74" s="264"/>
      <c r="BV74" s="264"/>
      <c r="BW74" s="264"/>
      <c r="BX74" s="264"/>
      <c r="BY74" s="264"/>
      <c r="BZ74" s="264"/>
      <c r="CA74" s="264"/>
      <c r="CB74" s="264"/>
      <c r="CC74" s="264"/>
      <c r="CD74" s="264"/>
      <c r="CE74" s="264"/>
      <c r="CF74" s="264"/>
      <c r="CG74" s="264"/>
      <c r="CH74" s="264"/>
      <c r="CI74" s="264"/>
      <c r="CJ74" s="264"/>
      <c r="CK74" s="264"/>
      <c r="CL74" s="264"/>
      <c r="CM74" s="264"/>
      <c r="CN74" s="264"/>
      <c r="CO74" s="264"/>
      <c r="CP74" s="264">
        <v>298</v>
      </c>
      <c r="CQ74" s="264"/>
      <c r="CR74" s="264"/>
      <c r="CS74" s="264"/>
      <c r="CT74" s="264"/>
      <c r="CU74" s="264"/>
      <c r="CV74" s="264"/>
      <c r="CW74" s="264"/>
      <c r="CX74" s="264"/>
      <c r="CY74" s="264"/>
      <c r="CZ74" s="264"/>
      <c r="DA74" s="264"/>
      <c r="DB74" s="264"/>
      <c r="DC74" s="264"/>
      <c r="DD74" s="264"/>
      <c r="DE74" s="264"/>
      <c r="DF74" s="264"/>
      <c r="DG74" s="264"/>
      <c r="DH74" s="264"/>
      <c r="DI74" s="264"/>
      <c r="DJ74" s="264"/>
      <c r="DK74" s="264"/>
      <c r="DL74" s="264"/>
      <c r="DM74" s="264"/>
      <c r="DN74" s="264"/>
      <c r="DO74" s="264"/>
      <c r="DP74" s="264"/>
      <c r="DQ74" s="264"/>
      <c r="DR74" s="264"/>
      <c r="DS74" s="264"/>
      <c r="DT74" s="264"/>
      <c r="DU74" s="264"/>
      <c r="DV74" s="264"/>
      <c r="DW74" s="264"/>
      <c r="DX74" s="264"/>
      <c r="DY74" s="264">
        <f aca="true" t="shared" si="13" ref="DY74:DY137">B74+AF74+BK74</f>
        <v>298</v>
      </c>
    </row>
    <row r="75" spans="1:129" ht="14.25" customHeight="1">
      <c r="A75" s="28" t="s">
        <v>231</v>
      </c>
      <c r="B75" s="264">
        <f t="shared" si="7"/>
        <v>217</v>
      </c>
      <c r="C75" s="264">
        <f t="shared" si="8"/>
        <v>0</v>
      </c>
      <c r="D75" s="264"/>
      <c r="E75" s="264"/>
      <c r="F75" s="264"/>
      <c r="G75" s="264">
        <f t="shared" si="9"/>
        <v>0</v>
      </c>
      <c r="H75" s="264"/>
      <c r="I75" s="264"/>
      <c r="J75" s="264"/>
      <c r="K75" s="264"/>
      <c r="L75" s="264"/>
      <c r="M75" s="264"/>
      <c r="N75" s="264">
        <f t="shared" si="10"/>
        <v>217</v>
      </c>
      <c r="O75" s="264"/>
      <c r="P75" s="264"/>
      <c r="Q75" s="264">
        <v>217</v>
      </c>
      <c r="R75" s="264"/>
      <c r="S75" s="264">
        <f t="shared" si="11"/>
        <v>0</v>
      </c>
      <c r="T75" s="264"/>
      <c r="U75" s="264"/>
      <c r="V75" s="264"/>
      <c r="W75" s="264"/>
      <c r="X75" s="264"/>
      <c r="Y75" s="264"/>
      <c r="Z75" s="264"/>
      <c r="AA75" s="264">
        <f t="shared" si="12"/>
        <v>0</v>
      </c>
      <c r="AB75" s="264"/>
      <c r="AC75" s="264"/>
      <c r="AD75" s="264"/>
      <c r="AE75" s="264"/>
      <c r="AF75" s="264">
        <v>431</v>
      </c>
      <c r="AG75" s="264">
        <v>6</v>
      </c>
      <c r="AH75" s="264"/>
      <c r="AI75" s="264"/>
      <c r="AJ75" s="264"/>
      <c r="AK75" s="264"/>
      <c r="AL75" s="264"/>
      <c r="AM75" s="264"/>
      <c r="AN75" s="264"/>
      <c r="AO75" s="264"/>
      <c r="AP75" s="264"/>
      <c r="AQ75" s="264"/>
      <c r="AR75" s="264">
        <v>6</v>
      </c>
      <c r="AS75" s="264"/>
      <c r="AT75" s="264"/>
      <c r="AU75" s="264"/>
      <c r="AV75" s="264"/>
      <c r="AW75" s="264"/>
      <c r="AX75" s="264"/>
      <c r="AY75" s="264"/>
      <c r="AZ75" s="264"/>
      <c r="BA75" s="264"/>
      <c r="BB75" s="264"/>
      <c r="BC75" s="264"/>
      <c r="BD75" s="264"/>
      <c r="BE75" s="264"/>
      <c r="BF75" s="264"/>
      <c r="BG75" s="264"/>
      <c r="BH75" s="264"/>
      <c r="BI75" s="264"/>
      <c r="BJ75" s="264">
        <v>425</v>
      </c>
      <c r="BK75" s="264">
        <v>2015</v>
      </c>
      <c r="BL75" s="264">
        <v>335</v>
      </c>
      <c r="BM75" s="264">
        <v>335</v>
      </c>
      <c r="BN75" s="264">
        <v>50</v>
      </c>
      <c r="BO75" s="264"/>
      <c r="BP75" s="264"/>
      <c r="BQ75" s="264"/>
      <c r="BR75" s="264"/>
      <c r="BS75" s="264"/>
      <c r="BT75" s="264"/>
      <c r="BU75" s="264"/>
      <c r="BV75" s="264"/>
      <c r="BW75" s="264"/>
      <c r="BX75" s="264"/>
      <c r="BY75" s="264">
        <v>285</v>
      </c>
      <c r="BZ75" s="264"/>
      <c r="CA75" s="264"/>
      <c r="CB75" s="264"/>
      <c r="CC75" s="264"/>
      <c r="CD75" s="264"/>
      <c r="CE75" s="264"/>
      <c r="CF75" s="264"/>
      <c r="CG75" s="264"/>
      <c r="CH75" s="264"/>
      <c r="CI75" s="264"/>
      <c r="CJ75" s="264"/>
      <c r="CK75" s="264"/>
      <c r="CL75" s="264"/>
      <c r="CM75" s="264"/>
      <c r="CN75" s="264"/>
      <c r="CO75" s="264"/>
      <c r="CP75" s="264"/>
      <c r="CQ75" s="264">
        <v>1680</v>
      </c>
      <c r="CR75" s="264"/>
      <c r="CS75" s="264"/>
      <c r="CT75" s="264"/>
      <c r="CU75" s="264"/>
      <c r="CV75" s="264"/>
      <c r="CW75" s="264"/>
      <c r="CX75" s="264"/>
      <c r="CY75" s="264"/>
      <c r="CZ75" s="264"/>
      <c r="DA75" s="264"/>
      <c r="DB75" s="264"/>
      <c r="DC75" s="264"/>
      <c r="DD75" s="264"/>
      <c r="DE75" s="264">
        <v>1680</v>
      </c>
      <c r="DF75" s="264"/>
      <c r="DG75" s="264"/>
      <c r="DH75" s="264"/>
      <c r="DI75" s="264"/>
      <c r="DJ75" s="264">
        <v>1680</v>
      </c>
      <c r="DK75" s="264"/>
      <c r="DL75" s="264"/>
      <c r="DM75" s="264"/>
      <c r="DN75" s="264"/>
      <c r="DO75" s="264"/>
      <c r="DP75" s="264"/>
      <c r="DQ75" s="264"/>
      <c r="DR75" s="264"/>
      <c r="DS75" s="264"/>
      <c r="DT75" s="264"/>
      <c r="DU75" s="264"/>
      <c r="DV75" s="264"/>
      <c r="DW75" s="264"/>
      <c r="DX75" s="264"/>
      <c r="DY75" s="264">
        <f t="shared" si="13"/>
        <v>2663</v>
      </c>
    </row>
    <row r="76" spans="1:129" ht="14.25" customHeight="1">
      <c r="A76" s="28" t="s">
        <v>232</v>
      </c>
      <c r="B76" s="264">
        <f t="shared" si="7"/>
        <v>12790</v>
      </c>
      <c r="C76" s="264">
        <f t="shared" si="8"/>
        <v>8457</v>
      </c>
      <c r="D76" s="264">
        <v>2239</v>
      </c>
      <c r="E76" s="264">
        <v>6029</v>
      </c>
      <c r="F76" s="264">
        <v>189</v>
      </c>
      <c r="G76" s="264">
        <f t="shared" si="9"/>
        <v>1432</v>
      </c>
      <c r="H76" s="264">
        <v>1105</v>
      </c>
      <c r="I76" s="264"/>
      <c r="J76" s="264">
        <v>327</v>
      </c>
      <c r="K76" s="264"/>
      <c r="L76" s="264"/>
      <c r="M76" s="264">
        <v>1032</v>
      </c>
      <c r="N76" s="264">
        <f t="shared" si="10"/>
        <v>1592</v>
      </c>
      <c r="O76" s="264"/>
      <c r="P76" s="264"/>
      <c r="Q76" s="264">
        <v>1592</v>
      </c>
      <c r="R76" s="264"/>
      <c r="S76" s="264">
        <f t="shared" si="11"/>
        <v>0</v>
      </c>
      <c r="T76" s="264"/>
      <c r="U76" s="264"/>
      <c r="V76" s="264"/>
      <c r="W76" s="264"/>
      <c r="X76" s="264"/>
      <c r="Y76" s="264"/>
      <c r="Z76" s="264"/>
      <c r="AA76" s="264">
        <f t="shared" si="12"/>
        <v>277</v>
      </c>
      <c r="AB76" s="264"/>
      <c r="AC76" s="264">
        <v>277</v>
      </c>
      <c r="AD76" s="264"/>
      <c r="AE76" s="264"/>
      <c r="AF76" s="264">
        <v>1550.7</v>
      </c>
      <c r="AG76" s="264">
        <v>700.7</v>
      </c>
      <c r="AH76" s="264"/>
      <c r="AI76" s="264"/>
      <c r="AJ76" s="264"/>
      <c r="AK76" s="264"/>
      <c r="AL76" s="264">
        <v>106</v>
      </c>
      <c r="AM76" s="264"/>
      <c r="AN76" s="264"/>
      <c r="AO76" s="264"/>
      <c r="AP76" s="264">
        <v>168</v>
      </c>
      <c r="AQ76" s="264"/>
      <c r="AR76" s="264">
        <v>98.7</v>
      </c>
      <c r="AS76" s="264"/>
      <c r="AT76" s="264">
        <v>328</v>
      </c>
      <c r="AU76" s="264"/>
      <c r="AV76" s="264">
        <v>20</v>
      </c>
      <c r="AW76" s="264"/>
      <c r="AX76" s="264">
        <v>250</v>
      </c>
      <c r="AY76" s="264">
        <v>250</v>
      </c>
      <c r="AZ76" s="264"/>
      <c r="BA76" s="264"/>
      <c r="BB76" s="264"/>
      <c r="BC76" s="264"/>
      <c r="BD76" s="264"/>
      <c r="BE76" s="264"/>
      <c r="BF76" s="264">
        <v>120</v>
      </c>
      <c r="BG76" s="264"/>
      <c r="BH76" s="264">
        <v>460</v>
      </c>
      <c r="BI76" s="264"/>
      <c r="BJ76" s="264"/>
      <c r="BK76" s="264">
        <v>8770</v>
      </c>
      <c r="BL76" s="264">
        <v>6790</v>
      </c>
      <c r="BM76" s="264">
        <v>2667</v>
      </c>
      <c r="BN76" s="264">
        <v>616</v>
      </c>
      <c r="BO76" s="264"/>
      <c r="BP76" s="264"/>
      <c r="BQ76" s="264"/>
      <c r="BR76" s="264">
        <v>550</v>
      </c>
      <c r="BS76" s="264">
        <v>201</v>
      </c>
      <c r="BT76" s="264"/>
      <c r="BU76" s="264"/>
      <c r="BV76" s="264">
        <v>1300</v>
      </c>
      <c r="BW76" s="264"/>
      <c r="BX76" s="264"/>
      <c r="BY76" s="264"/>
      <c r="BZ76" s="264"/>
      <c r="CA76" s="264"/>
      <c r="CB76" s="264"/>
      <c r="CC76" s="264"/>
      <c r="CD76" s="264">
        <v>1825</v>
      </c>
      <c r="CE76" s="264">
        <v>1825</v>
      </c>
      <c r="CF76" s="264"/>
      <c r="CG76" s="264"/>
      <c r="CH76" s="264">
        <v>1010</v>
      </c>
      <c r="CI76" s="264"/>
      <c r="CJ76" s="264">
        <v>1010</v>
      </c>
      <c r="CK76" s="264"/>
      <c r="CL76" s="264"/>
      <c r="CM76" s="264"/>
      <c r="CN76" s="264"/>
      <c r="CO76" s="264">
        <v>100</v>
      </c>
      <c r="CP76" s="264">
        <v>1188</v>
      </c>
      <c r="CQ76" s="264">
        <v>1980</v>
      </c>
      <c r="CR76" s="264"/>
      <c r="CS76" s="264"/>
      <c r="CT76" s="264"/>
      <c r="CU76" s="264"/>
      <c r="CV76" s="264"/>
      <c r="CW76" s="264"/>
      <c r="CX76" s="264"/>
      <c r="CY76" s="264"/>
      <c r="CZ76" s="264">
        <v>715</v>
      </c>
      <c r="DA76" s="264">
        <v>100</v>
      </c>
      <c r="DB76" s="264">
        <v>43</v>
      </c>
      <c r="DC76" s="264">
        <v>572</v>
      </c>
      <c r="DD76" s="264">
        <v>965</v>
      </c>
      <c r="DE76" s="264">
        <v>300</v>
      </c>
      <c r="DF76" s="264"/>
      <c r="DG76" s="264">
        <v>300</v>
      </c>
      <c r="DH76" s="264"/>
      <c r="DI76" s="264"/>
      <c r="DJ76" s="264"/>
      <c r="DK76" s="264"/>
      <c r="DL76" s="264"/>
      <c r="DM76" s="264"/>
      <c r="DN76" s="264"/>
      <c r="DO76" s="264"/>
      <c r="DP76" s="264"/>
      <c r="DQ76" s="264"/>
      <c r="DR76" s="264"/>
      <c r="DS76" s="264"/>
      <c r="DT76" s="264"/>
      <c r="DU76" s="264"/>
      <c r="DV76" s="264"/>
      <c r="DW76" s="264"/>
      <c r="DX76" s="264"/>
      <c r="DY76" s="264">
        <f t="shared" si="13"/>
        <v>23110.7</v>
      </c>
    </row>
    <row r="77" spans="1:129" ht="14.25" customHeight="1">
      <c r="A77" s="28" t="s">
        <v>233</v>
      </c>
      <c r="B77" s="264">
        <f t="shared" si="7"/>
        <v>5220</v>
      </c>
      <c r="C77" s="264">
        <f t="shared" si="8"/>
        <v>3298</v>
      </c>
      <c r="D77" s="264">
        <v>846</v>
      </c>
      <c r="E77" s="264">
        <v>2380</v>
      </c>
      <c r="F77" s="264">
        <v>72</v>
      </c>
      <c r="G77" s="264">
        <f t="shared" si="9"/>
        <v>570</v>
      </c>
      <c r="H77" s="264">
        <v>403</v>
      </c>
      <c r="I77" s="264"/>
      <c r="J77" s="264">
        <v>167</v>
      </c>
      <c r="K77" s="264"/>
      <c r="L77" s="264"/>
      <c r="M77" s="264">
        <v>245</v>
      </c>
      <c r="N77" s="264">
        <f t="shared" si="10"/>
        <v>974</v>
      </c>
      <c r="O77" s="264"/>
      <c r="P77" s="264"/>
      <c r="Q77" s="264">
        <v>974</v>
      </c>
      <c r="R77" s="264"/>
      <c r="S77" s="264">
        <f t="shared" si="11"/>
        <v>0</v>
      </c>
      <c r="T77" s="264"/>
      <c r="U77" s="264"/>
      <c r="V77" s="264"/>
      <c r="W77" s="264"/>
      <c r="X77" s="264"/>
      <c r="Y77" s="264"/>
      <c r="Z77" s="264"/>
      <c r="AA77" s="264">
        <f t="shared" si="12"/>
        <v>133</v>
      </c>
      <c r="AB77" s="264"/>
      <c r="AC77" s="264">
        <v>133</v>
      </c>
      <c r="AD77" s="264"/>
      <c r="AE77" s="264"/>
      <c r="AF77" s="264">
        <v>1120.1</v>
      </c>
      <c r="AG77" s="264">
        <v>782.5</v>
      </c>
      <c r="AH77" s="264">
        <v>192</v>
      </c>
      <c r="AI77" s="264">
        <v>15</v>
      </c>
      <c r="AJ77" s="264"/>
      <c r="AK77" s="264">
        <v>22</v>
      </c>
      <c r="AL77" s="264">
        <v>140</v>
      </c>
      <c r="AM77" s="264">
        <v>48.4</v>
      </c>
      <c r="AN77" s="264"/>
      <c r="AO77" s="264">
        <v>35</v>
      </c>
      <c r="AP77" s="264">
        <v>190</v>
      </c>
      <c r="AQ77" s="264"/>
      <c r="AR77" s="264">
        <v>42.1</v>
      </c>
      <c r="AS77" s="264"/>
      <c r="AT77" s="264">
        <v>98</v>
      </c>
      <c r="AU77" s="264"/>
      <c r="AV77" s="264"/>
      <c r="AW77" s="264">
        <v>7</v>
      </c>
      <c r="AX77" s="264"/>
      <c r="AY77" s="264"/>
      <c r="AZ77" s="264"/>
      <c r="BA77" s="264"/>
      <c r="BB77" s="264"/>
      <c r="BC77" s="264"/>
      <c r="BD77" s="264"/>
      <c r="BE77" s="264"/>
      <c r="BF77" s="264">
        <v>9</v>
      </c>
      <c r="BG77" s="264"/>
      <c r="BH77" s="264">
        <v>84.6</v>
      </c>
      <c r="BI77" s="264">
        <v>114</v>
      </c>
      <c r="BJ77" s="264">
        <v>123</v>
      </c>
      <c r="BK77" s="264">
        <v>599</v>
      </c>
      <c r="BL77" s="264">
        <v>319</v>
      </c>
      <c r="BM77" s="264">
        <v>279</v>
      </c>
      <c r="BN77" s="264"/>
      <c r="BO77" s="264"/>
      <c r="BP77" s="264"/>
      <c r="BQ77" s="264"/>
      <c r="BR77" s="264"/>
      <c r="BS77" s="264"/>
      <c r="BT77" s="264"/>
      <c r="BU77" s="264"/>
      <c r="BV77" s="264"/>
      <c r="BW77" s="264"/>
      <c r="BX77" s="264"/>
      <c r="BY77" s="264">
        <v>279</v>
      </c>
      <c r="BZ77" s="264"/>
      <c r="CA77" s="264"/>
      <c r="CB77" s="264"/>
      <c r="CC77" s="264"/>
      <c r="CD77" s="264">
        <v>20</v>
      </c>
      <c r="CE77" s="264"/>
      <c r="CF77" s="264">
        <v>20</v>
      </c>
      <c r="CG77" s="264"/>
      <c r="CH77" s="264"/>
      <c r="CI77" s="264"/>
      <c r="CJ77" s="264"/>
      <c r="CK77" s="264"/>
      <c r="CL77" s="264"/>
      <c r="CM77" s="264"/>
      <c r="CN77" s="264"/>
      <c r="CO77" s="264"/>
      <c r="CP77" s="264">
        <v>20</v>
      </c>
      <c r="CQ77" s="264">
        <v>280</v>
      </c>
      <c r="CR77" s="264"/>
      <c r="CS77" s="264"/>
      <c r="CT77" s="264"/>
      <c r="CU77" s="264"/>
      <c r="CV77" s="264"/>
      <c r="CW77" s="264"/>
      <c r="CX77" s="264"/>
      <c r="CY77" s="264"/>
      <c r="CZ77" s="264"/>
      <c r="DA77" s="264"/>
      <c r="DB77" s="264"/>
      <c r="DC77" s="264"/>
      <c r="DD77" s="264"/>
      <c r="DE77" s="264">
        <v>280</v>
      </c>
      <c r="DF77" s="264"/>
      <c r="DG77" s="264"/>
      <c r="DH77" s="264"/>
      <c r="DI77" s="264"/>
      <c r="DJ77" s="264">
        <v>280</v>
      </c>
      <c r="DK77" s="264"/>
      <c r="DL77" s="264"/>
      <c r="DM77" s="264"/>
      <c r="DN77" s="264"/>
      <c r="DO77" s="264"/>
      <c r="DP77" s="264"/>
      <c r="DQ77" s="264"/>
      <c r="DR77" s="264"/>
      <c r="DS77" s="264"/>
      <c r="DT77" s="264"/>
      <c r="DU77" s="264"/>
      <c r="DV77" s="264"/>
      <c r="DW77" s="264"/>
      <c r="DX77" s="264"/>
      <c r="DY77" s="264">
        <f t="shared" si="13"/>
        <v>6939.1</v>
      </c>
    </row>
    <row r="78" spans="1:129" ht="14.25" customHeight="1">
      <c r="A78" s="28" t="s">
        <v>234</v>
      </c>
      <c r="B78" s="264">
        <f t="shared" si="7"/>
        <v>706</v>
      </c>
      <c r="C78" s="264">
        <f t="shared" si="8"/>
        <v>539</v>
      </c>
      <c r="D78" s="264">
        <v>152</v>
      </c>
      <c r="E78" s="264">
        <v>374</v>
      </c>
      <c r="F78" s="264">
        <v>13</v>
      </c>
      <c r="G78" s="264">
        <f t="shared" si="9"/>
        <v>94</v>
      </c>
      <c r="H78" s="264">
        <v>72</v>
      </c>
      <c r="I78" s="264"/>
      <c r="J78" s="264">
        <v>22</v>
      </c>
      <c r="K78" s="264"/>
      <c r="L78" s="264"/>
      <c r="M78" s="264">
        <v>66</v>
      </c>
      <c r="N78" s="264">
        <f t="shared" si="10"/>
        <v>0</v>
      </c>
      <c r="O78" s="264"/>
      <c r="P78" s="264"/>
      <c r="Q78" s="264"/>
      <c r="R78" s="264"/>
      <c r="S78" s="264">
        <f t="shared" si="11"/>
        <v>0</v>
      </c>
      <c r="T78" s="264"/>
      <c r="U78" s="264"/>
      <c r="V78" s="264"/>
      <c r="W78" s="264"/>
      <c r="X78" s="264"/>
      <c r="Y78" s="264"/>
      <c r="Z78" s="264"/>
      <c r="AA78" s="264">
        <f t="shared" si="12"/>
        <v>7</v>
      </c>
      <c r="AB78" s="264"/>
      <c r="AC78" s="264">
        <v>7</v>
      </c>
      <c r="AD78" s="264"/>
      <c r="AE78" s="264"/>
      <c r="AF78" s="264">
        <v>233.8</v>
      </c>
      <c r="AG78" s="264">
        <v>140.8</v>
      </c>
      <c r="AH78" s="264">
        <v>30</v>
      </c>
      <c r="AI78" s="264">
        <v>7</v>
      </c>
      <c r="AJ78" s="264"/>
      <c r="AK78" s="264">
        <v>2</v>
      </c>
      <c r="AL78" s="264">
        <v>6</v>
      </c>
      <c r="AM78" s="264">
        <v>10</v>
      </c>
      <c r="AN78" s="264"/>
      <c r="AO78" s="264"/>
      <c r="AP78" s="264">
        <v>62</v>
      </c>
      <c r="AQ78" s="264"/>
      <c r="AR78" s="264">
        <v>4.8</v>
      </c>
      <c r="AS78" s="264"/>
      <c r="AT78" s="264">
        <v>19</v>
      </c>
      <c r="AU78" s="264"/>
      <c r="AV78" s="264"/>
      <c r="AW78" s="264">
        <v>3</v>
      </c>
      <c r="AX78" s="264"/>
      <c r="AY78" s="264"/>
      <c r="AZ78" s="264"/>
      <c r="BA78" s="264"/>
      <c r="BB78" s="264"/>
      <c r="BC78" s="264"/>
      <c r="BD78" s="264"/>
      <c r="BE78" s="264"/>
      <c r="BF78" s="264">
        <v>3</v>
      </c>
      <c r="BG78" s="264"/>
      <c r="BH78" s="264">
        <v>26.5</v>
      </c>
      <c r="BI78" s="264">
        <v>20</v>
      </c>
      <c r="BJ78" s="264">
        <v>40.5</v>
      </c>
      <c r="BK78" s="264">
        <v>96</v>
      </c>
      <c r="BL78" s="264">
        <v>96</v>
      </c>
      <c r="BM78" s="264"/>
      <c r="BN78" s="264"/>
      <c r="BO78" s="264"/>
      <c r="BP78" s="264"/>
      <c r="BQ78" s="264"/>
      <c r="BR78" s="264"/>
      <c r="BS78" s="264"/>
      <c r="BT78" s="264"/>
      <c r="BU78" s="264"/>
      <c r="BV78" s="264"/>
      <c r="BW78" s="264"/>
      <c r="BX78" s="264"/>
      <c r="BY78" s="264"/>
      <c r="BZ78" s="264"/>
      <c r="CA78" s="264"/>
      <c r="CB78" s="264"/>
      <c r="CC78" s="264"/>
      <c r="CD78" s="264"/>
      <c r="CE78" s="264"/>
      <c r="CF78" s="264"/>
      <c r="CG78" s="264"/>
      <c r="CH78" s="264"/>
      <c r="CI78" s="264"/>
      <c r="CJ78" s="264"/>
      <c r="CK78" s="264"/>
      <c r="CL78" s="264"/>
      <c r="CM78" s="264"/>
      <c r="CN78" s="264"/>
      <c r="CO78" s="264"/>
      <c r="CP78" s="264">
        <v>96</v>
      </c>
      <c r="CQ78" s="264"/>
      <c r="CR78" s="264"/>
      <c r="CS78" s="264"/>
      <c r="CT78" s="264"/>
      <c r="CU78" s="264"/>
      <c r="CV78" s="264"/>
      <c r="CW78" s="264"/>
      <c r="CX78" s="264"/>
      <c r="CY78" s="264"/>
      <c r="CZ78" s="264"/>
      <c r="DA78" s="264"/>
      <c r="DB78" s="264"/>
      <c r="DC78" s="264"/>
      <c r="DD78" s="264"/>
      <c r="DE78" s="264"/>
      <c r="DF78" s="264"/>
      <c r="DG78" s="264"/>
      <c r="DH78" s="264"/>
      <c r="DI78" s="264"/>
      <c r="DJ78" s="264"/>
      <c r="DK78" s="264"/>
      <c r="DL78" s="264"/>
      <c r="DM78" s="264"/>
      <c r="DN78" s="264"/>
      <c r="DO78" s="264"/>
      <c r="DP78" s="264"/>
      <c r="DQ78" s="264"/>
      <c r="DR78" s="264"/>
      <c r="DS78" s="264"/>
      <c r="DT78" s="264"/>
      <c r="DU78" s="264"/>
      <c r="DV78" s="264"/>
      <c r="DW78" s="264"/>
      <c r="DX78" s="264"/>
      <c r="DY78" s="264">
        <f t="shared" si="13"/>
        <v>1035.8</v>
      </c>
    </row>
    <row r="79" spans="1:129" ht="14.25" customHeight="1">
      <c r="A79" s="28" t="s">
        <v>235</v>
      </c>
      <c r="B79" s="264">
        <f t="shared" si="7"/>
        <v>289</v>
      </c>
      <c r="C79" s="264">
        <f t="shared" si="8"/>
        <v>219</v>
      </c>
      <c r="D79" s="264">
        <v>63</v>
      </c>
      <c r="E79" s="264">
        <v>150</v>
      </c>
      <c r="F79" s="264">
        <v>6</v>
      </c>
      <c r="G79" s="264">
        <f t="shared" si="9"/>
        <v>36</v>
      </c>
      <c r="H79" s="264">
        <v>27</v>
      </c>
      <c r="I79" s="264"/>
      <c r="J79" s="264">
        <v>9</v>
      </c>
      <c r="K79" s="264"/>
      <c r="L79" s="264"/>
      <c r="M79" s="264">
        <v>27</v>
      </c>
      <c r="N79" s="264">
        <f t="shared" si="10"/>
        <v>0</v>
      </c>
      <c r="O79" s="264"/>
      <c r="P79" s="264"/>
      <c r="Q79" s="264"/>
      <c r="R79" s="264"/>
      <c r="S79" s="264">
        <f t="shared" si="11"/>
        <v>0</v>
      </c>
      <c r="T79" s="264"/>
      <c r="U79" s="264"/>
      <c r="V79" s="264"/>
      <c r="W79" s="264"/>
      <c r="X79" s="264"/>
      <c r="Y79" s="264"/>
      <c r="Z79" s="264"/>
      <c r="AA79" s="264">
        <f t="shared" si="12"/>
        <v>7</v>
      </c>
      <c r="AB79" s="264"/>
      <c r="AC79" s="264">
        <v>7</v>
      </c>
      <c r="AD79" s="264"/>
      <c r="AE79" s="264"/>
      <c r="AF79" s="264">
        <v>110</v>
      </c>
      <c r="AG79" s="264">
        <v>60.5</v>
      </c>
      <c r="AH79" s="264">
        <v>7.5</v>
      </c>
      <c r="AI79" s="264">
        <v>4.5</v>
      </c>
      <c r="AJ79" s="264"/>
      <c r="AK79" s="264">
        <v>2</v>
      </c>
      <c r="AL79" s="264">
        <v>12</v>
      </c>
      <c r="AM79" s="264">
        <v>0.5</v>
      </c>
      <c r="AN79" s="264"/>
      <c r="AO79" s="264"/>
      <c r="AP79" s="264">
        <v>21</v>
      </c>
      <c r="AQ79" s="264"/>
      <c r="AR79" s="264">
        <v>2</v>
      </c>
      <c r="AS79" s="264"/>
      <c r="AT79" s="264">
        <v>11</v>
      </c>
      <c r="AU79" s="264"/>
      <c r="AV79" s="264">
        <v>1.6</v>
      </c>
      <c r="AW79" s="264">
        <v>3</v>
      </c>
      <c r="AX79" s="264"/>
      <c r="AY79" s="264"/>
      <c r="AZ79" s="264"/>
      <c r="BA79" s="264"/>
      <c r="BB79" s="264">
        <v>4</v>
      </c>
      <c r="BC79" s="264"/>
      <c r="BD79" s="264">
        <v>4</v>
      </c>
      <c r="BE79" s="264"/>
      <c r="BF79" s="264">
        <v>4.2</v>
      </c>
      <c r="BG79" s="264"/>
      <c r="BH79" s="264">
        <v>23.7</v>
      </c>
      <c r="BI79" s="264">
        <v>2.4</v>
      </c>
      <c r="BJ79" s="264">
        <v>10.6</v>
      </c>
      <c r="BK79" s="264"/>
      <c r="BL79" s="264"/>
      <c r="BM79" s="264"/>
      <c r="BN79" s="264"/>
      <c r="BO79" s="264"/>
      <c r="BP79" s="264"/>
      <c r="BQ79" s="264"/>
      <c r="BR79" s="264"/>
      <c r="BS79" s="264"/>
      <c r="BT79" s="264"/>
      <c r="BU79" s="264"/>
      <c r="BV79" s="264"/>
      <c r="BW79" s="264"/>
      <c r="BX79" s="264"/>
      <c r="BY79" s="264"/>
      <c r="BZ79" s="264"/>
      <c r="CA79" s="264"/>
      <c r="CB79" s="264"/>
      <c r="CC79" s="264"/>
      <c r="CD79" s="264"/>
      <c r="CE79" s="264"/>
      <c r="CF79" s="264"/>
      <c r="CG79" s="264"/>
      <c r="CH79" s="264"/>
      <c r="CI79" s="264"/>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c r="DP79" s="264"/>
      <c r="DQ79" s="264"/>
      <c r="DR79" s="264"/>
      <c r="DS79" s="264"/>
      <c r="DT79" s="264"/>
      <c r="DU79" s="264"/>
      <c r="DV79" s="264"/>
      <c r="DW79" s="264"/>
      <c r="DX79" s="264"/>
      <c r="DY79" s="264">
        <f t="shared" si="13"/>
        <v>399</v>
      </c>
    </row>
    <row r="80" spans="1:129" ht="14.25" customHeight="1">
      <c r="A80" s="28" t="s">
        <v>236</v>
      </c>
      <c r="B80" s="264">
        <f t="shared" si="7"/>
        <v>8.4</v>
      </c>
      <c r="C80" s="264">
        <f t="shared" si="8"/>
        <v>0</v>
      </c>
      <c r="D80" s="264"/>
      <c r="E80" s="264"/>
      <c r="F80" s="264"/>
      <c r="G80" s="264">
        <f t="shared" si="9"/>
        <v>0</v>
      </c>
      <c r="H80" s="264"/>
      <c r="I80" s="264"/>
      <c r="J80" s="264"/>
      <c r="K80" s="264"/>
      <c r="L80" s="264"/>
      <c r="M80" s="264"/>
      <c r="N80" s="264">
        <f t="shared" si="10"/>
        <v>8.4</v>
      </c>
      <c r="O80" s="264"/>
      <c r="P80" s="264"/>
      <c r="Q80" s="264">
        <v>8.4</v>
      </c>
      <c r="R80" s="264"/>
      <c r="S80" s="264">
        <f t="shared" si="11"/>
        <v>0</v>
      </c>
      <c r="T80" s="264"/>
      <c r="U80" s="264"/>
      <c r="V80" s="264"/>
      <c r="W80" s="264"/>
      <c r="X80" s="264"/>
      <c r="Y80" s="264"/>
      <c r="Z80" s="264"/>
      <c r="AA80" s="264">
        <f t="shared" si="12"/>
        <v>0</v>
      </c>
      <c r="AB80" s="264"/>
      <c r="AC80" s="264"/>
      <c r="AD80" s="264"/>
      <c r="AE80" s="264"/>
      <c r="AF80" s="264">
        <v>30.1</v>
      </c>
      <c r="AG80" s="264">
        <v>24.1</v>
      </c>
      <c r="AH80" s="264">
        <v>14</v>
      </c>
      <c r="AI80" s="264"/>
      <c r="AJ80" s="264"/>
      <c r="AK80" s="264">
        <v>2</v>
      </c>
      <c r="AL80" s="264">
        <v>7</v>
      </c>
      <c r="AM80" s="264"/>
      <c r="AN80" s="264"/>
      <c r="AO80" s="264"/>
      <c r="AP80" s="264">
        <v>1</v>
      </c>
      <c r="AQ80" s="264"/>
      <c r="AR80" s="264">
        <v>0.1</v>
      </c>
      <c r="AS80" s="264"/>
      <c r="AT80" s="264"/>
      <c r="AU80" s="264"/>
      <c r="AV80" s="264"/>
      <c r="AW80" s="264"/>
      <c r="AX80" s="264"/>
      <c r="AY80" s="264"/>
      <c r="AZ80" s="264"/>
      <c r="BA80" s="264"/>
      <c r="BB80" s="264"/>
      <c r="BC80" s="264"/>
      <c r="BD80" s="264"/>
      <c r="BE80" s="264"/>
      <c r="BF80" s="264"/>
      <c r="BG80" s="264"/>
      <c r="BH80" s="264"/>
      <c r="BI80" s="264"/>
      <c r="BJ80" s="264">
        <v>6</v>
      </c>
      <c r="BK80" s="264"/>
      <c r="BL80" s="264"/>
      <c r="BM80" s="264"/>
      <c r="BN80" s="264"/>
      <c r="BO80" s="264"/>
      <c r="BP80" s="264"/>
      <c r="BQ80" s="264"/>
      <c r="BR80" s="264"/>
      <c r="BS80" s="264"/>
      <c r="BT80" s="264"/>
      <c r="BU80" s="264"/>
      <c r="BV80" s="264"/>
      <c r="BW80" s="264"/>
      <c r="BX80" s="264"/>
      <c r="BY80" s="264"/>
      <c r="BZ80" s="264"/>
      <c r="CA80" s="264"/>
      <c r="CB80" s="264"/>
      <c r="CC80" s="264"/>
      <c r="CD80" s="264"/>
      <c r="CE80" s="264"/>
      <c r="CF80" s="264"/>
      <c r="CG80" s="264"/>
      <c r="CH80" s="264"/>
      <c r="CI80" s="264"/>
      <c r="CJ80" s="264"/>
      <c r="CK80" s="264"/>
      <c r="CL80" s="264"/>
      <c r="CM80" s="264"/>
      <c r="CN80" s="264"/>
      <c r="CO80" s="264"/>
      <c r="CP80" s="264"/>
      <c r="CQ80" s="264"/>
      <c r="CR80" s="264"/>
      <c r="CS80" s="264"/>
      <c r="CT80" s="264"/>
      <c r="CU80" s="264"/>
      <c r="CV80" s="264"/>
      <c r="CW80" s="264"/>
      <c r="CX80" s="264"/>
      <c r="CY80" s="264"/>
      <c r="CZ80" s="264"/>
      <c r="DA80" s="264"/>
      <c r="DB80" s="264"/>
      <c r="DC80" s="264"/>
      <c r="DD80" s="264"/>
      <c r="DE80" s="264"/>
      <c r="DF80" s="264"/>
      <c r="DG80" s="264"/>
      <c r="DH80" s="264"/>
      <c r="DI80" s="264"/>
      <c r="DJ80" s="264"/>
      <c r="DK80" s="264"/>
      <c r="DL80" s="264"/>
      <c r="DM80" s="264"/>
      <c r="DN80" s="264"/>
      <c r="DO80" s="264"/>
      <c r="DP80" s="264"/>
      <c r="DQ80" s="264"/>
      <c r="DR80" s="264"/>
      <c r="DS80" s="264"/>
      <c r="DT80" s="264"/>
      <c r="DU80" s="264"/>
      <c r="DV80" s="264"/>
      <c r="DW80" s="264"/>
      <c r="DX80" s="264"/>
      <c r="DY80" s="264">
        <f t="shared" si="13"/>
        <v>38.5</v>
      </c>
    </row>
    <row r="81" spans="1:129" ht="14.25" customHeight="1">
      <c r="A81" s="28" t="s">
        <v>237</v>
      </c>
      <c r="B81" s="264">
        <f t="shared" si="7"/>
        <v>123</v>
      </c>
      <c r="C81" s="264">
        <f t="shared" si="8"/>
        <v>24</v>
      </c>
      <c r="D81" s="264"/>
      <c r="E81" s="264">
        <v>24</v>
      </c>
      <c r="F81" s="264"/>
      <c r="G81" s="264">
        <f t="shared" si="9"/>
        <v>0</v>
      </c>
      <c r="H81" s="264"/>
      <c r="I81" s="264"/>
      <c r="J81" s="264"/>
      <c r="K81" s="264"/>
      <c r="L81" s="264"/>
      <c r="M81" s="264"/>
      <c r="N81" s="264">
        <f t="shared" si="10"/>
        <v>70</v>
      </c>
      <c r="O81" s="264"/>
      <c r="P81" s="264"/>
      <c r="Q81" s="264">
        <v>70</v>
      </c>
      <c r="R81" s="264"/>
      <c r="S81" s="264">
        <f t="shared" si="11"/>
        <v>0</v>
      </c>
      <c r="T81" s="264"/>
      <c r="U81" s="264"/>
      <c r="V81" s="264"/>
      <c r="W81" s="264"/>
      <c r="X81" s="264"/>
      <c r="Y81" s="264"/>
      <c r="Z81" s="264"/>
      <c r="AA81" s="264">
        <f t="shared" si="12"/>
        <v>29</v>
      </c>
      <c r="AB81" s="264"/>
      <c r="AC81" s="264">
        <v>29</v>
      </c>
      <c r="AD81" s="264"/>
      <c r="AE81" s="264"/>
      <c r="AF81" s="264">
        <v>1</v>
      </c>
      <c r="AG81" s="264">
        <v>1</v>
      </c>
      <c r="AH81" s="264"/>
      <c r="AI81" s="264"/>
      <c r="AJ81" s="264"/>
      <c r="AK81" s="264"/>
      <c r="AL81" s="264"/>
      <c r="AM81" s="264"/>
      <c r="AN81" s="264"/>
      <c r="AO81" s="264"/>
      <c r="AP81" s="264"/>
      <c r="AQ81" s="264"/>
      <c r="AR81" s="264">
        <v>1</v>
      </c>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264"/>
      <c r="BY81" s="264"/>
      <c r="BZ81" s="264"/>
      <c r="CA81" s="264"/>
      <c r="CB81" s="264"/>
      <c r="CC81" s="264"/>
      <c r="CD81" s="264"/>
      <c r="CE81" s="264"/>
      <c r="CF81" s="264"/>
      <c r="CG81" s="264"/>
      <c r="CH81" s="264"/>
      <c r="CI81" s="264"/>
      <c r="CJ81" s="264"/>
      <c r="CK81" s="264"/>
      <c r="CL81" s="264"/>
      <c r="CM81" s="264"/>
      <c r="CN81" s="264"/>
      <c r="CO81" s="264"/>
      <c r="CP81" s="264"/>
      <c r="CQ81" s="264"/>
      <c r="CR81" s="264"/>
      <c r="CS81" s="264"/>
      <c r="CT81" s="264"/>
      <c r="CU81" s="264"/>
      <c r="CV81" s="264"/>
      <c r="CW81" s="264"/>
      <c r="CX81" s="264"/>
      <c r="CY81" s="264"/>
      <c r="CZ81" s="264"/>
      <c r="DA81" s="264"/>
      <c r="DB81" s="264"/>
      <c r="DC81" s="264"/>
      <c r="DD81" s="264"/>
      <c r="DE81" s="264"/>
      <c r="DF81" s="264"/>
      <c r="DG81" s="264"/>
      <c r="DH81" s="264"/>
      <c r="DI81" s="264"/>
      <c r="DJ81" s="264"/>
      <c r="DK81" s="264"/>
      <c r="DL81" s="264"/>
      <c r="DM81" s="264"/>
      <c r="DN81" s="264"/>
      <c r="DO81" s="264"/>
      <c r="DP81" s="264"/>
      <c r="DQ81" s="264"/>
      <c r="DR81" s="264"/>
      <c r="DS81" s="264"/>
      <c r="DT81" s="264"/>
      <c r="DU81" s="264"/>
      <c r="DV81" s="264"/>
      <c r="DW81" s="264"/>
      <c r="DX81" s="264"/>
      <c r="DY81" s="264">
        <f t="shared" si="13"/>
        <v>124</v>
      </c>
    </row>
    <row r="82" spans="1:129" ht="14.25" customHeight="1">
      <c r="A82" s="28" t="s">
        <v>238</v>
      </c>
      <c r="B82" s="264">
        <f t="shared" si="7"/>
        <v>106</v>
      </c>
      <c r="C82" s="264">
        <f t="shared" si="8"/>
        <v>17</v>
      </c>
      <c r="D82" s="264"/>
      <c r="E82" s="264">
        <v>17</v>
      </c>
      <c r="F82" s="264"/>
      <c r="G82" s="264">
        <f t="shared" si="9"/>
        <v>0</v>
      </c>
      <c r="H82" s="264"/>
      <c r="I82" s="264"/>
      <c r="J82" s="264"/>
      <c r="K82" s="264"/>
      <c r="L82" s="264"/>
      <c r="M82" s="264"/>
      <c r="N82" s="264">
        <f t="shared" si="10"/>
        <v>40</v>
      </c>
      <c r="O82" s="264"/>
      <c r="P82" s="264"/>
      <c r="Q82" s="264">
        <v>40</v>
      </c>
      <c r="R82" s="264"/>
      <c r="S82" s="264">
        <f t="shared" si="11"/>
        <v>0</v>
      </c>
      <c r="T82" s="264"/>
      <c r="U82" s="264"/>
      <c r="V82" s="264"/>
      <c r="W82" s="264"/>
      <c r="X82" s="264"/>
      <c r="Y82" s="264"/>
      <c r="Z82" s="264"/>
      <c r="AA82" s="264">
        <f t="shared" si="12"/>
        <v>49</v>
      </c>
      <c r="AB82" s="264"/>
      <c r="AC82" s="264">
        <v>49</v>
      </c>
      <c r="AD82" s="264"/>
      <c r="AE82" s="264"/>
      <c r="AF82" s="264">
        <v>0.6</v>
      </c>
      <c r="AG82" s="264">
        <v>0.6</v>
      </c>
      <c r="AH82" s="264"/>
      <c r="AI82" s="264"/>
      <c r="AJ82" s="264"/>
      <c r="AK82" s="264"/>
      <c r="AL82" s="264"/>
      <c r="AM82" s="264"/>
      <c r="AN82" s="264"/>
      <c r="AO82" s="264"/>
      <c r="AP82" s="264"/>
      <c r="AQ82" s="264"/>
      <c r="AR82" s="264">
        <v>0.6</v>
      </c>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c r="CA82" s="264"/>
      <c r="CB82" s="264"/>
      <c r="CC82" s="264"/>
      <c r="CD82" s="264"/>
      <c r="CE82" s="264"/>
      <c r="CF82" s="264"/>
      <c r="CG82" s="264"/>
      <c r="CH82" s="264"/>
      <c r="CI82" s="264"/>
      <c r="CJ82" s="264"/>
      <c r="CK82" s="264"/>
      <c r="CL82" s="264"/>
      <c r="CM82" s="264"/>
      <c r="CN82" s="264"/>
      <c r="CO82" s="264"/>
      <c r="CP82" s="264"/>
      <c r="CQ82" s="264"/>
      <c r="CR82" s="264"/>
      <c r="CS82" s="264"/>
      <c r="CT82" s="264"/>
      <c r="CU82" s="264"/>
      <c r="CV82" s="264"/>
      <c r="CW82" s="264"/>
      <c r="CX82" s="264"/>
      <c r="CY82" s="264"/>
      <c r="CZ82" s="264"/>
      <c r="DA82" s="264"/>
      <c r="DB82" s="264"/>
      <c r="DC82" s="264"/>
      <c r="DD82" s="264"/>
      <c r="DE82" s="264"/>
      <c r="DF82" s="264"/>
      <c r="DG82" s="264"/>
      <c r="DH82" s="264"/>
      <c r="DI82" s="264"/>
      <c r="DJ82" s="264"/>
      <c r="DK82" s="264"/>
      <c r="DL82" s="264"/>
      <c r="DM82" s="264"/>
      <c r="DN82" s="264"/>
      <c r="DO82" s="264"/>
      <c r="DP82" s="264"/>
      <c r="DQ82" s="264"/>
      <c r="DR82" s="264"/>
      <c r="DS82" s="264"/>
      <c r="DT82" s="264"/>
      <c r="DU82" s="264"/>
      <c r="DV82" s="264"/>
      <c r="DW82" s="264"/>
      <c r="DX82" s="264"/>
      <c r="DY82" s="264">
        <f t="shared" si="13"/>
        <v>106.6</v>
      </c>
    </row>
    <row r="83" spans="1:129" ht="14.25" customHeight="1">
      <c r="A83" s="28" t="s">
        <v>239</v>
      </c>
      <c r="B83" s="264">
        <f t="shared" si="7"/>
        <v>458</v>
      </c>
      <c r="C83" s="264">
        <f t="shared" si="8"/>
        <v>331</v>
      </c>
      <c r="D83" s="264">
        <v>135</v>
      </c>
      <c r="E83" s="264">
        <v>185</v>
      </c>
      <c r="F83" s="264">
        <v>11</v>
      </c>
      <c r="G83" s="264">
        <f t="shared" si="9"/>
        <v>15</v>
      </c>
      <c r="H83" s="264"/>
      <c r="I83" s="264"/>
      <c r="J83" s="264">
        <v>15</v>
      </c>
      <c r="K83" s="264"/>
      <c r="L83" s="264"/>
      <c r="M83" s="264">
        <v>43</v>
      </c>
      <c r="N83" s="264">
        <f t="shared" si="10"/>
        <v>12</v>
      </c>
      <c r="O83" s="264"/>
      <c r="P83" s="264"/>
      <c r="Q83" s="264">
        <v>12</v>
      </c>
      <c r="R83" s="264">
        <v>20</v>
      </c>
      <c r="S83" s="264">
        <f t="shared" si="11"/>
        <v>0</v>
      </c>
      <c r="T83" s="264"/>
      <c r="U83" s="264"/>
      <c r="V83" s="264"/>
      <c r="W83" s="264"/>
      <c r="X83" s="264"/>
      <c r="Y83" s="264"/>
      <c r="Z83" s="264"/>
      <c r="AA83" s="264">
        <f t="shared" si="12"/>
        <v>37</v>
      </c>
      <c r="AB83" s="264"/>
      <c r="AC83" s="264">
        <v>37</v>
      </c>
      <c r="AD83" s="264"/>
      <c r="AE83" s="264"/>
      <c r="AF83" s="264">
        <v>100.8</v>
      </c>
      <c r="AG83" s="264">
        <v>72.5</v>
      </c>
      <c r="AH83" s="264">
        <v>23.2</v>
      </c>
      <c r="AI83" s="264">
        <v>3</v>
      </c>
      <c r="AJ83" s="264"/>
      <c r="AK83" s="264">
        <v>3.6</v>
      </c>
      <c r="AL83" s="264">
        <v>5.9</v>
      </c>
      <c r="AM83" s="264">
        <v>10</v>
      </c>
      <c r="AN83" s="264"/>
      <c r="AO83" s="264"/>
      <c r="AP83" s="264">
        <v>8</v>
      </c>
      <c r="AQ83" s="264"/>
      <c r="AR83" s="264">
        <v>3.8</v>
      </c>
      <c r="AS83" s="264"/>
      <c r="AT83" s="264">
        <v>15</v>
      </c>
      <c r="AU83" s="264"/>
      <c r="AV83" s="264">
        <v>2</v>
      </c>
      <c r="AW83" s="264">
        <v>15</v>
      </c>
      <c r="AX83" s="264"/>
      <c r="AY83" s="264"/>
      <c r="AZ83" s="264"/>
      <c r="BA83" s="264"/>
      <c r="BB83" s="264"/>
      <c r="BC83" s="264"/>
      <c r="BD83" s="264"/>
      <c r="BE83" s="264"/>
      <c r="BF83" s="264">
        <v>1.3</v>
      </c>
      <c r="BG83" s="264"/>
      <c r="BH83" s="264"/>
      <c r="BI83" s="264">
        <v>10</v>
      </c>
      <c r="BJ83" s="264"/>
      <c r="BK83" s="264">
        <v>140</v>
      </c>
      <c r="BL83" s="264">
        <v>140</v>
      </c>
      <c r="BM83" s="264"/>
      <c r="BN83" s="264"/>
      <c r="BO83" s="264"/>
      <c r="BP83" s="264"/>
      <c r="BQ83" s="264"/>
      <c r="BR83" s="264"/>
      <c r="BS83" s="264"/>
      <c r="BT83" s="264"/>
      <c r="BU83" s="264"/>
      <c r="BV83" s="264"/>
      <c r="BW83" s="264"/>
      <c r="BX83" s="264"/>
      <c r="BY83" s="264"/>
      <c r="BZ83" s="264"/>
      <c r="CA83" s="264"/>
      <c r="CB83" s="264"/>
      <c r="CC83" s="264">
        <v>140</v>
      </c>
      <c r="CD83" s="264"/>
      <c r="CE83" s="264"/>
      <c r="CF83" s="264"/>
      <c r="CG83" s="264"/>
      <c r="CH83" s="264"/>
      <c r="CI83" s="264"/>
      <c r="CJ83" s="264"/>
      <c r="CK83" s="264"/>
      <c r="CL83" s="264"/>
      <c r="CM83" s="264"/>
      <c r="CN83" s="264"/>
      <c r="CO83" s="264"/>
      <c r="CP83" s="264"/>
      <c r="CQ83" s="264"/>
      <c r="CR83" s="264"/>
      <c r="CS83" s="264"/>
      <c r="CT83" s="264"/>
      <c r="CU83" s="264"/>
      <c r="CV83" s="264"/>
      <c r="CW83" s="264"/>
      <c r="CX83" s="264"/>
      <c r="CY83" s="264"/>
      <c r="CZ83" s="264"/>
      <c r="DA83" s="264"/>
      <c r="DB83" s="264"/>
      <c r="DC83" s="264"/>
      <c r="DD83" s="264"/>
      <c r="DE83" s="264"/>
      <c r="DF83" s="264"/>
      <c r="DG83" s="264"/>
      <c r="DH83" s="264"/>
      <c r="DI83" s="264"/>
      <c r="DJ83" s="264"/>
      <c r="DK83" s="264"/>
      <c r="DL83" s="264"/>
      <c r="DM83" s="264"/>
      <c r="DN83" s="264"/>
      <c r="DO83" s="264"/>
      <c r="DP83" s="264"/>
      <c r="DQ83" s="264"/>
      <c r="DR83" s="264"/>
      <c r="DS83" s="264"/>
      <c r="DT83" s="264"/>
      <c r="DU83" s="264"/>
      <c r="DV83" s="264"/>
      <c r="DW83" s="264"/>
      <c r="DX83" s="264"/>
      <c r="DY83" s="264">
        <f t="shared" si="13"/>
        <v>698.8</v>
      </c>
    </row>
    <row r="84" spans="1:129" ht="14.25" customHeight="1">
      <c r="A84" s="28" t="s">
        <v>240</v>
      </c>
      <c r="B84" s="264">
        <f t="shared" si="7"/>
        <v>423</v>
      </c>
      <c r="C84" s="264">
        <f t="shared" si="8"/>
        <v>290</v>
      </c>
      <c r="D84" s="264">
        <v>110</v>
      </c>
      <c r="E84" s="264">
        <v>172</v>
      </c>
      <c r="F84" s="264">
        <v>8</v>
      </c>
      <c r="G84" s="264">
        <f t="shared" si="9"/>
        <v>57</v>
      </c>
      <c r="H84" s="264">
        <v>44</v>
      </c>
      <c r="I84" s="264"/>
      <c r="J84" s="264">
        <v>13</v>
      </c>
      <c r="K84" s="264"/>
      <c r="L84" s="264"/>
      <c r="M84" s="264">
        <v>35</v>
      </c>
      <c r="N84" s="264">
        <f t="shared" si="10"/>
        <v>12</v>
      </c>
      <c r="O84" s="264"/>
      <c r="P84" s="264"/>
      <c r="Q84" s="264">
        <v>12</v>
      </c>
      <c r="R84" s="264">
        <v>4</v>
      </c>
      <c r="S84" s="264">
        <f t="shared" si="11"/>
        <v>0</v>
      </c>
      <c r="T84" s="264"/>
      <c r="U84" s="264"/>
      <c r="V84" s="264"/>
      <c r="W84" s="264"/>
      <c r="X84" s="264"/>
      <c r="Y84" s="264"/>
      <c r="Z84" s="264"/>
      <c r="AA84" s="264">
        <f t="shared" si="12"/>
        <v>25</v>
      </c>
      <c r="AB84" s="264"/>
      <c r="AC84" s="264">
        <v>25</v>
      </c>
      <c r="AD84" s="264"/>
      <c r="AE84" s="264"/>
      <c r="AF84" s="264">
        <v>183.5</v>
      </c>
      <c r="AG84" s="264">
        <v>152.2</v>
      </c>
      <c r="AH84" s="264">
        <v>46.2</v>
      </c>
      <c r="AI84" s="264">
        <v>22</v>
      </c>
      <c r="AJ84" s="264"/>
      <c r="AK84" s="264">
        <v>6</v>
      </c>
      <c r="AL84" s="264">
        <v>17</v>
      </c>
      <c r="AM84" s="264">
        <v>20.5</v>
      </c>
      <c r="AN84" s="264"/>
      <c r="AO84" s="264">
        <v>10</v>
      </c>
      <c r="AP84" s="264">
        <v>12</v>
      </c>
      <c r="AQ84" s="264"/>
      <c r="AR84" s="264">
        <v>2.5</v>
      </c>
      <c r="AS84" s="264"/>
      <c r="AT84" s="264">
        <v>16</v>
      </c>
      <c r="AU84" s="264"/>
      <c r="AV84" s="264">
        <v>2</v>
      </c>
      <c r="AW84" s="264">
        <v>12</v>
      </c>
      <c r="AX84" s="264"/>
      <c r="AY84" s="264"/>
      <c r="AZ84" s="264"/>
      <c r="BA84" s="264"/>
      <c r="BB84" s="264"/>
      <c r="BC84" s="264"/>
      <c r="BD84" s="264"/>
      <c r="BE84" s="264"/>
      <c r="BF84" s="264">
        <v>3.8</v>
      </c>
      <c r="BG84" s="264"/>
      <c r="BH84" s="264">
        <v>8.5</v>
      </c>
      <c r="BI84" s="264">
        <v>5</v>
      </c>
      <c r="BJ84" s="264"/>
      <c r="BK84" s="264">
        <v>50</v>
      </c>
      <c r="BL84" s="264">
        <v>50</v>
      </c>
      <c r="BM84" s="264"/>
      <c r="BN84" s="264"/>
      <c r="BO84" s="264"/>
      <c r="BP84" s="264"/>
      <c r="BQ84" s="264"/>
      <c r="BR84" s="264"/>
      <c r="BS84" s="264"/>
      <c r="BT84" s="264"/>
      <c r="BU84" s="264"/>
      <c r="BV84" s="264"/>
      <c r="BW84" s="264"/>
      <c r="BX84" s="264"/>
      <c r="BY84" s="264"/>
      <c r="BZ84" s="264"/>
      <c r="CA84" s="264"/>
      <c r="CB84" s="264"/>
      <c r="CC84" s="264"/>
      <c r="CD84" s="264"/>
      <c r="CE84" s="264"/>
      <c r="CF84" s="264"/>
      <c r="CG84" s="264"/>
      <c r="CH84" s="264"/>
      <c r="CI84" s="264"/>
      <c r="CJ84" s="264"/>
      <c r="CK84" s="264"/>
      <c r="CL84" s="264"/>
      <c r="CM84" s="264"/>
      <c r="CN84" s="264"/>
      <c r="CO84" s="264"/>
      <c r="CP84" s="264">
        <v>50</v>
      </c>
      <c r="CQ84" s="264"/>
      <c r="CR84" s="264"/>
      <c r="CS84" s="264"/>
      <c r="CT84" s="264"/>
      <c r="CU84" s="264"/>
      <c r="CV84" s="264"/>
      <c r="CW84" s="264"/>
      <c r="CX84" s="264"/>
      <c r="CY84" s="264"/>
      <c r="CZ84" s="264"/>
      <c r="DA84" s="264"/>
      <c r="DB84" s="264"/>
      <c r="DC84" s="264"/>
      <c r="DD84" s="264"/>
      <c r="DE84" s="264"/>
      <c r="DF84" s="264"/>
      <c r="DG84" s="264"/>
      <c r="DH84" s="264"/>
      <c r="DI84" s="264"/>
      <c r="DJ84" s="264"/>
      <c r="DK84" s="264"/>
      <c r="DL84" s="264"/>
      <c r="DM84" s="264"/>
      <c r="DN84" s="264"/>
      <c r="DO84" s="264"/>
      <c r="DP84" s="264"/>
      <c r="DQ84" s="264"/>
      <c r="DR84" s="264"/>
      <c r="DS84" s="264"/>
      <c r="DT84" s="264"/>
      <c r="DU84" s="264"/>
      <c r="DV84" s="264"/>
      <c r="DW84" s="264"/>
      <c r="DX84" s="264"/>
      <c r="DY84" s="264">
        <f t="shared" si="13"/>
        <v>656.5</v>
      </c>
    </row>
    <row r="85" spans="1:129" ht="14.25" customHeight="1">
      <c r="A85" s="28" t="s">
        <v>241</v>
      </c>
      <c r="B85" s="264">
        <f t="shared" si="7"/>
        <v>59</v>
      </c>
      <c r="C85" s="264">
        <f t="shared" si="8"/>
        <v>38</v>
      </c>
      <c r="D85" s="264">
        <v>18</v>
      </c>
      <c r="E85" s="264">
        <v>20</v>
      </c>
      <c r="F85" s="264"/>
      <c r="G85" s="264">
        <f t="shared" si="9"/>
        <v>2</v>
      </c>
      <c r="H85" s="264"/>
      <c r="I85" s="264"/>
      <c r="J85" s="264">
        <v>2</v>
      </c>
      <c r="K85" s="264"/>
      <c r="L85" s="264"/>
      <c r="M85" s="264">
        <v>5</v>
      </c>
      <c r="N85" s="264">
        <f t="shared" si="10"/>
        <v>0</v>
      </c>
      <c r="O85" s="264"/>
      <c r="P85" s="264"/>
      <c r="Q85" s="264"/>
      <c r="R85" s="264">
        <v>7</v>
      </c>
      <c r="S85" s="264">
        <f t="shared" si="11"/>
        <v>0</v>
      </c>
      <c r="T85" s="264"/>
      <c r="U85" s="264"/>
      <c r="V85" s="264"/>
      <c r="W85" s="264"/>
      <c r="X85" s="264"/>
      <c r="Y85" s="264"/>
      <c r="Z85" s="264"/>
      <c r="AA85" s="264">
        <f t="shared" si="12"/>
        <v>7</v>
      </c>
      <c r="AB85" s="264"/>
      <c r="AC85" s="264">
        <v>7</v>
      </c>
      <c r="AD85" s="264"/>
      <c r="AE85" s="264"/>
      <c r="AF85" s="264">
        <v>20.5</v>
      </c>
      <c r="AG85" s="264">
        <v>17.5</v>
      </c>
      <c r="AH85" s="264">
        <v>5</v>
      </c>
      <c r="AI85" s="264">
        <v>1.7</v>
      </c>
      <c r="AJ85" s="264">
        <v>0.5</v>
      </c>
      <c r="AK85" s="264">
        <v>1</v>
      </c>
      <c r="AL85" s="264">
        <v>2</v>
      </c>
      <c r="AM85" s="264">
        <v>0.8</v>
      </c>
      <c r="AN85" s="264"/>
      <c r="AO85" s="264"/>
      <c r="AP85" s="264">
        <v>2</v>
      </c>
      <c r="AQ85" s="264"/>
      <c r="AR85" s="264">
        <v>0.5</v>
      </c>
      <c r="AS85" s="264"/>
      <c r="AT85" s="264">
        <v>4</v>
      </c>
      <c r="AU85" s="264"/>
      <c r="AV85" s="264"/>
      <c r="AW85" s="264">
        <v>0.5</v>
      </c>
      <c r="AX85" s="264"/>
      <c r="AY85" s="264"/>
      <c r="AZ85" s="264"/>
      <c r="BA85" s="264"/>
      <c r="BB85" s="264">
        <v>2.5</v>
      </c>
      <c r="BC85" s="264">
        <v>0.5</v>
      </c>
      <c r="BD85" s="264">
        <v>2</v>
      </c>
      <c r="BE85" s="264"/>
      <c r="BF85" s="264"/>
      <c r="BG85" s="264"/>
      <c r="BH85" s="264"/>
      <c r="BI85" s="264"/>
      <c r="BJ85" s="264"/>
      <c r="BK85" s="264">
        <v>30</v>
      </c>
      <c r="BL85" s="264">
        <v>30</v>
      </c>
      <c r="BM85" s="264">
        <v>24.3</v>
      </c>
      <c r="BN85" s="264">
        <v>2.3</v>
      </c>
      <c r="BO85" s="264">
        <v>1</v>
      </c>
      <c r="BP85" s="264"/>
      <c r="BQ85" s="264"/>
      <c r="BR85" s="264"/>
      <c r="BS85" s="264"/>
      <c r="BT85" s="264"/>
      <c r="BU85" s="264"/>
      <c r="BV85" s="264">
        <v>1</v>
      </c>
      <c r="BW85" s="264">
        <v>20</v>
      </c>
      <c r="BX85" s="264"/>
      <c r="BY85" s="264"/>
      <c r="BZ85" s="264"/>
      <c r="CA85" s="264"/>
      <c r="CB85" s="264"/>
      <c r="CC85" s="264">
        <v>0.3</v>
      </c>
      <c r="CD85" s="264"/>
      <c r="CE85" s="264"/>
      <c r="CF85" s="264"/>
      <c r="CG85" s="264"/>
      <c r="CH85" s="264">
        <v>2.4</v>
      </c>
      <c r="CI85" s="264"/>
      <c r="CJ85" s="264">
        <v>2.4</v>
      </c>
      <c r="CK85" s="264"/>
      <c r="CL85" s="264"/>
      <c r="CM85" s="264"/>
      <c r="CN85" s="264"/>
      <c r="CO85" s="264"/>
      <c r="CP85" s="264">
        <v>3</v>
      </c>
      <c r="CQ85" s="264"/>
      <c r="CR85" s="264"/>
      <c r="CS85" s="264"/>
      <c r="CT85" s="264"/>
      <c r="CU85" s="264"/>
      <c r="CV85" s="264"/>
      <c r="CW85" s="264"/>
      <c r="CX85" s="264"/>
      <c r="CY85" s="264"/>
      <c r="CZ85" s="264"/>
      <c r="DA85" s="264"/>
      <c r="DB85" s="264"/>
      <c r="DC85" s="264"/>
      <c r="DD85" s="264"/>
      <c r="DE85" s="264"/>
      <c r="DF85" s="264"/>
      <c r="DG85" s="264"/>
      <c r="DH85" s="264"/>
      <c r="DI85" s="264"/>
      <c r="DJ85" s="264"/>
      <c r="DK85" s="264"/>
      <c r="DL85" s="264"/>
      <c r="DM85" s="264"/>
      <c r="DN85" s="264"/>
      <c r="DO85" s="264"/>
      <c r="DP85" s="264"/>
      <c r="DQ85" s="264"/>
      <c r="DR85" s="264"/>
      <c r="DS85" s="264"/>
      <c r="DT85" s="264"/>
      <c r="DU85" s="264"/>
      <c r="DV85" s="264"/>
      <c r="DW85" s="264"/>
      <c r="DX85" s="264"/>
      <c r="DY85" s="264">
        <f t="shared" si="13"/>
        <v>109.5</v>
      </c>
    </row>
    <row r="86" spans="1:129" ht="14.25" customHeight="1">
      <c r="A86" s="28" t="s">
        <v>242</v>
      </c>
      <c r="B86" s="264">
        <f t="shared" si="7"/>
        <v>85</v>
      </c>
      <c r="C86" s="264">
        <f t="shared" si="8"/>
        <v>55</v>
      </c>
      <c r="D86" s="264">
        <v>25</v>
      </c>
      <c r="E86" s="264">
        <v>30</v>
      </c>
      <c r="F86" s="264"/>
      <c r="G86" s="264">
        <f t="shared" si="9"/>
        <v>13</v>
      </c>
      <c r="H86" s="264">
        <v>10</v>
      </c>
      <c r="I86" s="264"/>
      <c r="J86" s="264">
        <v>3</v>
      </c>
      <c r="K86" s="264"/>
      <c r="L86" s="264"/>
      <c r="M86" s="264">
        <v>8</v>
      </c>
      <c r="N86" s="264">
        <f t="shared" si="10"/>
        <v>0</v>
      </c>
      <c r="O86" s="264"/>
      <c r="P86" s="264"/>
      <c r="Q86" s="264"/>
      <c r="R86" s="264">
        <v>9</v>
      </c>
      <c r="S86" s="264">
        <f t="shared" si="11"/>
        <v>0</v>
      </c>
      <c r="T86" s="264"/>
      <c r="U86" s="264"/>
      <c r="V86" s="264"/>
      <c r="W86" s="264"/>
      <c r="X86" s="264"/>
      <c r="Y86" s="264"/>
      <c r="Z86" s="264"/>
      <c r="AA86" s="264">
        <f t="shared" si="12"/>
        <v>0</v>
      </c>
      <c r="AB86" s="264"/>
      <c r="AC86" s="264"/>
      <c r="AD86" s="264"/>
      <c r="AE86" s="264"/>
      <c r="AF86" s="264">
        <v>32.6</v>
      </c>
      <c r="AG86" s="264">
        <v>18.6</v>
      </c>
      <c r="AH86" s="264">
        <v>2</v>
      </c>
      <c r="AI86" s="264">
        <v>1</v>
      </c>
      <c r="AJ86" s="264">
        <v>1</v>
      </c>
      <c r="AK86" s="264">
        <v>3</v>
      </c>
      <c r="AL86" s="264">
        <v>5</v>
      </c>
      <c r="AM86" s="264">
        <v>3</v>
      </c>
      <c r="AN86" s="264"/>
      <c r="AO86" s="264"/>
      <c r="AP86" s="264">
        <v>3</v>
      </c>
      <c r="AQ86" s="264"/>
      <c r="AR86" s="264">
        <v>0.6</v>
      </c>
      <c r="AS86" s="264"/>
      <c r="AT86" s="264"/>
      <c r="AU86" s="264"/>
      <c r="AV86" s="264"/>
      <c r="AW86" s="264"/>
      <c r="AX86" s="264"/>
      <c r="AY86" s="264"/>
      <c r="AZ86" s="264"/>
      <c r="BA86" s="264"/>
      <c r="BB86" s="264">
        <v>8.3</v>
      </c>
      <c r="BC86" s="264"/>
      <c r="BD86" s="264">
        <v>8.3</v>
      </c>
      <c r="BE86" s="264"/>
      <c r="BF86" s="264">
        <v>0.4</v>
      </c>
      <c r="BG86" s="264"/>
      <c r="BH86" s="264">
        <v>3.3</v>
      </c>
      <c r="BI86" s="264">
        <v>2</v>
      </c>
      <c r="BJ86" s="264"/>
      <c r="BK86" s="264">
        <v>25</v>
      </c>
      <c r="BL86" s="264">
        <v>25</v>
      </c>
      <c r="BM86" s="264"/>
      <c r="BN86" s="264"/>
      <c r="BO86" s="264"/>
      <c r="BP86" s="264"/>
      <c r="BQ86" s="264"/>
      <c r="BR86" s="264"/>
      <c r="BS86" s="264"/>
      <c r="BT86" s="264"/>
      <c r="BU86" s="264"/>
      <c r="BV86" s="264"/>
      <c r="BW86" s="264"/>
      <c r="BX86" s="264"/>
      <c r="BY86" s="264"/>
      <c r="BZ86" s="264"/>
      <c r="CA86" s="264"/>
      <c r="CB86" s="264"/>
      <c r="CC86" s="264"/>
      <c r="CD86" s="264"/>
      <c r="CE86" s="264"/>
      <c r="CF86" s="264"/>
      <c r="CG86" s="264"/>
      <c r="CH86" s="264"/>
      <c r="CI86" s="264"/>
      <c r="CJ86" s="264"/>
      <c r="CK86" s="264"/>
      <c r="CL86" s="264"/>
      <c r="CM86" s="264"/>
      <c r="CN86" s="264"/>
      <c r="CO86" s="264"/>
      <c r="CP86" s="264">
        <v>25</v>
      </c>
      <c r="CQ86" s="264"/>
      <c r="CR86" s="264"/>
      <c r="CS86" s="264"/>
      <c r="CT86" s="264"/>
      <c r="CU86" s="264"/>
      <c r="CV86" s="264"/>
      <c r="CW86" s="264"/>
      <c r="CX86" s="264"/>
      <c r="CY86" s="264"/>
      <c r="CZ86" s="264"/>
      <c r="DA86" s="264"/>
      <c r="DB86" s="264"/>
      <c r="DC86" s="264"/>
      <c r="DD86" s="264"/>
      <c r="DE86" s="264"/>
      <c r="DF86" s="264"/>
      <c r="DG86" s="264"/>
      <c r="DH86" s="264"/>
      <c r="DI86" s="264"/>
      <c r="DJ86" s="264"/>
      <c r="DK86" s="264"/>
      <c r="DL86" s="264"/>
      <c r="DM86" s="264"/>
      <c r="DN86" s="264"/>
      <c r="DO86" s="264"/>
      <c r="DP86" s="264"/>
      <c r="DQ86" s="264"/>
      <c r="DR86" s="264"/>
      <c r="DS86" s="264"/>
      <c r="DT86" s="264"/>
      <c r="DU86" s="264"/>
      <c r="DV86" s="264"/>
      <c r="DW86" s="264"/>
      <c r="DX86" s="264"/>
      <c r="DY86" s="264">
        <f t="shared" si="13"/>
        <v>142.6</v>
      </c>
    </row>
    <row r="87" spans="1:129" ht="14.25" customHeight="1">
      <c r="A87" s="28" t="s">
        <v>243</v>
      </c>
      <c r="B87" s="264">
        <f t="shared" si="7"/>
        <v>269</v>
      </c>
      <c r="C87" s="264">
        <f t="shared" si="8"/>
        <v>192</v>
      </c>
      <c r="D87" s="264">
        <v>80</v>
      </c>
      <c r="E87" s="264">
        <v>105</v>
      </c>
      <c r="F87" s="264">
        <v>7</v>
      </c>
      <c r="G87" s="264">
        <f t="shared" si="9"/>
        <v>27</v>
      </c>
      <c r="H87" s="264">
        <v>19</v>
      </c>
      <c r="I87" s="264"/>
      <c r="J87" s="264">
        <v>8</v>
      </c>
      <c r="K87" s="264"/>
      <c r="L87" s="264"/>
      <c r="M87" s="264">
        <v>25</v>
      </c>
      <c r="N87" s="264">
        <f t="shared" si="10"/>
        <v>5</v>
      </c>
      <c r="O87" s="264"/>
      <c r="P87" s="264"/>
      <c r="Q87" s="264">
        <v>5</v>
      </c>
      <c r="R87" s="264">
        <v>15</v>
      </c>
      <c r="S87" s="264">
        <f t="shared" si="11"/>
        <v>0</v>
      </c>
      <c r="T87" s="264"/>
      <c r="U87" s="264"/>
      <c r="V87" s="264"/>
      <c r="W87" s="264"/>
      <c r="X87" s="264"/>
      <c r="Y87" s="264"/>
      <c r="Z87" s="264"/>
      <c r="AA87" s="264">
        <f t="shared" si="12"/>
        <v>5</v>
      </c>
      <c r="AB87" s="264"/>
      <c r="AC87" s="264">
        <v>5</v>
      </c>
      <c r="AD87" s="264"/>
      <c r="AE87" s="264"/>
      <c r="AF87" s="264">
        <v>80</v>
      </c>
      <c r="AG87" s="264">
        <v>35.5</v>
      </c>
      <c r="AH87" s="264">
        <v>10</v>
      </c>
      <c r="AI87" s="264">
        <v>0.5</v>
      </c>
      <c r="AJ87" s="264"/>
      <c r="AK87" s="264"/>
      <c r="AL87" s="264"/>
      <c r="AM87" s="264">
        <v>8</v>
      </c>
      <c r="AN87" s="264"/>
      <c r="AO87" s="264"/>
      <c r="AP87" s="264">
        <v>8</v>
      </c>
      <c r="AQ87" s="264"/>
      <c r="AR87" s="264">
        <v>2</v>
      </c>
      <c r="AS87" s="264"/>
      <c r="AT87" s="264">
        <v>7</v>
      </c>
      <c r="AU87" s="264"/>
      <c r="AV87" s="264">
        <v>2</v>
      </c>
      <c r="AW87" s="264">
        <v>1</v>
      </c>
      <c r="AX87" s="264">
        <v>2</v>
      </c>
      <c r="AY87" s="264">
        <v>2</v>
      </c>
      <c r="AZ87" s="264"/>
      <c r="BA87" s="264"/>
      <c r="BB87" s="264">
        <v>20</v>
      </c>
      <c r="BC87" s="264"/>
      <c r="BD87" s="264">
        <v>20</v>
      </c>
      <c r="BE87" s="264"/>
      <c r="BF87" s="264">
        <v>4</v>
      </c>
      <c r="BG87" s="264"/>
      <c r="BH87" s="264">
        <v>6.5</v>
      </c>
      <c r="BI87" s="264"/>
      <c r="BJ87" s="264">
        <v>9</v>
      </c>
      <c r="BK87" s="264">
        <v>386</v>
      </c>
      <c r="BL87" s="264">
        <v>386</v>
      </c>
      <c r="BM87" s="264">
        <v>133</v>
      </c>
      <c r="BN87" s="264"/>
      <c r="BO87" s="264"/>
      <c r="BP87" s="264"/>
      <c r="BQ87" s="264">
        <v>20</v>
      </c>
      <c r="BR87" s="264">
        <v>72</v>
      </c>
      <c r="BS87" s="264"/>
      <c r="BT87" s="264"/>
      <c r="BU87" s="264">
        <v>41</v>
      </c>
      <c r="BV87" s="264"/>
      <c r="BW87" s="264"/>
      <c r="BX87" s="264"/>
      <c r="BY87" s="264"/>
      <c r="BZ87" s="264"/>
      <c r="CA87" s="264"/>
      <c r="CB87" s="264"/>
      <c r="CC87" s="264"/>
      <c r="CD87" s="264">
        <v>15</v>
      </c>
      <c r="CE87" s="264">
        <v>10</v>
      </c>
      <c r="CF87" s="264"/>
      <c r="CG87" s="264">
        <v>5</v>
      </c>
      <c r="CH87" s="264">
        <v>10</v>
      </c>
      <c r="CI87" s="264"/>
      <c r="CJ87" s="264">
        <v>10</v>
      </c>
      <c r="CK87" s="264"/>
      <c r="CL87" s="264"/>
      <c r="CM87" s="264"/>
      <c r="CN87" s="264"/>
      <c r="CO87" s="264">
        <v>35</v>
      </c>
      <c r="CP87" s="264">
        <v>193</v>
      </c>
      <c r="CQ87" s="264"/>
      <c r="CR87" s="264"/>
      <c r="CS87" s="264"/>
      <c r="CT87" s="264"/>
      <c r="CU87" s="264"/>
      <c r="CV87" s="264"/>
      <c r="CW87" s="264"/>
      <c r="CX87" s="264"/>
      <c r="CY87" s="264"/>
      <c r="CZ87" s="264"/>
      <c r="DA87" s="264"/>
      <c r="DB87" s="264"/>
      <c r="DC87" s="264"/>
      <c r="DD87" s="264"/>
      <c r="DE87" s="264"/>
      <c r="DF87" s="264"/>
      <c r="DG87" s="264"/>
      <c r="DH87" s="264"/>
      <c r="DI87" s="264"/>
      <c r="DJ87" s="264"/>
      <c r="DK87" s="264"/>
      <c r="DL87" s="264"/>
      <c r="DM87" s="264"/>
      <c r="DN87" s="264"/>
      <c r="DO87" s="264"/>
      <c r="DP87" s="264"/>
      <c r="DQ87" s="264"/>
      <c r="DR87" s="264"/>
      <c r="DS87" s="264"/>
      <c r="DT87" s="264"/>
      <c r="DU87" s="264"/>
      <c r="DV87" s="264"/>
      <c r="DW87" s="264"/>
      <c r="DX87" s="264"/>
      <c r="DY87" s="264">
        <f t="shared" si="13"/>
        <v>735</v>
      </c>
    </row>
    <row r="88" spans="1:129" ht="14.25" customHeight="1">
      <c r="A88" s="28" t="s">
        <v>244</v>
      </c>
      <c r="B88" s="264">
        <f t="shared" si="7"/>
        <v>570</v>
      </c>
      <c r="C88" s="264">
        <f t="shared" si="8"/>
        <v>367</v>
      </c>
      <c r="D88" s="264">
        <v>180</v>
      </c>
      <c r="E88" s="264">
        <v>187</v>
      </c>
      <c r="F88" s="264"/>
      <c r="G88" s="264">
        <f t="shared" si="9"/>
        <v>82</v>
      </c>
      <c r="H88" s="264">
        <v>65</v>
      </c>
      <c r="I88" s="264"/>
      <c r="J88" s="264">
        <v>17</v>
      </c>
      <c r="K88" s="264"/>
      <c r="L88" s="264"/>
      <c r="M88" s="264">
        <v>50</v>
      </c>
      <c r="N88" s="264">
        <f t="shared" si="10"/>
        <v>0</v>
      </c>
      <c r="O88" s="264"/>
      <c r="P88" s="264"/>
      <c r="Q88" s="264"/>
      <c r="R88" s="264">
        <v>57</v>
      </c>
      <c r="S88" s="264">
        <f t="shared" si="11"/>
        <v>0</v>
      </c>
      <c r="T88" s="264"/>
      <c r="U88" s="264"/>
      <c r="V88" s="264"/>
      <c r="W88" s="264"/>
      <c r="X88" s="264"/>
      <c r="Y88" s="264"/>
      <c r="Z88" s="264"/>
      <c r="AA88" s="264">
        <f t="shared" si="12"/>
        <v>14</v>
      </c>
      <c r="AB88" s="264"/>
      <c r="AC88" s="264">
        <v>14</v>
      </c>
      <c r="AD88" s="264"/>
      <c r="AE88" s="264"/>
      <c r="AF88" s="264">
        <v>42.2</v>
      </c>
      <c r="AG88" s="264">
        <v>24.2</v>
      </c>
      <c r="AH88" s="264">
        <v>8</v>
      </c>
      <c r="AI88" s="264"/>
      <c r="AJ88" s="264"/>
      <c r="AK88" s="264">
        <v>3</v>
      </c>
      <c r="AL88" s="264">
        <v>9</v>
      </c>
      <c r="AM88" s="264"/>
      <c r="AN88" s="264"/>
      <c r="AO88" s="264"/>
      <c r="AP88" s="264"/>
      <c r="AQ88" s="264"/>
      <c r="AR88" s="264">
        <v>4.2</v>
      </c>
      <c r="AS88" s="264"/>
      <c r="AT88" s="264"/>
      <c r="AU88" s="264"/>
      <c r="AV88" s="264"/>
      <c r="AW88" s="264"/>
      <c r="AX88" s="264"/>
      <c r="AY88" s="264"/>
      <c r="AZ88" s="264"/>
      <c r="BA88" s="264"/>
      <c r="BB88" s="264"/>
      <c r="BC88" s="264"/>
      <c r="BD88" s="264"/>
      <c r="BE88" s="264"/>
      <c r="BF88" s="264"/>
      <c r="BG88" s="264"/>
      <c r="BH88" s="264"/>
      <c r="BI88" s="264">
        <v>5</v>
      </c>
      <c r="BJ88" s="264">
        <v>13</v>
      </c>
      <c r="BK88" s="264"/>
      <c r="BL88" s="264"/>
      <c r="BM88" s="264"/>
      <c r="BN88" s="264"/>
      <c r="BO88" s="264"/>
      <c r="BP88" s="264"/>
      <c r="BQ88" s="264"/>
      <c r="BR88" s="264"/>
      <c r="BS88" s="264"/>
      <c r="BT88" s="264"/>
      <c r="BU88" s="264"/>
      <c r="BV88" s="264"/>
      <c r="BW88" s="264"/>
      <c r="BX88" s="264"/>
      <c r="BY88" s="264"/>
      <c r="BZ88" s="264"/>
      <c r="CA88" s="264"/>
      <c r="CB88" s="264"/>
      <c r="CC88" s="264"/>
      <c r="CD88" s="264"/>
      <c r="CE88" s="264"/>
      <c r="CF88" s="264"/>
      <c r="CG88" s="264"/>
      <c r="CH88" s="264"/>
      <c r="CI88" s="264"/>
      <c r="CJ88" s="264"/>
      <c r="CK88" s="264"/>
      <c r="CL88" s="264"/>
      <c r="CM88" s="264"/>
      <c r="CN88" s="264"/>
      <c r="CO88" s="264"/>
      <c r="CP88" s="264"/>
      <c r="CQ88" s="264"/>
      <c r="CR88" s="264"/>
      <c r="CS88" s="264"/>
      <c r="CT88" s="264"/>
      <c r="CU88" s="264"/>
      <c r="CV88" s="264"/>
      <c r="CW88" s="264"/>
      <c r="CX88" s="264"/>
      <c r="CY88" s="264"/>
      <c r="CZ88" s="264"/>
      <c r="DA88" s="264"/>
      <c r="DB88" s="264"/>
      <c r="DC88" s="264"/>
      <c r="DD88" s="264"/>
      <c r="DE88" s="264"/>
      <c r="DF88" s="264"/>
      <c r="DG88" s="264"/>
      <c r="DH88" s="264"/>
      <c r="DI88" s="264"/>
      <c r="DJ88" s="264"/>
      <c r="DK88" s="264"/>
      <c r="DL88" s="264"/>
      <c r="DM88" s="264"/>
      <c r="DN88" s="264"/>
      <c r="DO88" s="264"/>
      <c r="DP88" s="264"/>
      <c r="DQ88" s="264"/>
      <c r="DR88" s="264"/>
      <c r="DS88" s="264"/>
      <c r="DT88" s="264"/>
      <c r="DU88" s="264"/>
      <c r="DV88" s="264"/>
      <c r="DW88" s="264"/>
      <c r="DX88" s="264"/>
      <c r="DY88" s="264">
        <f t="shared" si="13"/>
        <v>612.2</v>
      </c>
    </row>
    <row r="89" spans="1:129" ht="14.25" customHeight="1">
      <c r="A89" s="28" t="s">
        <v>245</v>
      </c>
      <c r="B89" s="264">
        <f t="shared" si="7"/>
        <v>317</v>
      </c>
      <c r="C89" s="264">
        <f t="shared" si="8"/>
        <v>230</v>
      </c>
      <c r="D89" s="264">
        <v>110</v>
      </c>
      <c r="E89" s="264">
        <v>120</v>
      </c>
      <c r="F89" s="264"/>
      <c r="G89" s="264">
        <f t="shared" si="9"/>
        <v>11</v>
      </c>
      <c r="H89" s="264"/>
      <c r="I89" s="264"/>
      <c r="J89" s="264">
        <v>11</v>
      </c>
      <c r="K89" s="264"/>
      <c r="L89" s="264"/>
      <c r="M89" s="264">
        <v>32</v>
      </c>
      <c r="N89" s="264">
        <f t="shared" si="10"/>
        <v>0</v>
      </c>
      <c r="O89" s="264"/>
      <c r="P89" s="264"/>
      <c r="Q89" s="264"/>
      <c r="R89" s="264">
        <v>38</v>
      </c>
      <c r="S89" s="264">
        <f t="shared" si="11"/>
        <v>0</v>
      </c>
      <c r="T89" s="264"/>
      <c r="U89" s="264"/>
      <c r="V89" s="264"/>
      <c r="W89" s="264"/>
      <c r="X89" s="264"/>
      <c r="Y89" s="264"/>
      <c r="Z89" s="264"/>
      <c r="AA89" s="264">
        <f t="shared" si="12"/>
        <v>6</v>
      </c>
      <c r="AB89" s="264"/>
      <c r="AC89" s="264">
        <v>6</v>
      </c>
      <c r="AD89" s="264"/>
      <c r="AE89" s="264"/>
      <c r="AF89" s="264">
        <v>2.6</v>
      </c>
      <c r="AG89" s="264">
        <v>2.6</v>
      </c>
      <c r="AH89" s="264"/>
      <c r="AI89" s="264"/>
      <c r="AJ89" s="264"/>
      <c r="AK89" s="264"/>
      <c r="AL89" s="264"/>
      <c r="AM89" s="264"/>
      <c r="AN89" s="264"/>
      <c r="AO89" s="264"/>
      <c r="AP89" s="264"/>
      <c r="AQ89" s="264"/>
      <c r="AR89" s="264">
        <v>2.6</v>
      </c>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4"/>
      <c r="CK89" s="264"/>
      <c r="CL89" s="264"/>
      <c r="CM89" s="264"/>
      <c r="CN89" s="264"/>
      <c r="CO89" s="264"/>
      <c r="CP89" s="264"/>
      <c r="CQ89" s="264"/>
      <c r="CR89" s="264"/>
      <c r="CS89" s="264"/>
      <c r="CT89" s="264"/>
      <c r="CU89" s="264"/>
      <c r="CV89" s="264"/>
      <c r="CW89" s="264"/>
      <c r="CX89" s="264"/>
      <c r="CY89" s="264"/>
      <c r="CZ89" s="264"/>
      <c r="DA89" s="264"/>
      <c r="DB89" s="264"/>
      <c r="DC89" s="264"/>
      <c r="DD89" s="264"/>
      <c r="DE89" s="264"/>
      <c r="DF89" s="264"/>
      <c r="DG89" s="264"/>
      <c r="DH89" s="264"/>
      <c r="DI89" s="264"/>
      <c r="DJ89" s="264"/>
      <c r="DK89" s="264"/>
      <c r="DL89" s="264"/>
      <c r="DM89" s="264"/>
      <c r="DN89" s="264"/>
      <c r="DO89" s="264"/>
      <c r="DP89" s="264"/>
      <c r="DQ89" s="264"/>
      <c r="DR89" s="264"/>
      <c r="DS89" s="264"/>
      <c r="DT89" s="264"/>
      <c r="DU89" s="264"/>
      <c r="DV89" s="264"/>
      <c r="DW89" s="264"/>
      <c r="DX89" s="264"/>
      <c r="DY89" s="264">
        <f t="shared" si="13"/>
        <v>319.6</v>
      </c>
    </row>
    <row r="90" spans="1:129" ht="14.25" customHeight="1">
      <c r="A90" s="28" t="s">
        <v>246</v>
      </c>
      <c r="B90" s="264">
        <f t="shared" si="7"/>
        <v>907</v>
      </c>
      <c r="C90" s="264">
        <f t="shared" si="8"/>
        <v>573</v>
      </c>
      <c r="D90" s="264">
        <v>288</v>
      </c>
      <c r="E90" s="264">
        <v>285</v>
      </c>
      <c r="F90" s="264"/>
      <c r="G90" s="264">
        <f t="shared" si="9"/>
        <v>125</v>
      </c>
      <c r="H90" s="264">
        <v>99</v>
      </c>
      <c r="I90" s="264"/>
      <c r="J90" s="264">
        <v>26</v>
      </c>
      <c r="K90" s="264"/>
      <c r="L90" s="264"/>
      <c r="M90" s="264">
        <v>79</v>
      </c>
      <c r="N90" s="264">
        <f t="shared" si="10"/>
        <v>0</v>
      </c>
      <c r="O90" s="264"/>
      <c r="P90" s="264"/>
      <c r="Q90" s="264"/>
      <c r="R90" s="264">
        <v>85</v>
      </c>
      <c r="S90" s="264">
        <f t="shared" si="11"/>
        <v>0</v>
      </c>
      <c r="T90" s="264"/>
      <c r="U90" s="264"/>
      <c r="V90" s="264"/>
      <c r="W90" s="264"/>
      <c r="X90" s="264"/>
      <c r="Y90" s="264"/>
      <c r="Z90" s="264"/>
      <c r="AA90" s="264">
        <f t="shared" si="12"/>
        <v>45</v>
      </c>
      <c r="AB90" s="264"/>
      <c r="AC90" s="264">
        <v>45</v>
      </c>
      <c r="AD90" s="264"/>
      <c r="AE90" s="264"/>
      <c r="AF90" s="264">
        <v>80.5</v>
      </c>
      <c r="AG90" s="264">
        <v>53.5</v>
      </c>
      <c r="AH90" s="264">
        <v>13</v>
      </c>
      <c r="AI90" s="264"/>
      <c r="AJ90" s="264"/>
      <c r="AK90" s="264">
        <v>1</v>
      </c>
      <c r="AL90" s="264">
        <v>6</v>
      </c>
      <c r="AM90" s="264">
        <v>6</v>
      </c>
      <c r="AN90" s="264"/>
      <c r="AO90" s="264">
        <v>14</v>
      </c>
      <c r="AP90" s="264">
        <v>7</v>
      </c>
      <c r="AQ90" s="264"/>
      <c r="AR90" s="264">
        <v>6.5</v>
      </c>
      <c r="AS90" s="264"/>
      <c r="AT90" s="264"/>
      <c r="AU90" s="264"/>
      <c r="AV90" s="264"/>
      <c r="AW90" s="264"/>
      <c r="AX90" s="264">
        <v>5</v>
      </c>
      <c r="AY90" s="264">
        <v>5</v>
      </c>
      <c r="AZ90" s="264"/>
      <c r="BA90" s="264"/>
      <c r="BB90" s="264"/>
      <c r="BC90" s="264"/>
      <c r="BD90" s="264"/>
      <c r="BE90" s="264"/>
      <c r="BF90" s="264">
        <v>2</v>
      </c>
      <c r="BG90" s="264"/>
      <c r="BH90" s="264">
        <v>15</v>
      </c>
      <c r="BI90" s="264">
        <v>5</v>
      </c>
      <c r="BJ90" s="264"/>
      <c r="BK90" s="264">
        <v>820</v>
      </c>
      <c r="BL90" s="264">
        <v>670</v>
      </c>
      <c r="BM90" s="264">
        <v>73.4</v>
      </c>
      <c r="BN90" s="264">
        <v>3</v>
      </c>
      <c r="BO90" s="264">
        <v>2</v>
      </c>
      <c r="BP90" s="264">
        <v>0.3</v>
      </c>
      <c r="BQ90" s="264">
        <v>1.5</v>
      </c>
      <c r="BR90" s="264">
        <v>30</v>
      </c>
      <c r="BS90" s="264">
        <v>4</v>
      </c>
      <c r="BT90" s="264"/>
      <c r="BU90" s="264">
        <v>3</v>
      </c>
      <c r="BV90" s="264">
        <v>13</v>
      </c>
      <c r="BW90" s="264">
        <v>2.5</v>
      </c>
      <c r="BX90" s="264"/>
      <c r="BY90" s="264">
        <v>10</v>
      </c>
      <c r="BZ90" s="264">
        <v>4.1</v>
      </c>
      <c r="CA90" s="264"/>
      <c r="CB90" s="264">
        <v>5</v>
      </c>
      <c r="CC90" s="264">
        <v>3</v>
      </c>
      <c r="CD90" s="264">
        <v>40</v>
      </c>
      <c r="CE90" s="264">
        <v>40</v>
      </c>
      <c r="CF90" s="264"/>
      <c r="CG90" s="264"/>
      <c r="CH90" s="264">
        <v>8</v>
      </c>
      <c r="CI90" s="264"/>
      <c r="CJ90" s="264">
        <v>8</v>
      </c>
      <c r="CK90" s="264"/>
      <c r="CL90" s="264"/>
      <c r="CM90" s="264"/>
      <c r="CN90" s="264">
        <v>10</v>
      </c>
      <c r="CO90" s="264">
        <v>10</v>
      </c>
      <c r="CP90" s="264">
        <v>520.6</v>
      </c>
      <c r="CQ90" s="264">
        <v>150</v>
      </c>
      <c r="CR90" s="264"/>
      <c r="CS90" s="264">
        <v>90</v>
      </c>
      <c r="CT90" s="264"/>
      <c r="CU90" s="264"/>
      <c r="CV90" s="264"/>
      <c r="CW90" s="264"/>
      <c r="CX90" s="264"/>
      <c r="CY90" s="264"/>
      <c r="CZ90" s="264">
        <v>60</v>
      </c>
      <c r="DA90" s="264"/>
      <c r="DB90" s="264">
        <v>60</v>
      </c>
      <c r="DC90" s="264"/>
      <c r="DD90" s="264"/>
      <c r="DE90" s="264"/>
      <c r="DF90" s="264"/>
      <c r="DG90" s="264"/>
      <c r="DH90" s="264"/>
      <c r="DI90" s="264"/>
      <c r="DJ90" s="264"/>
      <c r="DK90" s="264"/>
      <c r="DL90" s="264"/>
      <c r="DM90" s="264"/>
      <c r="DN90" s="264"/>
      <c r="DO90" s="264"/>
      <c r="DP90" s="264"/>
      <c r="DQ90" s="264"/>
      <c r="DR90" s="264"/>
      <c r="DS90" s="264"/>
      <c r="DT90" s="264"/>
      <c r="DU90" s="264"/>
      <c r="DV90" s="264"/>
      <c r="DW90" s="264"/>
      <c r="DX90" s="264"/>
      <c r="DY90" s="264">
        <f t="shared" si="13"/>
        <v>1807.5</v>
      </c>
    </row>
    <row r="91" spans="1:129" ht="14.25" customHeight="1">
      <c r="A91" s="28" t="s">
        <v>247</v>
      </c>
      <c r="B91" s="264">
        <f t="shared" si="7"/>
        <v>2020</v>
      </c>
      <c r="C91" s="264">
        <f t="shared" si="8"/>
        <v>1356</v>
      </c>
      <c r="D91" s="264">
        <v>555</v>
      </c>
      <c r="E91" s="264">
        <v>755</v>
      </c>
      <c r="F91" s="264">
        <v>46</v>
      </c>
      <c r="G91" s="264">
        <f t="shared" si="9"/>
        <v>148</v>
      </c>
      <c r="H91" s="264">
        <v>88</v>
      </c>
      <c r="I91" s="264"/>
      <c r="J91" s="264">
        <v>60</v>
      </c>
      <c r="K91" s="264"/>
      <c r="L91" s="264"/>
      <c r="M91" s="264">
        <v>175</v>
      </c>
      <c r="N91" s="264">
        <f t="shared" si="10"/>
        <v>0</v>
      </c>
      <c r="O91" s="264"/>
      <c r="P91" s="264"/>
      <c r="Q91" s="264"/>
      <c r="R91" s="264">
        <v>105</v>
      </c>
      <c r="S91" s="264">
        <f t="shared" si="11"/>
        <v>0</v>
      </c>
      <c r="T91" s="264"/>
      <c r="U91" s="264"/>
      <c r="V91" s="264"/>
      <c r="W91" s="264"/>
      <c r="X91" s="264"/>
      <c r="Y91" s="264"/>
      <c r="Z91" s="264"/>
      <c r="AA91" s="264">
        <f t="shared" si="12"/>
        <v>236</v>
      </c>
      <c r="AB91" s="264"/>
      <c r="AC91" s="264">
        <v>236</v>
      </c>
      <c r="AD91" s="264"/>
      <c r="AE91" s="264"/>
      <c r="AF91" s="264">
        <v>425.1</v>
      </c>
      <c r="AG91" s="264">
        <v>156.6</v>
      </c>
      <c r="AH91" s="264">
        <v>35</v>
      </c>
      <c r="AI91" s="264"/>
      <c r="AJ91" s="264">
        <v>1.5</v>
      </c>
      <c r="AK91" s="264">
        <v>6</v>
      </c>
      <c r="AL91" s="264">
        <v>20</v>
      </c>
      <c r="AM91" s="264">
        <v>25</v>
      </c>
      <c r="AN91" s="264"/>
      <c r="AO91" s="264">
        <v>5</v>
      </c>
      <c r="AP91" s="264">
        <v>20</v>
      </c>
      <c r="AQ91" s="264"/>
      <c r="AR91" s="264">
        <v>14.1</v>
      </c>
      <c r="AS91" s="264"/>
      <c r="AT91" s="264">
        <v>30</v>
      </c>
      <c r="AU91" s="264"/>
      <c r="AV91" s="264">
        <v>11</v>
      </c>
      <c r="AW91" s="264">
        <v>25</v>
      </c>
      <c r="AX91" s="264"/>
      <c r="AY91" s="264"/>
      <c r="AZ91" s="264"/>
      <c r="BA91" s="264"/>
      <c r="BB91" s="264">
        <v>22.5</v>
      </c>
      <c r="BC91" s="264"/>
      <c r="BD91" s="264">
        <v>22.5</v>
      </c>
      <c r="BE91" s="264"/>
      <c r="BF91" s="264">
        <v>20</v>
      </c>
      <c r="BG91" s="264"/>
      <c r="BH91" s="264">
        <v>23</v>
      </c>
      <c r="BI91" s="264">
        <v>10</v>
      </c>
      <c r="BJ91" s="264">
        <v>157</v>
      </c>
      <c r="BK91" s="264">
        <v>950</v>
      </c>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4"/>
      <c r="CK91" s="264"/>
      <c r="CL91" s="264"/>
      <c r="CM91" s="264"/>
      <c r="CN91" s="264"/>
      <c r="CO91" s="264"/>
      <c r="CP91" s="264"/>
      <c r="CQ91" s="264">
        <v>950</v>
      </c>
      <c r="CR91" s="264"/>
      <c r="CS91" s="264"/>
      <c r="CT91" s="264"/>
      <c r="CU91" s="264"/>
      <c r="CV91" s="264"/>
      <c r="CW91" s="264"/>
      <c r="CX91" s="264"/>
      <c r="CY91" s="264"/>
      <c r="CZ91" s="264">
        <v>200</v>
      </c>
      <c r="DA91" s="264"/>
      <c r="DB91" s="264">
        <v>200</v>
      </c>
      <c r="DC91" s="264"/>
      <c r="DD91" s="264">
        <v>750</v>
      </c>
      <c r="DE91" s="264"/>
      <c r="DF91" s="264"/>
      <c r="DG91" s="264"/>
      <c r="DH91" s="264"/>
      <c r="DI91" s="264"/>
      <c r="DJ91" s="264"/>
      <c r="DK91" s="264"/>
      <c r="DL91" s="264"/>
      <c r="DM91" s="264"/>
      <c r="DN91" s="264"/>
      <c r="DO91" s="264"/>
      <c r="DP91" s="264"/>
      <c r="DQ91" s="264"/>
      <c r="DR91" s="264"/>
      <c r="DS91" s="264"/>
      <c r="DT91" s="264"/>
      <c r="DU91" s="264"/>
      <c r="DV91" s="264"/>
      <c r="DW91" s="264"/>
      <c r="DX91" s="264"/>
      <c r="DY91" s="264">
        <f t="shared" si="13"/>
        <v>3395.1</v>
      </c>
    </row>
    <row r="92" spans="1:129" ht="14.25" customHeight="1">
      <c r="A92" s="28" t="s">
        <v>248</v>
      </c>
      <c r="B92" s="264">
        <f t="shared" si="7"/>
        <v>485</v>
      </c>
      <c r="C92" s="264">
        <f t="shared" si="8"/>
        <v>386</v>
      </c>
      <c r="D92" s="264">
        <v>125</v>
      </c>
      <c r="E92" s="264">
        <v>250</v>
      </c>
      <c r="F92" s="264">
        <v>11</v>
      </c>
      <c r="G92" s="264">
        <f t="shared" si="9"/>
        <v>18</v>
      </c>
      <c r="H92" s="264"/>
      <c r="I92" s="264"/>
      <c r="J92" s="264">
        <v>18</v>
      </c>
      <c r="K92" s="264"/>
      <c r="L92" s="264"/>
      <c r="M92" s="264">
        <v>48</v>
      </c>
      <c r="N92" s="264">
        <f t="shared" si="10"/>
        <v>14</v>
      </c>
      <c r="O92" s="264"/>
      <c r="P92" s="264"/>
      <c r="Q92" s="264">
        <v>14</v>
      </c>
      <c r="R92" s="264">
        <v>3</v>
      </c>
      <c r="S92" s="264">
        <f t="shared" si="11"/>
        <v>0</v>
      </c>
      <c r="T92" s="264"/>
      <c r="U92" s="264"/>
      <c r="V92" s="264"/>
      <c r="W92" s="264"/>
      <c r="X92" s="264"/>
      <c r="Y92" s="264"/>
      <c r="Z92" s="264"/>
      <c r="AA92" s="264">
        <f t="shared" si="12"/>
        <v>16</v>
      </c>
      <c r="AB92" s="264"/>
      <c r="AC92" s="264">
        <v>16</v>
      </c>
      <c r="AD92" s="264"/>
      <c r="AE92" s="264"/>
      <c r="AF92" s="264">
        <v>198.5</v>
      </c>
      <c r="AG92" s="264">
        <v>112.5</v>
      </c>
      <c r="AH92" s="264">
        <v>25</v>
      </c>
      <c r="AI92" s="264">
        <v>30</v>
      </c>
      <c r="AJ92" s="264">
        <v>1</v>
      </c>
      <c r="AK92" s="264"/>
      <c r="AL92" s="264">
        <v>1</v>
      </c>
      <c r="AM92" s="264">
        <v>2</v>
      </c>
      <c r="AN92" s="264"/>
      <c r="AO92" s="264"/>
      <c r="AP92" s="264">
        <v>30</v>
      </c>
      <c r="AQ92" s="264"/>
      <c r="AR92" s="264">
        <v>3.5</v>
      </c>
      <c r="AS92" s="264"/>
      <c r="AT92" s="264">
        <v>20</v>
      </c>
      <c r="AU92" s="264"/>
      <c r="AV92" s="264">
        <v>10</v>
      </c>
      <c r="AW92" s="264">
        <v>25</v>
      </c>
      <c r="AX92" s="264"/>
      <c r="AY92" s="264"/>
      <c r="AZ92" s="264"/>
      <c r="BA92" s="264"/>
      <c r="BB92" s="264">
        <v>10</v>
      </c>
      <c r="BC92" s="264"/>
      <c r="BD92" s="264">
        <v>10</v>
      </c>
      <c r="BE92" s="264"/>
      <c r="BF92" s="264">
        <v>2.6</v>
      </c>
      <c r="BG92" s="264"/>
      <c r="BH92" s="264">
        <v>7</v>
      </c>
      <c r="BI92" s="264">
        <v>2</v>
      </c>
      <c r="BJ92" s="264">
        <v>29.4</v>
      </c>
      <c r="BK92" s="264">
        <v>100</v>
      </c>
      <c r="BL92" s="264">
        <v>40</v>
      </c>
      <c r="BM92" s="264">
        <v>19</v>
      </c>
      <c r="BN92" s="264">
        <v>7</v>
      </c>
      <c r="BO92" s="264">
        <v>7</v>
      </c>
      <c r="BP92" s="264"/>
      <c r="BQ92" s="264"/>
      <c r="BR92" s="264"/>
      <c r="BS92" s="264"/>
      <c r="BT92" s="264"/>
      <c r="BU92" s="264"/>
      <c r="BV92" s="264">
        <v>5</v>
      </c>
      <c r="BW92" s="264"/>
      <c r="BX92" s="264"/>
      <c r="BY92" s="264"/>
      <c r="BZ92" s="264"/>
      <c r="CA92" s="264"/>
      <c r="CB92" s="264">
        <v>3</v>
      </c>
      <c r="CC92" s="264">
        <v>18</v>
      </c>
      <c r="CD92" s="264"/>
      <c r="CE92" s="264"/>
      <c r="CF92" s="264"/>
      <c r="CG92" s="264"/>
      <c r="CH92" s="264"/>
      <c r="CI92" s="264"/>
      <c r="CJ92" s="264"/>
      <c r="CK92" s="264"/>
      <c r="CL92" s="264"/>
      <c r="CM92" s="264"/>
      <c r="CN92" s="264"/>
      <c r="CO92" s="264"/>
      <c r="CP92" s="264"/>
      <c r="CQ92" s="264"/>
      <c r="CR92" s="264"/>
      <c r="CS92" s="264"/>
      <c r="CT92" s="264"/>
      <c r="CU92" s="264"/>
      <c r="CV92" s="264"/>
      <c r="CW92" s="264"/>
      <c r="CX92" s="264"/>
      <c r="CY92" s="264"/>
      <c r="CZ92" s="264"/>
      <c r="DA92" s="264"/>
      <c r="DB92" s="264"/>
      <c r="DC92" s="264"/>
      <c r="DD92" s="264"/>
      <c r="DE92" s="264"/>
      <c r="DF92" s="264"/>
      <c r="DG92" s="264"/>
      <c r="DH92" s="264"/>
      <c r="DI92" s="264"/>
      <c r="DJ92" s="264"/>
      <c r="DK92" s="264"/>
      <c r="DL92" s="264"/>
      <c r="DM92" s="264"/>
      <c r="DN92" s="264"/>
      <c r="DO92" s="264"/>
      <c r="DP92" s="264"/>
      <c r="DQ92" s="264"/>
      <c r="DR92" s="264"/>
      <c r="DS92" s="264"/>
      <c r="DT92" s="264"/>
      <c r="DU92" s="264"/>
      <c r="DV92" s="264"/>
      <c r="DW92" s="264"/>
      <c r="DX92" s="264"/>
      <c r="DY92" s="264">
        <f t="shared" si="13"/>
        <v>783.5</v>
      </c>
    </row>
    <row r="93" spans="1:129" ht="14.25" customHeight="1">
      <c r="A93" s="28" t="s">
        <v>249</v>
      </c>
      <c r="B93" s="264">
        <f t="shared" si="7"/>
        <v>0</v>
      </c>
      <c r="C93" s="264">
        <f t="shared" si="8"/>
        <v>0</v>
      </c>
      <c r="D93" s="264"/>
      <c r="E93" s="264"/>
      <c r="F93" s="264"/>
      <c r="G93" s="264">
        <f t="shared" si="9"/>
        <v>0</v>
      </c>
      <c r="H93" s="264"/>
      <c r="I93" s="264"/>
      <c r="J93" s="264"/>
      <c r="K93" s="264"/>
      <c r="L93" s="264"/>
      <c r="M93" s="264"/>
      <c r="N93" s="264">
        <f t="shared" si="10"/>
        <v>0</v>
      </c>
      <c r="O93" s="264"/>
      <c r="P93" s="264"/>
      <c r="Q93" s="264"/>
      <c r="R93" s="264"/>
      <c r="S93" s="264">
        <f t="shared" si="11"/>
        <v>0</v>
      </c>
      <c r="T93" s="264"/>
      <c r="U93" s="264"/>
      <c r="V93" s="264"/>
      <c r="W93" s="264"/>
      <c r="X93" s="264"/>
      <c r="Y93" s="264"/>
      <c r="Z93" s="264"/>
      <c r="AA93" s="264">
        <f t="shared" si="12"/>
        <v>0</v>
      </c>
      <c r="AB93" s="264"/>
      <c r="AC93" s="264"/>
      <c r="AD93" s="264"/>
      <c r="AE93" s="264"/>
      <c r="AF93" s="264">
        <v>38</v>
      </c>
      <c r="AG93" s="264">
        <v>10</v>
      </c>
      <c r="AH93" s="264"/>
      <c r="AI93" s="264">
        <v>5</v>
      </c>
      <c r="AJ93" s="264"/>
      <c r="AK93" s="264"/>
      <c r="AL93" s="264"/>
      <c r="AM93" s="264"/>
      <c r="AN93" s="264"/>
      <c r="AO93" s="264"/>
      <c r="AP93" s="264">
        <v>5</v>
      </c>
      <c r="AQ93" s="264"/>
      <c r="AR93" s="264"/>
      <c r="AS93" s="264"/>
      <c r="AT93" s="264"/>
      <c r="AU93" s="264"/>
      <c r="AV93" s="264"/>
      <c r="AW93" s="264">
        <v>5</v>
      </c>
      <c r="AX93" s="264"/>
      <c r="AY93" s="264"/>
      <c r="AZ93" s="264"/>
      <c r="BA93" s="264"/>
      <c r="BB93" s="264">
        <v>20</v>
      </c>
      <c r="BC93" s="264"/>
      <c r="BD93" s="264">
        <v>10</v>
      </c>
      <c r="BE93" s="264">
        <v>10</v>
      </c>
      <c r="BF93" s="264"/>
      <c r="BG93" s="264"/>
      <c r="BH93" s="264"/>
      <c r="BI93" s="264"/>
      <c r="BJ93" s="264">
        <v>3</v>
      </c>
      <c r="BK93" s="264">
        <v>12</v>
      </c>
      <c r="BL93" s="264">
        <v>12</v>
      </c>
      <c r="BM93" s="264">
        <v>12</v>
      </c>
      <c r="BN93" s="264"/>
      <c r="BO93" s="264"/>
      <c r="BP93" s="264"/>
      <c r="BQ93" s="264"/>
      <c r="BR93" s="264"/>
      <c r="BS93" s="264"/>
      <c r="BT93" s="264"/>
      <c r="BU93" s="264"/>
      <c r="BV93" s="264"/>
      <c r="BW93" s="264">
        <v>12</v>
      </c>
      <c r="BX93" s="264"/>
      <c r="BY93" s="264"/>
      <c r="BZ93" s="264"/>
      <c r="CA93" s="264"/>
      <c r="CB93" s="264"/>
      <c r="CC93" s="264"/>
      <c r="CD93" s="264"/>
      <c r="CE93" s="264"/>
      <c r="CF93" s="264"/>
      <c r="CG93" s="264"/>
      <c r="CH93" s="264"/>
      <c r="CI93" s="264"/>
      <c r="CJ93" s="264"/>
      <c r="CK93" s="264"/>
      <c r="CL93" s="264"/>
      <c r="CM93" s="264"/>
      <c r="CN93" s="264"/>
      <c r="CO93" s="264"/>
      <c r="CP93" s="264"/>
      <c r="CQ93" s="264"/>
      <c r="CR93" s="264"/>
      <c r="CS93" s="264"/>
      <c r="CT93" s="264"/>
      <c r="CU93" s="264"/>
      <c r="CV93" s="264"/>
      <c r="CW93" s="264"/>
      <c r="CX93" s="264"/>
      <c r="CY93" s="264"/>
      <c r="CZ93" s="264"/>
      <c r="DA93" s="264"/>
      <c r="DB93" s="264"/>
      <c r="DC93" s="264"/>
      <c r="DD93" s="264"/>
      <c r="DE93" s="264"/>
      <c r="DF93" s="264"/>
      <c r="DG93" s="264"/>
      <c r="DH93" s="264"/>
      <c r="DI93" s="264"/>
      <c r="DJ93" s="264"/>
      <c r="DK93" s="264"/>
      <c r="DL93" s="264"/>
      <c r="DM93" s="264"/>
      <c r="DN93" s="264"/>
      <c r="DO93" s="264"/>
      <c r="DP93" s="264"/>
      <c r="DQ93" s="264"/>
      <c r="DR93" s="264"/>
      <c r="DS93" s="264"/>
      <c r="DT93" s="264"/>
      <c r="DU93" s="264"/>
      <c r="DV93" s="264"/>
      <c r="DW93" s="264"/>
      <c r="DX93" s="264"/>
      <c r="DY93" s="264">
        <f t="shared" si="13"/>
        <v>50</v>
      </c>
    </row>
    <row r="94" spans="1:129" ht="14.25" customHeight="1">
      <c r="A94" s="28" t="s">
        <v>250</v>
      </c>
      <c r="B94" s="264">
        <f t="shared" si="7"/>
        <v>256</v>
      </c>
      <c r="C94" s="264">
        <f t="shared" si="8"/>
        <v>178</v>
      </c>
      <c r="D94" s="264">
        <v>67</v>
      </c>
      <c r="E94" s="264">
        <v>105</v>
      </c>
      <c r="F94" s="264">
        <v>6</v>
      </c>
      <c r="G94" s="264">
        <f t="shared" si="9"/>
        <v>36</v>
      </c>
      <c r="H94" s="264">
        <v>28</v>
      </c>
      <c r="I94" s="264"/>
      <c r="J94" s="264">
        <v>8</v>
      </c>
      <c r="K94" s="264"/>
      <c r="L94" s="264"/>
      <c r="M94" s="264">
        <v>23</v>
      </c>
      <c r="N94" s="264">
        <f t="shared" si="10"/>
        <v>5</v>
      </c>
      <c r="O94" s="264"/>
      <c r="P94" s="264"/>
      <c r="Q94" s="264">
        <v>5</v>
      </c>
      <c r="R94" s="264"/>
      <c r="S94" s="264">
        <f t="shared" si="11"/>
        <v>0</v>
      </c>
      <c r="T94" s="264"/>
      <c r="U94" s="264"/>
      <c r="V94" s="264"/>
      <c r="W94" s="264"/>
      <c r="X94" s="264"/>
      <c r="Y94" s="264"/>
      <c r="Z94" s="264"/>
      <c r="AA94" s="264">
        <f t="shared" si="12"/>
        <v>14</v>
      </c>
      <c r="AB94" s="264"/>
      <c r="AC94" s="264">
        <v>14</v>
      </c>
      <c r="AD94" s="264"/>
      <c r="AE94" s="264"/>
      <c r="AF94" s="264">
        <v>93.9</v>
      </c>
      <c r="AG94" s="264">
        <v>54.7</v>
      </c>
      <c r="AH94" s="264">
        <v>11</v>
      </c>
      <c r="AI94" s="264">
        <v>5</v>
      </c>
      <c r="AJ94" s="264">
        <v>0.3</v>
      </c>
      <c r="AK94" s="264">
        <v>0.5</v>
      </c>
      <c r="AL94" s="264">
        <v>1.5</v>
      </c>
      <c r="AM94" s="264">
        <v>3.5</v>
      </c>
      <c r="AN94" s="264"/>
      <c r="AO94" s="264"/>
      <c r="AP94" s="264">
        <v>19</v>
      </c>
      <c r="AQ94" s="264"/>
      <c r="AR94" s="264">
        <v>1.9</v>
      </c>
      <c r="AS94" s="264"/>
      <c r="AT94" s="264">
        <v>12</v>
      </c>
      <c r="AU94" s="264"/>
      <c r="AV94" s="264">
        <v>1.5</v>
      </c>
      <c r="AW94" s="264">
        <v>1.5</v>
      </c>
      <c r="AX94" s="264"/>
      <c r="AY94" s="264"/>
      <c r="AZ94" s="264"/>
      <c r="BA94" s="264"/>
      <c r="BB94" s="264">
        <v>12</v>
      </c>
      <c r="BC94" s="264">
        <v>1</v>
      </c>
      <c r="BD94" s="264">
        <v>8</v>
      </c>
      <c r="BE94" s="264">
        <v>3</v>
      </c>
      <c r="BF94" s="264">
        <v>5</v>
      </c>
      <c r="BG94" s="264"/>
      <c r="BH94" s="264">
        <v>9</v>
      </c>
      <c r="BI94" s="264">
        <v>1.5</v>
      </c>
      <c r="BJ94" s="264">
        <v>8.7</v>
      </c>
      <c r="BK94" s="264">
        <v>20</v>
      </c>
      <c r="BL94" s="264">
        <v>20</v>
      </c>
      <c r="BM94" s="264">
        <v>2</v>
      </c>
      <c r="BN94" s="264"/>
      <c r="BO94" s="264"/>
      <c r="BP94" s="264"/>
      <c r="BQ94" s="264"/>
      <c r="BR94" s="264"/>
      <c r="BS94" s="264"/>
      <c r="BT94" s="264"/>
      <c r="BU94" s="264"/>
      <c r="BV94" s="264">
        <v>2</v>
      </c>
      <c r="BW94" s="264"/>
      <c r="BX94" s="264"/>
      <c r="BY94" s="264"/>
      <c r="BZ94" s="264"/>
      <c r="CA94" s="264"/>
      <c r="CB94" s="264"/>
      <c r="CC94" s="264"/>
      <c r="CD94" s="264"/>
      <c r="CE94" s="264"/>
      <c r="CF94" s="264"/>
      <c r="CG94" s="264"/>
      <c r="CH94" s="264">
        <v>13</v>
      </c>
      <c r="CI94" s="264">
        <v>2</v>
      </c>
      <c r="CJ94" s="264">
        <v>9</v>
      </c>
      <c r="CK94" s="264">
        <v>2</v>
      </c>
      <c r="CL94" s="264">
        <v>5</v>
      </c>
      <c r="CM94" s="264"/>
      <c r="CN94" s="264"/>
      <c r="CO94" s="264"/>
      <c r="CP94" s="264"/>
      <c r="CQ94" s="264"/>
      <c r="CR94" s="264"/>
      <c r="CS94" s="264"/>
      <c r="CT94" s="264"/>
      <c r="CU94" s="264"/>
      <c r="CV94" s="264"/>
      <c r="CW94" s="264"/>
      <c r="CX94" s="264"/>
      <c r="CY94" s="264"/>
      <c r="CZ94" s="264"/>
      <c r="DA94" s="264"/>
      <c r="DB94" s="264"/>
      <c r="DC94" s="264"/>
      <c r="DD94" s="264"/>
      <c r="DE94" s="264"/>
      <c r="DF94" s="264"/>
      <c r="DG94" s="264"/>
      <c r="DH94" s="264"/>
      <c r="DI94" s="264"/>
      <c r="DJ94" s="264"/>
      <c r="DK94" s="264"/>
      <c r="DL94" s="264"/>
      <c r="DM94" s="264"/>
      <c r="DN94" s="264"/>
      <c r="DO94" s="264"/>
      <c r="DP94" s="264"/>
      <c r="DQ94" s="264"/>
      <c r="DR94" s="264"/>
      <c r="DS94" s="264"/>
      <c r="DT94" s="264"/>
      <c r="DU94" s="264"/>
      <c r="DV94" s="264"/>
      <c r="DW94" s="264"/>
      <c r="DX94" s="264"/>
      <c r="DY94" s="264">
        <f t="shared" si="13"/>
        <v>369.9</v>
      </c>
    </row>
    <row r="95" spans="1:129" ht="14.25" customHeight="1">
      <c r="A95" s="28" t="s">
        <v>251</v>
      </c>
      <c r="B95" s="264">
        <f t="shared" si="7"/>
        <v>89</v>
      </c>
      <c r="C95" s="264">
        <f t="shared" si="8"/>
        <v>55</v>
      </c>
      <c r="D95" s="264">
        <v>25</v>
      </c>
      <c r="E95" s="264">
        <v>30</v>
      </c>
      <c r="F95" s="264"/>
      <c r="G95" s="264">
        <f t="shared" si="9"/>
        <v>13</v>
      </c>
      <c r="H95" s="264">
        <v>10</v>
      </c>
      <c r="I95" s="264"/>
      <c r="J95" s="264">
        <v>3</v>
      </c>
      <c r="K95" s="264"/>
      <c r="L95" s="264"/>
      <c r="M95" s="264">
        <v>8</v>
      </c>
      <c r="N95" s="264">
        <f t="shared" si="10"/>
        <v>0</v>
      </c>
      <c r="O95" s="264"/>
      <c r="P95" s="264"/>
      <c r="Q95" s="264"/>
      <c r="R95" s="264">
        <v>10</v>
      </c>
      <c r="S95" s="264">
        <f t="shared" si="11"/>
        <v>0</v>
      </c>
      <c r="T95" s="264"/>
      <c r="U95" s="264"/>
      <c r="V95" s="264"/>
      <c r="W95" s="264"/>
      <c r="X95" s="264"/>
      <c r="Y95" s="264"/>
      <c r="Z95" s="264"/>
      <c r="AA95" s="264">
        <f t="shared" si="12"/>
        <v>3</v>
      </c>
      <c r="AB95" s="264"/>
      <c r="AC95" s="264">
        <v>3</v>
      </c>
      <c r="AD95" s="264"/>
      <c r="AE95" s="264"/>
      <c r="AF95" s="264">
        <v>24.7</v>
      </c>
      <c r="AG95" s="264">
        <v>17.9</v>
      </c>
      <c r="AH95" s="264">
        <v>7.5</v>
      </c>
      <c r="AI95" s="264">
        <v>1</v>
      </c>
      <c r="AJ95" s="264">
        <v>0.1</v>
      </c>
      <c r="AK95" s="264">
        <v>0.5</v>
      </c>
      <c r="AL95" s="264">
        <v>0.8</v>
      </c>
      <c r="AM95" s="264">
        <v>0.3</v>
      </c>
      <c r="AN95" s="264"/>
      <c r="AO95" s="264"/>
      <c r="AP95" s="264">
        <v>7</v>
      </c>
      <c r="AQ95" s="264"/>
      <c r="AR95" s="264">
        <v>0.7</v>
      </c>
      <c r="AS95" s="264"/>
      <c r="AT95" s="264"/>
      <c r="AU95" s="264"/>
      <c r="AV95" s="264"/>
      <c r="AW95" s="264"/>
      <c r="AX95" s="264"/>
      <c r="AY95" s="264"/>
      <c r="AZ95" s="264"/>
      <c r="BA95" s="264"/>
      <c r="BB95" s="264"/>
      <c r="BC95" s="264"/>
      <c r="BD95" s="264"/>
      <c r="BE95" s="264"/>
      <c r="BF95" s="264"/>
      <c r="BG95" s="264"/>
      <c r="BH95" s="264"/>
      <c r="BI95" s="264">
        <v>1</v>
      </c>
      <c r="BJ95" s="264">
        <v>5.8</v>
      </c>
      <c r="BK95" s="264"/>
      <c r="BL95" s="264"/>
      <c r="BM95" s="264"/>
      <c r="BN95" s="264"/>
      <c r="BO95" s="264"/>
      <c r="BP95" s="264"/>
      <c r="BQ95" s="264"/>
      <c r="BR95" s="264"/>
      <c r="BS95" s="264"/>
      <c r="BT95" s="264"/>
      <c r="BU95" s="264"/>
      <c r="BV95" s="264"/>
      <c r="BW95" s="264"/>
      <c r="BX95" s="264"/>
      <c r="BY95" s="264"/>
      <c r="BZ95" s="264"/>
      <c r="CA95" s="264"/>
      <c r="CB95" s="264"/>
      <c r="CC95" s="264"/>
      <c r="CD95" s="264"/>
      <c r="CE95" s="264"/>
      <c r="CF95" s="264"/>
      <c r="CG95" s="264"/>
      <c r="CH95" s="264"/>
      <c r="CI95" s="264"/>
      <c r="CJ95" s="264"/>
      <c r="CK95" s="264"/>
      <c r="CL95" s="264"/>
      <c r="CM95" s="264"/>
      <c r="CN95" s="264"/>
      <c r="CO95" s="264"/>
      <c r="CP95" s="264"/>
      <c r="CQ95" s="264"/>
      <c r="CR95" s="264"/>
      <c r="CS95" s="264"/>
      <c r="CT95" s="264"/>
      <c r="CU95" s="264"/>
      <c r="CV95" s="264"/>
      <c r="CW95" s="264"/>
      <c r="CX95" s="264"/>
      <c r="CY95" s="264"/>
      <c r="CZ95" s="264"/>
      <c r="DA95" s="264"/>
      <c r="DB95" s="264"/>
      <c r="DC95" s="264"/>
      <c r="DD95" s="264"/>
      <c r="DE95" s="264"/>
      <c r="DF95" s="264"/>
      <c r="DG95" s="264"/>
      <c r="DH95" s="264"/>
      <c r="DI95" s="264"/>
      <c r="DJ95" s="264"/>
      <c r="DK95" s="264"/>
      <c r="DL95" s="264"/>
      <c r="DM95" s="264"/>
      <c r="DN95" s="264"/>
      <c r="DO95" s="264"/>
      <c r="DP95" s="264"/>
      <c r="DQ95" s="264"/>
      <c r="DR95" s="264"/>
      <c r="DS95" s="264"/>
      <c r="DT95" s="264"/>
      <c r="DU95" s="264"/>
      <c r="DV95" s="264"/>
      <c r="DW95" s="264"/>
      <c r="DX95" s="264"/>
      <c r="DY95" s="264">
        <f t="shared" si="13"/>
        <v>113.7</v>
      </c>
    </row>
    <row r="96" spans="1:129" ht="14.25" customHeight="1">
      <c r="A96" s="28" t="s">
        <v>252</v>
      </c>
      <c r="B96" s="264">
        <f t="shared" si="7"/>
        <v>825</v>
      </c>
      <c r="C96" s="264">
        <f t="shared" si="8"/>
        <v>560</v>
      </c>
      <c r="D96" s="264">
        <v>220</v>
      </c>
      <c r="E96" s="264">
        <v>320</v>
      </c>
      <c r="F96" s="264">
        <v>20</v>
      </c>
      <c r="G96" s="264">
        <f t="shared" si="9"/>
        <v>114</v>
      </c>
      <c r="H96" s="264">
        <v>88</v>
      </c>
      <c r="I96" s="264"/>
      <c r="J96" s="264">
        <v>26</v>
      </c>
      <c r="K96" s="264"/>
      <c r="L96" s="264"/>
      <c r="M96" s="264">
        <v>72</v>
      </c>
      <c r="N96" s="264">
        <f t="shared" si="10"/>
        <v>0</v>
      </c>
      <c r="O96" s="264"/>
      <c r="P96" s="264"/>
      <c r="Q96" s="264"/>
      <c r="R96" s="264">
        <v>28</v>
      </c>
      <c r="S96" s="264">
        <f t="shared" si="11"/>
        <v>0</v>
      </c>
      <c r="T96" s="264"/>
      <c r="U96" s="264"/>
      <c r="V96" s="264"/>
      <c r="W96" s="264"/>
      <c r="X96" s="264"/>
      <c r="Y96" s="264"/>
      <c r="Z96" s="264"/>
      <c r="AA96" s="264">
        <f t="shared" si="12"/>
        <v>51</v>
      </c>
      <c r="AB96" s="264"/>
      <c r="AC96" s="264">
        <v>51</v>
      </c>
      <c r="AD96" s="264"/>
      <c r="AE96" s="264"/>
      <c r="AF96" s="264">
        <v>263.3</v>
      </c>
      <c r="AG96" s="264">
        <v>160.8</v>
      </c>
      <c r="AH96" s="264">
        <v>34.5</v>
      </c>
      <c r="AI96" s="264"/>
      <c r="AJ96" s="264">
        <v>1</v>
      </c>
      <c r="AK96" s="264">
        <v>3</v>
      </c>
      <c r="AL96" s="264">
        <v>13</v>
      </c>
      <c r="AM96" s="264">
        <v>10</v>
      </c>
      <c r="AN96" s="264"/>
      <c r="AO96" s="264">
        <v>30</v>
      </c>
      <c r="AP96" s="264">
        <v>44</v>
      </c>
      <c r="AQ96" s="264"/>
      <c r="AR96" s="264">
        <v>5.3</v>
      </c>
      <c r="AS96" s="264"/>
      <c r="AT96" s="264">
        <v>20</v>
      </c>
      <c r="AU96" s="264"/>
      <c r="AV96" s="264"/>
      <c r="AW96" s="264"/>
      <c r="AX96" s="264"/>
      <c r="AY96" s="264"/>
      <c r="AZ96" s="264"/>
      <c r="BA96" s="264"/>
      <c r="BB96" s="264"/>
      <c r="BC96" s="264"/>
      <c r="BD96" s="264"/>
      <c r="BE96" s="264"/>
      <c r="BF96" s="264">
        <v>4.5</v>
      </c>
      <c r="BG96" s="264"/>
      <c r="BH96" s="264">
        <v>8</v>
      </c>
      <c r="BI96" s="264">
        <v>40</v>
      </c>
      <c r="BJ96" s="264">
        <v>50</v>
      </c>
      <c r="BK96" s="264">
        <v>1398</v>
      </c>
      <c r="BL96" s="264">
        <v>1398</v>
      </c>
      <c r="BM96" s="264">
        <v>840</v>
      </c>
      <c r="BN96" s="264">
        <v>180</v>
      </c>
      <c r="BO96" s="264">
        <v>130</v>
      </c>
      <c r="BP96" s="264"/>
      <c r="BQ96" s="264"/>
      <c r="BR96" s="264"/>
      <c r="BS96" s="264"/>
      <c r="BT96" s="264"/>
      <c r="BU96" s="264"/>
      <c r="BV96" s="264">
        <v>120</v>
      </c>
      <c r="BW96" s="264">
        <v>410</v>
      </c>
      <c r="BX96" s="264"/>
      <c r="BY96" s="264"/>
      <c r="BZ96" s="264"/>
      <c r="CA96" s="264"/>
      <c r="CB96" s="264"/>
      <c r="CC96" s="264">
        <v>80</v>
      </c>
      <c r="CD96" s="264"/>
      <c r="CE96" s="264"/>
      <c r="CF96" s="264"/>
      <c r="CG96" s="264"/>
      <c r="CH96" s="264">
        <v>353</v>
      </c>
      <c r="CI96" s="264"/>
      <c r="CJ96" s="264">
        <v>273</v>
      </c>
      <c r="CK96" s="264">
        <v>80</v>
      </c>
      <c r="CL96" s="264"/>
      <c r="CM96" s="264"/>
      <c r="CN96" s="264"/>
      <c r="CO96" s="264"/>
      <c r="CP96" s="264">
        <v>125</v>
      </c>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f t="shared" si="13"/>
        <v>2486.3</v>
      </c>
    </row>
    <row r="97" spans="1:129" ht="14.25" customHeight="1">
      <c r="A97" s="28" t="s">
        <v>253</v>
      </c>
      <c r="B97" s="264">
        <f t="shared" si="7"/>
        <v>2391</v>
      </c>
      <c r="C97" s="264">
        <f t="shared" si="8"/>
        <v>1750</v>
      </c>
      <c r="D97" s="264">
        <v>850</v>
      </c>
      <c r="E97" s="264">
        <v>900</v>
      </c>
      <c r="F97" s="264"/>
      <c r="G97" s="264">
        <f t="shared" si="9"/>
        <v>79</v>
      </c>
      <c r="H97" s="264"/>
      <c r="I97" s="264"/>
      <c r="J97" s="264">
        <v>79</v>
      </c>
      <c r="K97" s="264"/>
      <c r="L97" s="264"/>
      <c r="M97" s="264">
        <v>240</v>
      </c>
      <c r="N97" s="264">
        <f t="shared" si="10"/>
        <v>28</v>
      </c>
      <c r="O97" s="264"/>
      <c r="P97" s="264"/>
      <c r="Q97" s="264">
        <v>28</v>
      </c>
      <c r="R97" s="264">
        <v>270</v>
      </c>
      <c r="S97" s="264">
        <f t="shared" si="11"/>
        <v>0</v>
      </c>
      <c r="T97" s="264"/>
      <c r="U97" s="264"/>
      <c r="V97" s="264"/>
      <c r="W97" s="264"/>
      <c r="X97" s="264"/>
      <c r="Y97" s="264"/>
      <c r="Z97" s="264"/>
      <c r="AA97" s="264">
        <f t="shared" si="12"/>
        <v>24</v>
      </c>
      <c r="AB97" s="264"/>
      <c r="AC97" s="264">
        <v>24</v>
      </c>
      <c r="AD97" s="264"/>
      <c r="AE97" s="264"/>
      <c r="AF97" s="264">
        <v>50</v>
      </c>
      <c r="AG97" s="264">
        <v>50</v>
      </c>
      <c r="AH97" s="264">
        <v>30</v>
      </c>
      <c r="AI97" s="264"/>
      <c r="AJ97" s="264"/>
      <c r="AK97" s="264"/>
      <c r="AL97" s="264"/>
      <c r="AM97" s="264"/>
      <c r="AN97" s="264"/>
      <c r="AO97" s="264"/>
      <c r="AP97" s="264"/>
      <c r="AQ97" s="264"/>
      <c r="AR97" s="264">
        <v>20</v>
      </c>
      <c r="AS97" s="264"/>
      <c r="AT97" s="264"/>
      <c r="AU97" s="264"/>
      <c r="AV97" s="264"/>
      <c r="AW97" s="264"/>
      <c r="AX97" s="264"/>
      <c r="AY97" s="264"/>
      <c r="AZ97" s="264"/>
      <c r="BA97" s="264"/>
      <c r="BB97" s="264"/>
      <c r="BC97" s="264"/>
      <c r="BD97" s="264"/>
      <c r="BE97" s="264"/>
      <c r="BF97" s="264"/>
      <c r="BG97" s="264"/>
      <c r="BH97" s="264"/>
      <c r="BI97" s="264"/>
      <c r="BJ97" s="264"/>
      <c r="BK97" s="264">
        <v>100</v>
      </c>
      <c r="BL97" s="264">
        <v>100</v>
      </c>
      <c r="BM97" s="264">
        <v>100</v>
      </c>
      <c r="BN97" s="264">
        <v>100</v>
      </c>
      <c r="BO97" s="264"/>
      <c r="BP97" s="264"/>
      <c r="BQ97" s="264"/>
      <c r="BR97" s="264"/>
      <c r="BS97" s="264"/>
      <c r="BT97" s="264"/>
      <c r="BU97" s="264"/>
      <c r="BV97" s="264"/>
      <c r="BW97" s="264"/>
      <c r="BX97" s="264"/>
      <c r="BY97" s="264"/>
      <c r="BZ97" s="264"/>
      <c r="CA97" s="264"/>
      <c r="CB97" s="264"/>
      <c r="CC97" s="264"/>
      <c r="CD97" s="264"/>
      <c r="CE97" s="264"/>
      <c r="CF97" s="264"/>
      <c r="CG97" s="264"/>
      <c r="CH97" s="264"/>
      <c r="CI97" s="264"/>
      <c r="CJ97" s="264"/>
      <c r="CK97" s="264"/>
      <c r="CL97" s="264"/>
      <c r="CM97" s="264"/>
      <c r="CN97" s="264"/>
      <c r="CO97" s="264"/>
      <c r="CP97" s="264"/>
      <c r="CQ97" s="264"/>
      <c r="CR97" s="264"/>
      <c r="CS97" s="264"/>
      <c r="CT97" s="264"/>
      <c r="CU97" s="264"/>
      <c r="CV97" s="264"/>
      <c r="CW97" s="264"/>
      <c r="CX97" s="264"/>
      <c r="CY97" s="264"/>
      <c r="CZ97" s="264"/>
      <c r="DA97" s="264"/>
      <c r="DB97" s="264"/>
      <c r="DC97" s="264"/>
      <c r="DD97" s="264"/>
      <c r="DE97" s="264"/>
      <c r="DF97" s="264"/>
      <c r="DG97" s="264"/>
      <c r="DH97" s="264"/>
      <c r="DI97" s="264"/>
      <c r="DJ97" s="264"/>
      <c r="DK97" s="264"/>
      <c r="DL97" s="264"/>
      <c r="DM97" s="264"/>
      <c r="DN97" s="264"/>
      <c r="DO97" s="264"/>
      <c r="DP97" s="264"/>
      <c r="DQ97" s="264"/>
      <c r="DR97" s="264"/>
      <c r="DS97" s="264"/>
      <c r="DT97" s="264"/>
      <c r="DU97" s="264"/>
      <c r="DV97" s="264"/>
      <c r="DW97" s="264"/>
      <c r="DX97" s="264"/>
      <c r="DY97" s="264">
        <f t="shared" si="13"/>
        <v>2541</v>
      </c>
    </row>
    <row r="98" spans="1:129" ht="14.25" customHeight="1">
      <c r="A98" s="28" t="s">
        <v>254</v>
      </c>
      <c r="B98" s="264">
        <f t="shared" si="7"/>
        <v>1266</v>
      </c>
      <c r="C98" s="264">
        <f t="shared" si="8"/>
        <v>830</v>
      </c>
      <c r="D98" s="264">
        <v>405</v>
      </c>
      <c r="E98" s="264">
        <v>425</v>
      </c>
      <c r="F98" s="264"/>
      <c r="G98" s="264">
        <f t="shared" si="9"/>
        <v>185</v>
      </c>
      <c r="H98" s="264">
        <v>147</v>
      </c>
      <c r="I98" s="264"/>
      <c r="J98" s="264">
        <v>38</v>
      </c>
      <c r="K98" s="264"/>
      <c r="L98" s="264"/>
      <c r="M98" s="264">
        <v>114</v>
      </c>
      <c r="N98" s="264">
        <f t="shared" si="10"/>
        <v>3</v>
      </c>
      <c r="O98" s="264"/>
      <c r="P98" s="264"/>
      <c r="Q98" s="264">
        <v>3</v>
      </c>
      <c r="R98" s="264">
        <v>130</v>
      </c>
      <c r="S98" s="264">
        <f t="shared" si="11"/>
        <v>0</v>
      </c>
      <c r="T98" s="264"/>
      <c r="U98" s="264"/>
      <c r="V98" s="264"/>
      <c r="W98" s="264"/>
      <c r="X98" s="264"/>
      <c r="Y98" s="264"/>
      <c r="Z98" s="264"/>
      <c r="AA98" s="264">
        <f t="shared" si="12"/>
        <v>4</v>
      </c>
      <c r="AB98" s="264"/>
      <c r="AC98" s="264">
        <v>4</v>
      </c>
      <c r="AD98" s="264"/>
      <c r="AE98" s="264"/>
      <c r="AF98" s="264">
        <v>75.9</v>
      </c>
      <c r="AG98" s="264">
        <v>60.9</v>
      </c>
      <c r="AH98" s="264">
        <v>25</v>
      </c>
      <c r="AI98" s="264"/>
      <c r="AJ98" s="264"/>
      <c r="AK98" s="264">
        <v>5</v>
      </c>
      <c r="AL98" s="264">
        <v>10</v>
      </c>
      <c r="AM98" s="264"/>
      <c r="AN98" s="264"/>
      <c r="AO98" s="264">
        <v>10</v>
      </c>
      <c r="AP98" s="264"/>
      <c r="AQ98" s="264"/>
      <c r="AR98" s="264">
        <v>10.9</v>
      </c>
      <c r="AS98" s="264"/>
      <c r="AT98" s="264"/>
      <c r="AU98" s="264"/>
      <c r="AV98" s="264"/>
      <c r="AW98" s="264">
        <v>5</v>
      </c>
      <c r="AX98" s="264"/>
      <c r="AY98" s="264"/>
      <c r="AZ98" s="264"/>
      <c r="BA98" s="264"/>
      <c r="BB98" s="264"/>
      <c r="BC98" s="264"/>
      <c r="BD98" s="264"/>
      <c r="BE98" s="264"/>
      <c r="BF98" s="264"/>
      <c r="BG98" s="264"/>
      <c r="BH98" s="264"/>
      <c r="BI98" s="264">
        <v>10</v>
      </c>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64"/>
      <c r="DY98" s="264">
        <f t="shared" si="13"/>
        <v>1341.9</v>
      </c>
    </row>
    <row r="99" spans="1:129" ht="14.25" customHeight="1">
      <c r="A99" s="28" t="s">
        <v>255</v>
      </c>
      <c r="B99" s="264">
        <f t="shared" si="7"/>
        <v>1769</v>
      </c>
      <c r="C99" s="264">
        <f t="shared" si="8"/>
        <v>1130</v>
      </c>
      <c r="D99" s="264">
        <v>540</v>
      </c>
      <c r="E99" s="264">
        <v>590</v>
      </c>
      <c r="F99" s="264"/>
      <c r="G99" s="264">
        <f t="shared" si="9"/>
        <v>254</v>
      </c>
      <c r="H99" s="264">
        <v>203</v>
      </c>
      <c r="I99" s="264"/>
      <c r="J99" s="264">
        <v>51</v>
      </c>
      <c r="K99" s="264"/>
      <c r="L99" s="264"/>
      <c r="M99" s="264">
        <v>160</v>
      </c>
      <c r="N99" s="264">
        <f t="shared" si="10"/>
        <v>0</v>
      </c>
      <c r="O99" s="264"/>
      <c r="P99" s="264"/>
      <c r="Q99" s="264"/>
      <c r="R99" s="264">
        <v>175</v>
      </c>
      <c r="S99" s="264">
        <f t="shared" si="11"/>
        <v>0</v>
      </c>
      <c r="T99" s="264"/>
      <c r="U99" s="264"/>
      <c r="V99" s="264"/>
      <c r="W99" s="264"/>
      <c r="X99" s="264"/>
      <c r="Y99" s="264"/>
      <c r="Z99" s="264"/>
      <c r="AA99" s="264">
        <f t="shared" si="12"/>
        <v>50</v>
      </c>
      <c r="AB99" s="264"/>
      <c r="AC99" s="264">
        <v>50</v>
      </c>
      <c r="AD99" s="264"/>
      <c r="AE99" s="264"/>
      <c r="AF99" s="264">
        <v>83.2</v>
      </c>
      <c r="AG99" s="264">
        <v>59.5</v>
      </c>
      <c r="AH99" s="264">
        <v>9</v>
      </c>
      <c r="AI99" s="264"/>
      <c r="AJ99" s="264">
        <v>0.3</v>
      </c>
      <c r="AK99" s="264">
        <v>5</v>
      </c>
      <c r="AL99" s="264">
        <v>20</v>
      </c>
      <c r="AM99" s="264">
        <v>10</v>
      </c>
      <c r="AN99" s="264"/>
      <c r="AO99" s="264"/>
      <c r="AP99" s="264">
        <v>2</v>
      </c>
      <c r="AQ99" s="264"/>
      <c r="AR99" s="264">
        <v>13.2</v>
      </c>
      <c r="AS99" s="264"/>
      <c r="AT99" s="264"/>
      <c r="AU99" s="264"/>
      <c r="AV99" s="264"/>
      <c r="AW99" s="264">
        <v>5</v>
      </c>
      <c r="AX99" s="264">
        <v>3</v>
      </c>
      <c r="AY99" s="264">
        <v>3</v>
      </c>
      <c r="AZ99" s="264"/>
      <c r="BA99" s="264"/>
      <c r="BB99" s="264">
        <v>5</v>
      </c>
      <c r="BC99" s="264"/>
      <c r="BD99" s="264">
        <v>5</v>
      </c>
      <c r="BE99" s="264"/>
      <c r="BF99" s="264">
        <v>0.7</v>
      </c>
      <c r="BG99" s="264"/>
      <c r="BH99" s="264"/>
      <c r="BI99" s="264">
        <v>10</v>
      </c>
      <c r="BJ99" s="264"/>
      <c r="BK99" s="264"/>
      <c r="BL99" s="264"/>
      <c r="BM99" s="264"/>
      <c r="BN99" s="264"/>
      <c r="BO99" s="264"/>
      <c r="BP99" s="264"/>
      <c r="BQ99" s="264"/>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c r="CP99" s="264"/>
      <c r="CQ99" s="264"/>
      <c r="CR99" s="264"/>
      <c r="CS99" s="264"/>
      <c r="CT99" s="264"/>
      <c r="CU99" s="264"/>
      <c r="CV99" s="264"/>
      <c r="CW99" s="264"/>
      <c r="CX99" s="264"/>
      <c r="CY99" s="264"/>
      <c r="CZ99" s="264"/>
      <c r="DA99" s="264"/>
      <c r="DB99" s="264"/>
      <c r="DC99" s="264"/>
      <c r="DD99" s="264"/>
      <c r="DE99" s="264"/>
      <c r="DF99" s="264"/>
      <c r="DG99" s="264"/>
      <c r="DH99" s="264"/>
      <c r="DI99" s="264"/>
      <c r="DJ99" s="264"/>
      <c r="DK99" s="264"/>
      <c r="DL99" s="264"/>
      <c r="DM99" s="264"/>
      <c r="DN99" s="264"/>
      <c r="DO99" s="264"/>
      <c r="DP99" s="264"/>
      <c r="DQ99" s="264"/>
      <c r="DR99" s="264"/>
      <c r="DS99" s="264"/>
      <c r="DT99" s="264"/>
      <c r="DU99" s="264"/>
      <c r="DV99" s="264"/>
      <c r="DW99" s="264"/>
      <c r="DX99" s="264"/>
      <c r="DY99" s="264">
        <f t="shared" si="13"/>
        <v>1852.2</v>
      </c>
    </row>
    <row r="100" spans="1:129" ht="14.25" customHeight="1">
      <c r="A100" s="28" t="s">
        <v>256</v>
      </c>
      <c r="B100" s="264">
        <f t="shared" si="7"/>
        <v>201</v>
      </c>
      <c r="C100" s="264">
        <f t="shared" si="8"/>
        <v>125</v>
      </c>
      <c r="D100" s="264">
        <v>55</v>
      </c>
      <c r="E100" s="264">
        <v>70</v>
      </c>
      <c r="F100" s="264"/>
      <c r="G100" s="264">
        <f t="shared" si="9"/>
        <v>28</v>
      </c>
      <c r="H100" s="264">
        <v>22</v>
      </c>
      <c r="I100" s="264"/>
      <c r="J100" s="264">
        <v>6</v>
      </c>
      <c r="K100" s="264"/>
      <c r="L100" s="264"/>
      <c r="M100" s="264">
        <v>18</v>
      </c>
      <c r="N100" s="264">
        <f t="shared" si="10"/>
        <v>0</v>
      </c>
      <c r="O100" s="264"/>
      <c r="P100" s="264"/>
      <c r="Q100" s="264"/>
      <c r="R100" s="264">
        <v>25</v>
      </c>
      <c r="S100" s="264">
        <f t="shared" si="11"/>
        <v>0</v>
      </c>
      <c r="T100" s="264"/>
      <c r="U100" s="264"/>
      <c r="V100" s="264"/>
      <c r="W100" s="264"/>
      <c r="X100" s="264"/>
      <c r="Y100" s="264"/>
      <c r="Z100" s="264"/>
      <c r="AA100" s="264">
        <f t="shared" si="12"/>
        <v>5</v>
      </c>
      <c r="AB100" s="264"/>
      <c r="AC100" s="264">
        <v>5</v>
      </c>
      <c r="AD100" s="264"/>
      <c r="AE100" s="264"/>
      <c r="AF100" s="264">
        <v>41.4</v>
      </c>
      <c r="AG100" s="264">
        <v>21.9</v>
      </c>
      <c r="AH100" s="264">
        <v>6</v>
      </c>
      <c r="AI100" s="264">
        <v>1</v>
      </c>
      <c r="AJ100" s="264">
        <v>0.5</v>
      </c>
      <c r="AK100" s="264">
        <v>2</v>
      </c>
      <c r="AL100" s="264">
        <v>7</v>
      </c>
      <c r="AM100" s="264">
        <v>0.5</v>
      </c>
      <c r="AN100" s="264"/>
      <c r="AO100" s="264"/>
      <c r="AP100" s="264">
        <v>1.5</v>
      </c>
      <c r="AQ100" s="264"/>
      <c r="AR100" s="264">
        <v>1.4</v>
      </c>
      <c r="AS100" s="264">
        <v>2</v>
      </c>
      <c r="AT100" s="264"/>
      <c r="AU100" s="264"/>
      <c r="AV100" s="264">
        <v>0.5</v>
      </c>
      <c r="AW100" s="264">
        <v>2</v>
      </c>
      <c r="AX100" s="264">
        <v>4</v>
      </c>
      <c r="AY100" s="264">
        <v>4</v>
      </c>
      <c r="AZ100" s="264"/>
      <c r="BA100" s="264"/>
      <c r="BB100" s="264">
        <v>3</v>
      </c>
      <c r="BC100" s="264">
        <v>0.5</v>
      </c>
      <c r="BD100" s="264">
        <v>2.5</v>
      </c>
      <c r="BE100" s="264"/>
      <c r="BF100" s="264"/>
      <c r="BG100" s="264"/>
      <c r="BH100" s="264"/>
      <c r="BI100" s="264">
        <v>4</v>
      </c>
      <c r="BJ100" s="264">
        <v>6</v>
      </c>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c r="CH100" s="264"/>
      <c r="CI100" s="264"/>
      <c r="CJ100" s="264"/>
      <c r="CK100" s="264"/>
      <c r="CL100" s="264"/>
      <c r="CM100" s="264"/>
      <c r="CN100" s="264"/>
      <c r="CO100" s="264"/>
      <c r="CP100" s="264"/>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64"/>
      <c r="DY100" s="264">
        <f t="shared" si="13"/>
        <v>242.4</v>
      </c>
    </row>
    <row r="101" spans="1:129" ht="14.25" customHeight="1">
      <c r="A101" s="28" t="s">
        <v>257</v>
      </c>
      <c r="B101" s="264">
        <f t="shared" si="7"/>
        <v>532</v>
      </c>
      <c r="C101" s="264">
        <f t="shared" si="8"/>
        <v>325</v>
      </c>
      <c r="D101" s="264">
        <v>150</v>
      </c>
      <c r="E101" s="264">
        <v>175</v>
      </c>
      <c r="F101" s="264"/>
      <c r="G101" s="264">
        <f t="shared" si="9"/>
        <v>65</v>
      </c>
      <c r="H101" s="264">
        <v>50</v>
      </c>
      <c r="I101" s="264"/>
      <c r="J101" s="264">
        <v>15</v>
      </c>
      <c r="K101" s="264"/>
      <c r="L101" s="264"/>
      <c r="M101" s="264">
        <v>44</v>
      </c>
      <c r="N101" s="264">
        <f t="shared" si="10"/>
        <v>0</v>
      </c>
      <c r="O101" s="264"/>
      <c r="P101" s="264"/>
      <c r="Q101" s="264"/>
      <c r="R101" s="264">
        <v>50</v>
      </c>
      <c r="S101" s="264">
        <f t="shared" si="11"/>
        <v>0</v>
      </c>
      <c r="T101" s="264"/>
      <c r="U101" s="264"/>
      <c r="V101" s="264"/>
      <c r="W101" s="264"/>
      <c r="X101" s="264"/>
      <c r="Y101" s="264"/>
      <c r="Z101" s="264"/>
      <c r="AA101" s="264">
        <f t="shared" si="12"/>
        <v>48</v>
      </c>
      <c r="AB101" s="264"/>
      <c r="AC101" s="264">
        <v>48</v>
      </c>
      <c r="AD101" s="264"/>
      <c r="AE101" s="264"/>
      <c r="AF101" s="264">
        <v>44.4</v>
      </c>
      <c r="AG101" s="264">
        <v>28.9</v>
      </c>
      <c r="AH101" s="264">
        <v>10</v>
      </c>
      <c r="AI101" s="264">
        <v>1</v>
      </c>
      <c r="AJ101" s="264">
        <v>1</v>
      </c>
      <c r="AK101" s="264">
        <v>4</v>
      </c>
      <c r="AL101" s="264">
        <v>7</v>
      </c>
      <c r="AM101" s="264">
        <v>1</v>
      </c>
      <c r="AN101" s="264"/>
      <c r="AO101" s="264"/>
      <c r="AP101" s="264">
        <v>1.5</v>
      </c>
      <c r="AQ101" s="264"/>
      <c r="AR101" s="264">
        <v>3.4</v>
      </c>
      <c r="AS101" s="264"/>
      <c r="AT101" s="264"/>
      <c r="AU101" s="264"/>
      <c r="AV101" s="264"/>
      <c r="AW101" s="264">
        <v>1.5</v>
      </c>
      <c r="AX101" s="264">
        <v>13</v>
      </c>
      <c r="AY101" s="264">
        <v>13</v>
      </c>
      <c r="AZ101" s="264"/>
      <c r="BA101" s="264"/>
      <c r="BB101" s="264"/>
      <c r="BC101" s="264"/>
      <c r="BD101" s="264"/>
      <c r="BE101" s="264"/>
      <c r="BF101" s="264">
        <v>1</v>
      </c>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c r="CE101" s="264"/>
      <c r="CF101" s="264"/>
      <c r="CG101" s="264"/>
      <c r="CH101" s="264"/>
      <c r="CI101" s="264"/>
      <c r="CJ101" s="264"/>
      <c r="CK101" s="264"/>
      <c r="CL101" s="264"/>
      <c r="CM101" s="264"/>
      <c r="CN101" s="264"/>
      <c r="CO101" s="264"/>
      <c r="CP101" s="264"/>
      <c r="CQ101" s="264"/>
      <c r="CR101" s="264"/>
      <c r="CS101" s="264"/>
      <c r="CT101" s="264"/>
      <c r="CU101" s="264"/>
      <c r="CV101" s="264"/>
      <c r="CW101" s="264"/>
      <c r="CX101" s="264"/>
      <c r="CY101" s="264"/>
      <c r="CZ101" s="264"/>
      <c r="DA101" s="264"/>
      <c r="DB101" s="264"/>
      <c r="DC101" s="264"/>
      <c r="DD101" s="264"/>
      <c r="DE101" s="264"/>
      <c r="DF101" s="264"/>
      <c r="DG101" s="264"/>
      <c r="DH101" s="264"/>
      <c r="DI101" s="264"/>
      <c r="DJ101" s="264"/>
      <c r="DK101" s="264"/>
      <c r="DL101" s="264"/>
      <c r="DM101" s="264"/>
      <c r="DN101" s="264"/>
      <c r="DO101" s="264"/>
      <c r="DP101" s="264"/>
      <c r="DQ101" s="264"/>
      <c r="DR101" s="264"/>
      <c r="DS101" s="264"/>
      <c r="DT101" s="264"/>
      <c r="DU101" s="264"/>
      <c r="DV101" s="264"/>
      <c r="DW101" s="264"/>
      <c r="DX101" s="264"/>
      <c r="DY101" s="264">
        <f t="shared" si="13"/>
        <v>576.4</v>
      </c>
    </row>
    <row r="102" spans="1:129" ht="14.25" customHeight="1">
      <c r="A102" s="28" t="s">
        <v>258</v>
      </c>
      <c r="B102" s="264">
        <f t="shared" si="7"/>
        <v>726</v>
      </c>
      <c r="C102" s="264">
        <f t="shared" si="8"/>
        <v>480</v>
      </c>
      <c r="D102" s="264">
        <v>220</v>
      </c>
      <c r="E102" s="264">
        <v>260</v>
      </c>
      <c r="F102" s="264"/>
      <c r="G102" s="264">
        <f t="shared" si="9"/>
        <v>102</v>
      </c>
      <c r="H102" s="264">
        <v>81</v>
      </c>
      <c r="I102" s="264"/>
      <c r="J102" s="264">
        <v>21</v>
      </c>
      <c r="K102" s="264"/>
      <c r="L102" s="264"/>
      <c r="M102" s="264">
        <v>64</v>
      </c>
      <c r="N102" s="264">
        <f t="shared" si="10"/>
        <v>0</v>
      </c>
      <c r="O102" s="264"/>
      <c r="P102" s="264"/>
      <c r="Q102" s="264"/>
      <c r="R102" s="264">
        <v>80</v>
      </c>
      <c r="S102" s="264">
        <f t="shared" si="11"/>
        <v>0</v>
      </c>
      <c r="T102" s="264"/>
      <c r="U102" s="264"/>
      <c r="V102" s="264"/>
      <c r="W102" s="264"/>
      <c r="X102" s="264"/>
      <c r="Y102" s="264"/>
      <c r="Z102" s="264"/>
      <c r="AA102" s="264">
        <f t="shared" si="12"/>
        <v>0</v>
      </c>
      <c r="AB102" s="264"/>
      <c r="AC102" s="264"/>
      <c r="AD102" s="264"/>
      <c r="AE102" s="264"/>
      <c r="AF102" s="264">
        <v>4.6</v>
      </c>
      <c r="AG102" s="264">
        <v>4.6</v>
      </c>
      <c r="AH102" s="264"/>
      <c r="AI102" s="264"/>
      <c r="AJ102" s="264"/>
      <c r="AK102" s="264"/>
      <c r="AL102" s="264"/>
      <c r="AM102" s="264"/>
      <c r="AN102" s="264"/>
      <c r="AO102" s="264"/>
      <c r="AP102" s="264"/>
      <c r="AQ102" s="264"/>
      <c r="AR102" s="264">
        <v>4.6</v>
      </c>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264"/>
      <c r="CG102" s="264"/>
      <c r="CH102" s="264"/>
      <c r="CI102" s="264"/>
      <c r="CJ102" s="264"/>
      <c r="CK102" s="264"/>
      <c r="CL102" s="264"/>
      <c r="CM102" s="264"/>
      <c r="CN102" s="264"/>
      <c r="CO102" s="264"/>
      <c r="CP102" s="264"/>
      <c r="CQ102" s="264"/>
      <c r="CR102" s="264"/>
      <c r="CS102" s="264"/>
      <c r="CT102" s="264"/>
      <c r="CU102" s="264"/>
      <c r="CV102" s="264"/>
      <c r="CW102" s="264"/>
      <c r="CX102" s="264"/>
      <c r="CY102" s="264"/>
      <c r="CZ102" s="264"/>
      <c r="DA102" s="264"/>
      <c r="DB102" s="264"/>
      <c r="DC102" s="264"/>
      <c r="DD102" s="264"/>
      <c r="DE102" s="264"/>
      <c r="DF102" s="264"/>
      <c r="DG102" s="264"/>
      <c r="DH102" s="264"/>
      <c r="DI102" s="264"/>
      <c r="DJ102" s="264"/>
      <c r="DK102" s="264"/>
      <c r="DL102" s="264"/>
      <c r="DM102" s="264"/>
      <c r="DN102" s="264"/>
      <c r="DO102" s="264"/>
      <c r="DP102" s="264"/>
      <c r="DQ102" s="264"/>
      <c r="DR102" s="264"/>
      <c r="DS102" s="264"/>
      <c r="DT102" s="264"/>
      <c r="DU102" s="264"/>
      <c r="DV102" s="264"/>
      <c r="DW102" s="264"/>
      <c r="DX102" s="264"/>
      <c r="DY102" s="264">
        <f t="shared" si="13"/>
        <v>730.6</v>
      </c>
    </row>
    <row r="103" spans="1:129" ht="14.25" customHeight="1">
      <c r="A103" s="28" t="s">
        <v>259</v>
      </c>
      <c r="B103" s="264">
        <f t="shared" si="7"/>
        <v>435</v>
      </c>
      <c r="C103" s="264">
        <f t="shared" si="8"/>
        <v>295</v>
      </c>
      <c r="D103" s="264">
        <v>135</v>
      </c>
      <c r="E103" s="264">
        <v>160</v>
      </c>
      <c r="F103" s="264"/>
      <c r="G103" s="264">
        <f t="shared" si="9"/>
        <v>14</v>
      </c>
      <c r="H103" s="264"/>
      <c r="I103" s="264"/>
      <c r="J103" s="264">
        <v>14</v>
      </c>
      <c r="K103" s="264"/>
      <c r="L103" s="264"/>
      <c r="M103" s="264">
        <v>41</v>
      </c>
      <c r="N103" s="264">
        <f t="shared" si="10"/>
        <v>6</v>
      </c>
      <c r="O103" s="264"/>
      <c r="P103" s="264"/>
      <c r="Q103" s="264">
        <v>6</v>
      </c>
      <c r="R103" s="264">
        <v>50</v>
      </c>
      <c r="S103" s="264">
        <f t="shared" si="11"/>
        <v>0</v>
      </c>
      <c r="T103" s="264"/>
      <c r="U103" s="264"/>
      <c r="V103" s="264"/>
      <c r="W103" s="264"/>
      <c r="X103" s="264"/>
      <c r="Y103" s="264"/>
      <c r="Z103" s="264"/>
      <c r="AA103" s="264">
        <f t="shared" si="12"/>
        <v>29</v>
      </c>
      <c r="AB103" s="264"/>
      <c r="AC103" s="264">
        <v>29</v>
      </c>
      <c r="AD103" s="264"/>
      <c r="AE103" s="264"/>
      <c r="AF103" s="264">
        <v>5.3</v>
      </c>
      <c r="AG103" s="264">
        <v>5.3</v>
      </c>
      <c r="AH103" s="264"/>
      <c r="AI103" s="264"/>
      <c r="AJ103" s="264"/>
      <c r="AK103" s="264"/>
      <c r="AL103" s="264"/>
      <c r="AM103" s="264"/>
      <c r="AN103" s="264"/>
      <c r="AO103" s="264"/>
      <c r="AP103" s="264"/>
      <c r="AQ103" s="264"/>
      <c r="AR103" s="264">
        <v>5.3</v>
      </c>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c r="CE103" s="264"/>
      <c r="CF103" s="264"/>
      <c r="CG103" s="264"/>
      <c r="CH103" s="264"/>
      <c r="CI103" s="264"/>
      <c r="CJ103" s="264"/>
      <c r="CK103" s="264"/>
      <c r="CL103" s="264"/>
      <c r="CM103" s="264"/>
      <c r="CN103" s="264"/>
      <c r="CO103" s="264"/>
      <c r="CP103" s="264"/>
      <c r="CQ103" s="264"/>
      <c r="CR103" s="264"/>
      <c r="CS103" s="264"/>
      <c r="CT103" s="264"/>
      <c r="CU103" s="264"/>
      <c r="CV103" s="264"/>
      <c r="CW103" s="264"/>
      <c r="CX103" s="264"/>
      <c r="CY103" s="264"/>
      <c r="CZ103" s="264"/>
      <c r="DA103" s="264"/>
      <c r="DB103" s="264"/>
      <c r="DC103" s="264"/>
      <c r="DD103" s="264"/>
      <c r="DE103" s="264"/>
      <c r="DF103" s="264"/>
      <c r="DG103" s="264"/>
      <c r="DH103" s="264"/>
      <c r="DI103" s="264"/>
      <c r="DJ103" s="264"/>
      <c r="DK103" s="264"/>
      <c r="DL103" s="264"/>
      <c r="DM103" s="264"/>
      <c r="DN103" s="264"/>
      <c r="DO103" s="264"/>
      <c r="DP103" s="264"/>
      <c r="DQ103" s="264"/>
      <c r="DR103" s="264"/>
      <c r="DS103" s="264"/>
      <c r="DT103" s="264"/>
      <c r="DU103" s="264"/>
      <c r="DV103" s="264"/>
      <c r="DW103" s="264"/>
      <c r="DX103" s="264"/>
      <c r="DY103" s="264">
        <f t="shared" si="13"/>
        <v>440.3</v>
      </c>
    </row>
    <row r="104" spans="1:129" ht="14.25" customHeight="1">
      <c r="A104" s="28" t="s">
        <v>260</v>
      </c>
      <c r="B104" s="264">
        <f t="shared" si="7"/>
        <v>3179</v>
      </c>
      <c r="C104" s="264">
        <f t="shared" si="8"/>
        <v>2150</v>
      </c>
      <c r="D104" s="264">
        <v>1300</v>
      </c>
      <c r="E104" s="264">
        <v>850</v>
      </c>
      <c r="F104" s="264"/>
      <c r="G104" s="264">
        <f t="shared" si="9"/>
        <v>85</v>
      </c>
      <c r="H104" s="264"/>
      <c r="I104" s="264"/>
      <c r="J104" s="264">
        <v>85</v>
      </c>
      <c r="K104" s="264"/>
      <c r="L104" s="264"/>
      <c r="M104" s="264">
        <v>305</v>
      </c>
      <c r="N104" s="264">
        <f t="shared" si="10"/>
        <v>97</v>
      </c>
      <c r="O104" s="264"/>
      <c r="P104" s="264"/>
      <c r="Q104" s="264">
        <v>97</v>
      </c>
      <c r="R104" s="264">
        <v>450</v>
      </c>
      <c r="S104" s="264">
        <f t="shared" si="11"/>
        <v>0</v>
      </c>
      <c r="T104" s="264"/>
      <c r="U104" s="264"/>
      <c r="V104" s="264"/>
      <c r="W104" s="264"/>
      <c r="X104" s="264"/>
      <c r="Y104" s="264"/>
      <c r="Z104" s="264"/>
      <c r="AA104" s="264">
        <f t="shared" si="12"/>
        <v>92</v>
      </c>
      <c r="AB104" s="264"/>
      <c r="AC104" s="264">
        <v>92</v>
      </c>
      <c r="AD104" s="264"/>
      <c r="AE104" s="264"/>
      <c r="AF104" s="264">
        <v>49.1</v>
      </c>
      <c r="AG104" s="264">
        <v>49.1</v>
      </c>
      <c r="AH104" s="264"/>
      <c r="AI104" s="264"/>
      <c r="AJ104" s="264"/>
      <c r="AK104" s="264"/>
      <c r="AL104" s="264"/>
      <c r="AM104" s="264"/>
      <c r="AN104" s="264"/>
      <c r="AO104" s="264"/>
      <c r="AP104" s="264"/>
      <c r="AQ104" s="264"/>
      <c r="AR104" s="264">
        <v>49.1</v>
      </c>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c r="CA104" s="264"/>
      <c r="CB104" s="264"/>
      <c r="CC104" s="264"/>
      <c r="CD104" s="264"/>
      <c r="CE104" s="264"/>
      <c r="CF104" s="264"/>
      <c r="CG104" s="264"/>
      <c r="CH104" s="264"/>
      <c r="CI104" s="264"/>
      <c r="CJ104" s="264"/>
      <c r="CK104" s="264"/>
      <c r="CL104" s="264"/>
      <c r="CM104" s="264"/>
      <c r="CN104" s="264"/>
      <c r="CO104" s="264"/>
      <c r="CP104" s="264"/>
      <c r="CQ104" s="264"/>
      <c r="CR104" s="264"/>
      <c r="CS104" s="264"/>
      <c r="CT104" s="264"/>
      <c r="CU104" s="264"/>
      <c r="CV104" s="264"/>
      <c r="CW104" s="264"/>
      <c r="CX104" s="264"/>
      <c r="CY104" s="264"/>
      <c r="CZ104" s="264"/>
      <c r="DA104" s="264"/>
      <c r="DB104" s="264"/>
      <c r="DC104" s="264"/>
      <c r="DD104" s="264"/>
      <c r="DE104" s="264"/>
      <c r="DF104" s="264"/>
      <c r="DG104" s="264"/>
      <c r="DH104" s="264"/>
      <c r="DI104" s="264"/>
      <c r="DJ104" s="264"/>
      <c r="DK104" s="264"/>
      <c r="DL104" s="264"/>
      <c r="DM104" s="264"/>
      <c r="DN104" s="264"/>
      <c r="DO104" s="264"/>
      <c r="DP104" s="264"/>
      <c r="DQ104" s="264"/>
      <c r="DR104" s="264"/>
      <c r="DS104" s="264"/>
      <c r="DT104" s="264"/>
      <c r="DU104" s="264"/>
      <c r="DV104" s="264"/>
      <c r="DW104" s="264"/>
      <c r="DX104" s="264"/>
      <c r="DY104" s="264">
        <f t="shared" si="13"/>
        <v>3228.1</v>
      </c>
    </row>
    <row r="105" spans="1:129" ht="14.25" customHeight="1">
      <c r="A105" s="28" t="s">
        <v>261</v>
      </c>
      <c r="B105" s="264">
        <f t="shared" si="7"/>
        <v>260</v>
      </c>
      <c r="C105" s="264">
        <f t="shared" si="8"/>
        <v>160</v>
      </c>
      <c r="D105" s="264">
        <v>65</v>
      </c>
      <c r="E105" s="264">
        <v>95</v>
      </c>
      <c r="F105" s="264"/>
      <c r="G105" s="264">
        <f t="shared" si="9"/>
        <v>36</v>
      </c>
      <c r="H105" s="264">
        <v>28</v>
      </c>
      <c r="I105" s="264"/>
      <c r="J105" s="264">
        <v>8</v>
      </c>
      <c r="K105" s="264"/>
      <c r="L105" s="264"/>
      <c r="M105" s="264">
        <v>21</v>
      </c>
      <c r="N105" s="264">
        <f t="shared" si="10"/>
        <v>3</v>
      </c>
      <c r="O105" s="264"/>
      <c r="P105" s="264"/>
      <c r="Q105" s="264">
        <v>3</v>
      </c>
      <c r="R105" s="264">
        <v>25</v>
      </c>
      <c r="S105" s="264">
        <f t="shared" si="11"/>
        <v>0</v>
      </c>
      <c r="T105" s="264"/>
      <c r="U105" s="264"/>
      <c r="V105" s="264"/>
      <c r="W105" s="264"/>
      <c r="X105" s="264"/>
      <c r="Y105" s="264"/>
      <c r="Z105" s="264"/>
      <c r="AA105" s="264">
        <f t="shared" si="12"/>
        <v>15</v>
      </c>
      <c r="AB105" s="264"/>
      <c r="AC105" s="264">
        <v>15</v>
      </c>
      <c r="AD105" s="264"/>
      <c r="AE105" s="264"/>
      <c r="AF105" s="264">
        <v>91.8</v>
      </c>
      <c r="AG105" s="264">
        <v>27.8</v>
      </c>
      <c r="AH105" s="264">
        <v>10</v>
      </c>
      <c r="AI105" s="264">
        <v>1</v>
      </c>
      <c r="AJ105" s="264">
        <v>1</v>
      </c>
      <c r="AK105" s="264">
        <v>2</v>
      </c>
      <c r="AL105" s="264">
        <v>3</v>
      </c>
      <c r="AM105" s="264">
        <v>4</v>
      </c>
      <c r="AN105" s="264"/>
      <c r="AO105" s="264"/>
      <c r="AP105" s="264">
        <v>5</v>
      </c>
      <c r="AQ105" s="264"/>
      <c r="AR105" s="264">
        <v>1.8</v>
      </c>
      <c r="AS105" s="264"/>
      <c r="AT105" s="264"/>
      <c r="AU105" s="264"/>
      <c r="AV105" s="264"/>
      <c r="AW105" s="264">
        <v>7</v>
      </c>
      <c r="AX105" s="264"/>
      <c r="AY105" s="264"/>
      <c r="AZ105" s="264"/>
      <c r="BA105" s="264"/>
      <c r="BB105" s="264">
        <v>53</v>
      </c>
      <c r="BC105" s="264"/>
      <c r="BD105" s="264">
        <v>40</v>
      </c>
      <c r="BE105" s="264">
        <v>13</v>
      </c>
      <c r="BF105" s="264"/>
      <c r="BG105" s="264"/>
      <c r="BH105" s="264"/>
      <c r="BI105" s="264"/>
      <c r="BJ105" s="264">
        <v>4</v>
      </c>
      <c r="BK105" s="264"/>
      <c r="BL105" s="264"/>
      <c r="BM105" s="264"/>
      <c r="BN105" s="264"/>
      <c r="BO105" s="264"/>
      <c r="BP105" s="264"/>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f t="shared" si="13"/>
        <v>351.8</v>
      </c>
    </row>
    <row r="106" spans="1:129" ht="14.25" customHeight="1">
      <c r="A106" s="28" t="s">
        <v>262</v>
      </c>
      <c r="B106" s="264">
        <f t="shared" si="7"/>
        <v>129</v>
      </c>
      <c r="C106" s="264">
        <f t="shared" si="8"/>
        <v>88</v>
      </c>
      <c r="D106" s="264">
        <v>35</v>
      </c>
      <c r="E106" s="264">
        <v>50</v>
      </c>
      <c r="F106" s="264">
        <v>3</v>
      </c>
      <c r="G106" s="264">
        <f t="shared" si="9"/>
        <v>17</v>
      </c>
      <c r="H106" s="264">
        <v>13</v>
      </c>
      <c r="I106" s="264"/>
      <c r="J106" s="264">
        <v>4</v>
      </c>
      <c r="K106" s="264"/>
      <c r="L106" s="264"/>
      <c r="M106" s="264">
        <v>11</v>
      </c>
      <c r="N106" s="264">
        <f t="shared" si="10"/>
        <v>0</v>
      </c>
      <c r="O106" s="264"/>
      <c r="P106" s="264"/>
      <c r="Q106" s="264"/>
      <c r="R106" s="264">
        <v>3</v>
      </c>
      <c r="S106" s="264">
        <f t="shared" si="11"/>
        <v>0</v>
      </c>
      <c r="T106" s="264"/>
      <c r="U106" s="264"/>
      <c r="V106" s="264"/>
      <c r="W106" s="264"/>
      <c r="X106" s="264"/>
      <c r="Y106" s="264"/>
      <c r="Z106" s="264"/>
      <c r="AA106" s="264">
        <f t="shared" si="12"/>
        <v>10</v>
      </c>
      <c r="AB106" s="264"/>
      <c r="AC106" s="264">
        <v>10</v>
      </c>
      <c r="AD106" s="264"/>
      <c r="AE106" s="264"/>
      <c r="AF106" s="264">
        <v>51</v>
      </c>
      <c r="AG106" s="264">
        <v>14</v>
      </c>
      <c r="AH106" s="264">
        <v>3</v>
      </c>
      <c r="AI106" s="264">
        <v>2</v>
      </c>
      <c r="AJ106" s="264">
        <v>0.1</v>
      </c>
      <c r="AK106" s="264">
        <v>0.1</v>
      </c>
      <c r="AL106" s="264">
        <v>0.8</v>
      </c>
      <c r="AM106" s="264">
        <v>1</v>
      </c>
      <c r="AN106" s="264"/>
      <c r="AO106" s="264"/>
      <c r="AP106" s="264">
        <v>1</v>
      </c>
      <c r="AQ106" s="264"/>
      <c r="AR106" s="264">
        <v>1</v>
      </c>
      <c r="AS106" s="264"/>
      <c r="AT106" s="264">
        <v>5</v>
      </c>
      <c r="AU106" s="264"/>
      <c r="AV106" s="264">
        <v>2</v>
      </c>
      <c r="AW106" s="264">
        <v>1</v>
      </c>
      <c r="AX106" s="264"/>
      <c r="AY106" s="264"/>
      <c r="AZ106" s="264"/>
      <c r="BA106" s="264"/>
      <c r="BB106" s="264">
        <v>1.4</v>
      </c>
      <c r="BC106" s="264"/>
      <c r="BD106" s="264">
        <v>1.4</v>
      </c>
      <c r="BE106" s="264"/>
      <c r="BF106" s="264">
        <v>1</v>
      </c>
      <c r="BG106" s="264"/>
      <c r="BH106" s="264"/>
      <c r="BI106" s="264">
        <v>0.8</v>
      </c>
      <c r="BJ106" s="264">
        <v>30.8</v>
      </c>
      <c r="BK106" s="264">
        <v>25</v>
      </c>
      <c r="BL106" s="264">
        <v>25</v>
      </c>
      <c r="BM106" s="264">
        <v>3.5</v>
      </c>
      <c r="BN106" s="264"/>
      <c r="BO106" s="264"/>
      <c r="BP106" s="264"/>
      <c r="BQ106" s="264"/>
      <c r="BR106" s="264"/>
      <c r="BS106" s="264"/>
      <c r="BT106" s="264"/>
      <c r="BU106" s="264"/>
      <c r="BV106" s="264">
        <v>3.5</v>
      </c>
      <c r="BW106" s="264"/>
      <c r="BX106" s="264"/>
      <c r="BY106" s="264"/>
      <c r="BZ106" s="264"/>
      <c r="CA106" s="264"/>
      <c r="CB106" s="264"/>
      <c r="CC106" s="264">
        <v>2</v>
      </c>
      <c r="CD106" s="264"/>
      <c r="CE106" s="264"/>
      <c r="CF106" s="264"/>
      <c r="CG106" s="264"/>
      <c r="CH106" s="264">
        <v>2.4</v>
      </c>
      <c r="CI106" s="264"/>
      <c r="CJ106" s="264">
        <v>2.4</v>
      </c>
      <c r="CK106" s="264"/>
      <c r="CL106" s="264"/>
      <c r="CM106" s="264"/>
      <c r="CN106" s="264"/>
      <c r="CO106" s="264">
        <v>1</v>
      </c>
      <c r="CP106" s="264">
        <v>16.1</v>
      </c>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f t="shared" si="13"/>
        <v>205</v>
      </c>
    </row>
    <row r="107" spans="1:129" ht="14.25" customHeight="1">
      <c r="A107" s="28" t="s">
        <v>263</v>
      </c>
      <c r="B107" s="264">
        <f t="shared" si="7"/>
        <v>439</v>
      </c>
      <c r="C107" s="264">
        <f t="shared" si="8"/>
        <v>240</v>
      </c>
      <c r="D107" s="264">
        <v>120</v>
      </c>
      <c r="E107" s="264">
        <v>120</v>
      </c>
      <c r="F107" s="264"/>
      <c r="G107" s="264">
        <f t="shared" si="9"/>
        <v>11</v>
      </c>
      <c r="H107" s="264"/>
      <c r="I107" s="264"/>
      <c r="J107" s="264">
        <v>11</v>
      </c>
      <c r="K107" s="264"/>
      <c r="L107" s="264"/>
      <c r="M107" s="264">
        <v>32</v>
      </c>
      <c r="N107" s="264">
        <f t="shared" si="10"/>
        <v>0</v>
      </c>
      <c r="O107" s="264"/>
      <c r="P107" s="264"/>
      <c r="Q107" s="264"/>
      <c r="R107" s="264">
        <v>35</v>
      </c>
      <c r="S107" s="264">
        <f t="shared" si="11"/>
        <v>0</v>
      </c>
      <c r="T107" s="264"/>
      <c r="U107" s="264"/>
      <c r="V107" s="264"/>
      <c r="W107" s="264"/>
      <c r="X107" s="264"/>
      <c r="Y107" s="264"/>
      <c r="Z107" s="264"/>
      <c r="AA107" s="264">
        <f t="shared" si="12"/>
        <v>121</v>
      </c>
      <c r="AB107" s="264"/>
      <c r="AC107" s="264">
        <v>121</v>
      </c>
      <c r="AD107" s="264"/>
      <c r="AE107" s="264"/>
      <c r="AF107" s="264">
        <v>62.5</v>
      </c>
      <c r="AG107" s="264">
        <v>22.5</v>
      </c>
      <c r="AH107" s="264">
        <v>7</v>
      </c>
      <c r="AI107" s="264"/>
      <c r="AJ107" s="264">
        <v>1</v>
      </c>
      <c r="AK107" s="264">
        <v>1</v>
      </c>
      <c r="AL107" s="264">
        <v>2</v>
      </c>
      <c r="AM107" s="264">
        <v>1</v>
      </c>
      <c r="AN107" s="264"/>
      <c r="AO107" s="264"/>
      <c r="AP107" s="264">
        <v>5</v>
      </c>
      <c r="AQ107" s="264">
        <v>2</v>
      </c>
      <c r="AR107" s="264">
        <v>3.5</v>
      </c>
      <c r="AS107" s="264"/>
      <c r="AT107" s="264"/>
      <c r="AU107" s="264"/>
      <c r="AV107" s="264"/>
      <c r="AW107" s="264"/>
      <c r="AX107" s="264"/>
      <c r="AY107" s="264"/>
      <c r="AZ107" s="264"/>
      <c r="BA107" s="264"/>
      <c r="BB107" s="264">
        <v>4</v>
      </c>
      <c r="BC107" s="264">
        <v>4</v>
      </c>
      <c r="BD107" s="264"/>
      <c r="BE107" s="264"/>
      <c r="BF107" s="264">
        <v>7</v>
      </c>
      <c r="BG107" s="264"/>
      <c r="BH107" s="264">
        <v>26</v>
      </c>
      <c r="BI107" s="264">
        <v>3</v>
      </c>
      <c r="BJ107" s="264"/>
      <c r="BK107" s="264">
        <v>830</v>
      </c>
      <c r="BL107" s="264">
        <v>830</v>
      </c>
      <c r="BM107" s="264">
        <v>630</v>
      </c>
      <c r="BN107" s="264">
        <v>50</v>
      </c>
      <c r="BO107" s="264">
        <v>430</v>
      </c>
      <c r="BP107" s="264"/>
      <c r="BQ107" s="264"/>
      <c r="BR107" s="264">
        <v>50</v>
      </c>
      <c r="BS107" s="264">
        <v>20</v>
      </c>
      <c r="BT107" s="264"/>
      <c r="BU107" s="264"/>
      <c r="BV107" s="264">
        <v>80</v>
      </c>
      <c r="BW107" s="264"/>
      <c r="BX107" s="264"/>
      <c r="BY107" s="264"/>
      <c r="BZ107" s="264"/>
      <c r="CA107" s="264"/>
      <c r="CB107" s="264"/>
      <c r="CC107" s="264"/>
      <c r="CD107" s="264">
        <v>10</v>
      </c>
      <c r="CE107" s="264">
        <v>10</v>
      </c>
      <c r="CF107" s="264"/>
      <c r="CG107" s="264"/>
      <c r="CH107" s="264">
        <v>150</v>
      </c>
      <c r="CI107" s="264"/>
      <c r="CJ107" s="264">
        <v>150</v>
      </c>
      <c r="CK107" s="264"/>
      <c r="CL107" s="264"/>
      <c r="CM107" s="264"/>
      <c r="CN107" s="264"/>
      <c r="CO107" s="264">
        <v>10</v>
      </c>
      <c r="CP107" s="264">
        <v>30</v>
      </c>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f t="shared" si="13"/>
        <v>1331.5</v>
      </c>
    </row>
    <row r="108" spans="1:129" ht="14.25" customHeight="1">
      <c r="A108" s="28" t="s">
        <v>264</v>
      </c>
      <c r="B108" s="264">
        <f t="shared" si="7"/>
        <v>1022</v>
      </c>
      <c r="C108" s="264">
        <f t="shared" si="8"/>
        <v>738</v>
      </c>
      <c r="D108" s="264">
        <v>275</v>
      </c>
      <c r="E108" s="264">
        <v>440</v>
      </c>
      <c r="F108" s="264">
        <v>23</v>
      </c>
      <c r="G108" s="264">
        <f t="shared" si="9"/>
        <v>144</v>
      </c>
      <c r="H108" s="264">
        <v>111</v>
      </c>
      <c r="I108" s="264"/>
      <c r="J108" s="264">
        <v>33</v>
      </c>
      <c r="K108" s="264"/>
      <c r="L108" s="264"/>
      <c r="M108" s="264">
        <v>92</v>
      </c>
      <c r="N108" s="264">
        <f t="shared" si="10"/>
        <v>0</v>
      </c>
      <c r="O108" s="264"/>
      <c r="P108" s="264"/>
      <c r="Q108" s="264"/>
      <c r="R108" s="264">
        <v>2</v>
      </c>
      <c r="S108" s="264">
        <f t="shared" si="11"/>
        <v>0</v>
      </c>
      <c r="T108" s="264"/>
      <c r="U108" s="264"/>
      <c r="V108" s="264"/>
      <c r="W108" s="264"/>
      <c r="X108" s="264"/>
      <c r="Y108" s="264"/>
      <c r="Z108" s="264"/>
      <c r="AA108" s="264">
        <f t="shared" si="12"/>
        <v>46</v>
      </c>
      <c r="AB108" s="264"/>
      <c r="AC108" s="264">
        <v>46</v>
      </c>
      <c r="AD108" s="264"/>
      <c r="AE108" s="264"/>
      <c r="AF108" s="264">
        <v>465.5</v>
      </c>
      <c r="AG108" s="264">
        <v>268.2</v>
      </c>
      <c r="AH108" s="264">
        <v>80</v>
      </c>
      <c r="AI108" s="264">
        <v>20</v>
      </c>
      <c r="AJ108" s="264">
        <v>0.2</v>
      </c>
      <c r="AK108" s="264">
        <v>2.5</v>
      </c>
      <c r="AL108" s="264">
        <v>25</v>
      </c>
      <c r="AM108" s="264">
        <v>10</v>
      </c>
      <c r="AN108" s="264"/>
      <c r="AO108" s="264">
        <v>15</v>
      </c>
      <c r="AP108" s="264">
        <v>50</v>
      </c>
      <c r="AQ108" s="264">
        <v>5</v>
      </c>
      <c r="AR108" s="264">
        <v>7.5</v>
      </c>
      <c r="AS108" s="264">
        <v>10</v>
      </c>
      <c r="AT108" s="264">
        <v>43</v>
      </c>
      <c r="AU108" s="264"/>
      <c r="AV108" s="264">
        <v>23</v>
      </c>
      <c r="AW108" s="264">
        <v>10</v>
      </c>
      <c r="AX108" s="264"/>
      <c r="AY108" s="264"/>
      <c r="AZ108" s="264"/>
      <c r="BA108" s="264"/>
      <c r="BB108" s="264">
        <v>35</v>
      </c>
      <c r="BC108" s="264">
        <v>10</v>
      </c>
      <c r="BD108" s="264">
        <v>20</v>
      </c>
      <c r="BE108" s="264">
        <v>5</v>
      </c>
      <c r="BF108" s="264">
        <v>15</v>
      </c>
      <c r="BG108" s="264"/>
      <c r="BH108" s="264">
        <v>40.3</v>
      </c>
      <c r="BI108" s="264">
        <v>24</v>
      </c>
      <c r="BJ108" s="264">
        <v>50</v>
      </c>
      <c r="BK108" s="264">
        <v>50</v>
      </c>
      <c r="BL108" s="264">
        <v>50</v>
      </c>
      <c r="BM108" s="264">
        <v>30</v>
      </c>
      <c r="BN108" s="264">
        <v>20</v>
      </c>
      <c r="BO108" s="264">
        <v>10</v>
      </c>
      <c r="BP108" s="264"/>
      <c r="BQ108" s="264"/>
      <c r="BR108" s="264"/>
      <c r="BS108" s="264"/>
      <c r="BT108" s="264"/>
      <c r="BU108" s="264"/>
      <c r="BV108" s="264"/>
      <c r="BW108" s="264"/>
      <c r="BX108" s="264"/>
      <c r="BY108" s="264"/>
      <c r="BZ108" s="264"/>
      <c r="CA108" s="264"/>
      <c r="CB108" s="264"/>
      <c r="CC108" s="264">
        <v>10</v>
      </c>
      <c r="CD108" s="264"/>
      <c r="CE108" s="264"/>
      <c r="CF108" s="264"/>
      <c r="CG108" s="264"/>
      <c r="CH108" s="264">
        <v>10</v>
      </c>
      <c r="CI108" s="264"/>
      <c r="CJ108" s="264"/>
      <c r="CK108" s="264">
        <v>10</v>
      </c>
      <c r="CL108" s="264"/>
      <c r="CM108" s="264"/>
      <c r="CN108" s="264"/>
      <c r="CO108" s="264"/>
      <c r="CP108" s="264"/>
      <c r="CQ108" s="264"/>
      <c r="CR108" s="264"/>
      <c r="CS108" s="264"/>
      <c r="CT108" s="264"/>
      <c r="CU108" s="264"/>
      <c r="CV108" s="264"/>
      <c r="CW108" s="264"/>
      <c r="CX108" s="264"/>
      <c r="CY108" s="264"/>
      <c r="CZ108" s="264"/>
      <c r="DA108" s="264"/>
      <c r="DB108" s="264"/>
      <c r="DC108" s="264"/>
      <c r="DD108" s="264"/>
      <c r="DE108" s="264"/>
      <c r="DF108" s="264"/>
      <c r="DG108" s="264"/>
      <c r="DH108" s="264"/>
      <c r="DI108" s="264"/>
      <c r="DJ108" s="264"/>
      <c r="DK108" s="264"/>
      <c r="DL108" s="264"/>
      <c r="DM108" s="264"/>
      <c r="DN108" s="264"/>
      <c r="DO108" s="264"/>
      <c r="DP108" s="264"/>
      <c r="DQ108" s="264"/>
      <c r="DR108" s="264"/>
      <c r="DS108" s="264"/>
      <c r="DT108" s="264"/>
      <c r="DU108" s="264"/>
      <c r="DV108" s="264"/>
      <c r="DW108" s="264"/>
      <c r="DX108" s="264"/>
      <c r="DY108" s="264">
        <f t="shared" si="13"/>
        <v>1537.5</v>
      </c>
    </row>
    <row r="109" spans="1:129" ht="14.25" customHeight="1">
      <c r="A109" s="28" t="s">
        <v>265</v>
      </c>
      <c r="B109" s="264">
        <f t="shared" si="7"/>
        <v>65</v>
      </c>
      <c r="C109" s="264">
        <f t="shared" si="8"/>
        <v>53</v>
      </c>
      <c r="D109" s="264">
        <v>20</v>
      </c>
      <c r="E109" s="264">
        <v>31</v>
      </c>
      <c r="F109" s="264">
        <v>2</v>
      </c>
      <c r="G109" s="264">
        <f t="shared" si="9"/>
        <v>3</v>
      </c>
      <c r="H109" s="264"/>
      <c r="I109" s="264"/>
      <c r="J109" s="264">
        <v>3</v>
      </c>
      <c r="K109" s="264"/>
      <c r="L109" s="264"/>
      <c r="M109" s="264">
        <v>7</v>
      </c>
      <c r="N109" s="264">
        <f t="shared" si="10"/>
        <v>0</v>
      </c>
      <c r="O109" s="264"/>
      <c r="P109" s="264"/>
      <c r="Q109" s="264"/>
      <c r="R109" s="264"/>
      <c r="S109" s="264">
        <f t="shared" si="11"/>
        <v>0</v>
      </c>
      <c r="T109" s="264"/>
      <c r="U109" s="264"/>
      <c r="V109" s="264"/>
      <c r="W109" s="264"/>
      <c r="X109" s="264"/>
      <c r="Y109" s="264"/>
      <c r="Z109" s="264"/>
      <c r="AA109" s="264">
        <f t="shared" si="12"/>
        <v>2</v>
      </c>
      <c r="AB109" s="264"/>
      <c r="AC109" s="264">
        <v>2</v>
      </c>
      <c r="AD109" s="264"/>
      <c r="AE109" s="264"/>
      <c r="AF109" s="264">
        <v>28.6</v>
      </c>
      <c r="AG109" s="264">
        <v>20.6</v>
      </c>
      <c r="AH109" s="264">
        <v>8.5</v>
      </c>
      <c r="AI109" s="264">
        <v>1</v>
      </c>
      <c r="AJ109" s="264"/>
      <c r="AK109" s="264">
        <v>0.5</v>
      </c>
      <c r="AL109" s="264">
        <v>1</v>
      </c>
      <c r="AM109" s="264">
        <v>1</v>
      </c>
      <c r="AN109" s="264"/>
      <c r="AO109" s="264"/>
      <c r="AP109" s="264">
        <v>2</v>
      </c>
      <c r="AQ109" s="264"/>
      <c r="AR109" s="264">
        <v>0.6</v>
      </c>
      <c r="AS109" s="264"/>
      <c r="AT109" s="264">
        <v>6</v>
      </c>
      <c r="AU109" s="264"/>
      <c r="AV109" s="264"/>
      <c r="AW109" s="264">
        <v>1</v>
      </c>
      <c r="AX109" s="264"/>
      <c r="AY109" s="264"/>
      <c r="AZ109" s="264"/>
      <c r="BA109" s="264"/>
      <c r="BB109" s="264">
        <v>6</v>
      </c>
      <c r="BC109" s="264">
        <v>1</v>
      </c>
      <c r="BD109" s="264">
        <v>3</v>
      </c>
      <c r="BE109" s="264">
        <v>2</v>
      </c>
      <c r="BF109" s="264">
        <v>1</v>
      </c>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c r="CE109" s="264"/>
      <c r="CF109" s="264"/>
      <c r="CG109" s="264"/>
      <c r="CH109" s="264"/>
      <c r="CI109" s="264"/>
      <c r="CJ109" s="264"/>
      <c r="CK109" s="264"/>
      <c r="CL109" s="264"/>
      <c r="CM109" s="264"/>
      <c r="CN109" s="264"/>
      <c r="CO109" s="264"/>
      <c r="CP109" s="264"/>
      <c r="CQ109" s="264"/>
      <c r="CR109" s="264"/>
      <c r="CS109" s="264"/>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f t="shared" si="13"/>
        <v>93.6</v>
      </c>
    </row>
    <row r="110" spans="1:129" ht="14.25" customHeight="1">
      <c r="A110" s="28" t="s">
        <v>266</v>
      </c>
      <c r="B110" s="264">
        <f t="shared" si="7"/>
        <v>155</v>
      </c>
      <c r="C110" s="264">
        <f t="shared" si="8"/>
        <v>116</v>
      </c>
      <c r="D110" s="264">
        <v>42</v>
      </c>
      <c r="E110" s="264">
        <v>70</v>
      </c>
      <c r="F110" s="264">
        <v>4</v>
      </c>
      <c r="G110" s="264">
        <f t="shared" si="9"/>
        <v>22</v>
      </c>
      <c r="H110" s="264">
        <v>17</v>
      </c>
      <c r="I110" s="264"/>
      <c r="J110" s="264">
        <v>5</v>
      </c>
      <c r="K110" s="264"/>
      <c r="L110" s="264"/>
      <c r="M110" s="264">
        <v>15</v>
      </c>
      <c r="N110" s="264">
        <f t="shared" si="10"/>
        <v>0</v>
      </c>
      <c r="O110" s="264"/>
      <c r="P110" s="264"/>
      <c r="Q110" s="264"/>
      <c r="R110" s="264"/>
      <c r="S110" s="264">
        <f t="shared" si="11"/>
        <v>0</v>
      </c>
      <c r="T110" s="264"/>
      <c r="U110" s="264"/>
      <c r="V110" s="264"/>
      <c r="W110" s="264"/>
      <c r="X110" s="264"/>
      <c r="Y110" s="264"/>
      <c r="Z110" s="264"/>
      <c r="AA110" s="264">
        <f t="shared" si="12"/>
        <v>2</v>
      </c>
      <c r="AB110" s="264"/>
      <c r="AC110" s="264">
        <v>2</v>
      </c>
      <c r="AD110" s="264"/>
      <c r="AE110" s="264"/>
      <c r="AF110" s="264">
        <v>46.2</v>
      </c>
      <c r="AG110" s="264">
        <v>40.5</v>
      </c>
      <c r="AH110" s="264">
        <v>13</v>
      </c>
      <c r="AI110" s="264">
        <v>12</v>
      </c>
      <c r="AJ110" s="264"/>
      <c r="AK110" s="264"/>
      <c r="AL110" s="264"/>
      <c r="AM110" s="264">
        <v>0.1</v>
      </c>
      <c r="AN110" s="264"/>
      <c r="AO110" s="264"/>
      <c r="AP110" s="264">
        <v>2.9</v>
      </c>
      <c r="AQ110" s="264"/>
      <c r="AR110" s="264">
        <v>1.2</v>
      </c>
      <c r="AS110" s="264"/>
      <c r="AT110" s="264">
        <v>11.3</v>
      </c>
      <c r="AU110" s="264"/>
      <c r="AV110" s="264"/>
      <c r="AW110" s="264"/>
      <c r="AX110" s="264"/>
      <c r="AY110" s="264"/>
      <c r="AZ110" s="264"/>
      <c r="BA110" s="264"/>
      <c r="BB110" s="264"/>
      <c r="BC110" s="264"/>
      <c r="BD110" s="264"/>
      <c r="BE110" s="264"/>
      <c r="BF110" s="264"/>
      <c r="BG110" s="264"/>
      <c r="BH110" s="264"/>
      <c r="BI110" s="264">
        <v>1.7</v>
      </c>
      <c r="BJ110" s="264">
        <v>4</v>
      </c>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f t="shared" si="13"/>
        <v>201.2</v>
      </c>
    </row>
    <row r="111" spans="1:129" ht="14.25" customHeight="1">
      <c r="A111" s="28" t="s">
        <v>267</v>
      </c>
      <c r="B111" s="264">
        <f t="shared" si="7"/>
        <v>46</v>
      </c>
      <c r="C111" s="264">
        <f t="shared" si="8"/>
        <v>18</v>
      </c>
      <c r="D111" s="264">
        <v>8</v>
      </c>
      <c r="E111" s="264">
        <v>9</v>
      </c>
      <c r="F111" s="264">
        <v>1</v>
      </c>
      <c r="G111" s="264">
        <f t="shared" si="9"/>
        <v>1</v>
      </c>
      <c r="H111" s="264"/>
      <c r="I111" s="264"/>
      <c r="J111" s="264">
        <v>1</v>
      </c>
      <c r="K111" s="264"/>
      <c r="L111" s="264"/>
      <c r="M111" s="264">
        <v>3</v>
      </c>
      <c r="N111" s="264">
        <f t="shared" si="10"/>
        <v>0</v>
      </c>
      <c r="O111" s="264"/>
      <c r="P111" s="264"/>
      <c r="Q111" s="264"/>
      <c r="R111" s="264"/>
      <c r="S111" s="264">
        <f t="shared" si="11"/>
        <v>0</v>
      </c>
      <c r="T111" s="264"/>
      <c r="U111" s="264"/>
      <c r="V111" s="264"/>
      <c r="W111" s="264"/>
      <c r="X111" s="264"/>
      <c r="Y111" s="264"/>
      <c r="Z111" s="264"/>
      <c r="AA111" s="264">
        <f t="shared" si="12"/>
        <v>24</v>
      </c>
      <c r="AB111" s="264"/>
      <c r="AC111" s="264">
        <v>24</v>
      </c>
      <c r="AD111" s="264"/>
      <c r="AE111" s="264"/>
      <c r="AF111" s="264">
        <v>22.2</v>
      </c>
      <c r="AG111" s="264">
        <v>15.2</v>
      </c>
      <c r="AH111" s="264">
        <v>6</v>
      </c>
      <c r="AI111" s="264">
        <v>2</v>
      </c>
      <c r="AJ111" s="264"/>
      <c r="AK111" s="264">
        <v>1</v>
      </c>
      <c r="AL111" s="264">
        <v>1</v>
      </c>
      <c r="AM111" s="264">
        <v>1</v>
      </c>
      <c r="AN111" s="264"/>
      <c r="AO111" s="264"/>
      <c r="AP111" s="264">
        <v>2</v>
      </c>
      <c r="AQ111" s="264"/>
      <c r="AR111" s="264">
        <v>0.2</v>
      </c>
      <c r="AS111" s="264"/>
      <c r="AT111" s="264">
        <v>2</v>
      </c>
      <c r="AU111" s="264"/>
      <c r="AV111" s="264">
        <v>3</v>
      </c>
      <c r="AW111" s="264">
        <v>2</v>
      </c>
      <c r="AX111" s="264"/>
      <c r="AY111" s="264"/>
      <c r="AZ111" s="264"/>
      <c r="BA111" s="264"/>
      <c r="BB111" s="264"/>
      <c r="BC111" s="264"/>
      <c r="BD111" s="264"/>
      <c r="BE111" s="264"/>
      <c r="BF111" s="264"/>
      <c r="BG111" s="264"/>
      <c r="BH111" s="264"/>
      <c r="BI111" s="264"/>
      <c r="BJ111" s="264">
        <v>2</v>
      </c>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c r="CE111" s="264"/>
      <c r="CF111" s="264"/>
      <c r="CG111" s="264"/>
      <c r="CH111" s="264"/>
      <c r="CI111" s="264"/>
      <c r="CJ111" s="264"/>
      <c r="CK111" s="264"/>
      <c r="CL111" s="264"/>
      <c r="CM111" s="264"/>
      <c r="CN111" s="264"/>
      <c r="CO111" s="264"/>
      <c r="CP111" s="264"/>
      <c r="CQ111" s="264"/>
      <c r="CR111" s="264"/>
      <c r="CS111" s="264"/>
      <c r="CT111" s="264"/>
      <c r="CU111" s="264"/>
      <c r="CV111" s="264"/>
      <c r="CW111" s="264"/>
      <c r="CX111" s="264"/>
      <c r="CY111" s="264"/>
      <c r="CZ111" s="264"/>
      <c r="DA111" s="264"/>
      <c r="DB111" s="264"/>
      <c r="DC111" s="264"/>
      <c r="DD111" s="264"/>
      <c r="DE111" s="264"/>
      <c r="DF111" s="264"/>
      <c r="DG111" s="264"/>
      <c r="DH111" s="264"/>
      <c r="DI111" s="264"/>
      <c r="DJ111" s="264"/>
      <c r="DK111" s="264"/>
      <c r="DL111" s="264"/>
      <c r="DM111" s="264"/>
      <c r="DN111" s="264"/>
      <c r="DO111" s="264"/>
      <c r="DP111" s="264"/>
      <c r="DQ111" s="264"/>
      <c r="DR111" s="264"/>
      <c r="DS111" s="264"/>
      <c r="DT111" s="264"/>
      <c r="DU111" s="264"/>
      <c r="DV111" s="264"/>
      <c r="DW111" s="264"/>
      <c r="DX111" s="264"/>
      <c r="DY111" s="264">
        <f t="shared" si="13"/>
        <v>68.2</v>
      </c>
    </row>
    <row r="112" spans="1:129" ht="14.25" customHeight="1">
      <c r="A112" s="28" t="s">
        <v>268</v>
      </c>
      <c r="B112" s="264">
        <f t="shared" si="7"/>
        <v>96</v>
      </c>
      <c r="C112" s="264">
        <f t="shared" si="8"/>
        <v>68</v>
      </c>
      <c r="D112" s="264">
        <v>30</v>
      </c>
      <c r="E112" s="264">
        <v>35</v>
      </c>
      <c r="F112" s="264">
        <v>3</v>
      </c>
      <c r="G112" s="264">
        <f t="shared" si="9"/>
        <v>3</v>
      </c>
      <c r="H112" s="264"/>
      <c r="I112" s="264"/>
      <c r="J112" s="264">
        <v>3</v>
      </c>
      <c r="K112" s="264"/>
      <c r="L112" s="264"/>
      <c r="M112" s="264">
        <v>9</v>
      </c>
      <c r="N112" s="264">
        <f t="shared" si="10"/>
        <v>0</v>
      </c>
      <c r="O112" s="264"/>
      <c r="P112" s="264"/>
      <c r="Q112" s="264"/>
      <c r="R112" s="264">
        <v>10</v>
      </c>
      <c r="S112" s="264">
        <f t="shared" si="11"/>
        <v>0</v>
      </c>
      <c r="T112" s="264"/>
      <c r="U112" s="264"/>
      <c r="V112" s="264"/>
      <c r="W112" s="264"/>
      <c r="X112" s="264"/>
      <c r="Y112" s="264"/>
      <c r="Z112" s="264"/>
      <c r="AA112" s="264">
        <f t="shared" si="12"/>
        <v>6</v>
      </c>
      <c r="AB112" s="264"/>
      <c r="AC112" s="264">
        <v>6</v>
      </c>
      <c r="AD112" s="264"/>
      <c r="AE112" s="264"/>
      <c r="AF112" s="264">
        <v>46.8</v>
      </c>
      <c r="AG112" s="264">
        <v>28.8</v>
      </c>
      <c r="AH112" s="264">
        <v>22</v>
      </c>
      <c r="AI112" s="264"/>
      <c r="AJ112" s="264"/>
      <c r="AK112" s="264"/>
      <c r="AL112" s="264"/>
      <c r="AM112" s="264">
        <v>4</v>
      </c>
      <c r="AN112" s="264"/>
      <c r="AO112" s="264"/>
      <c r="AP112" s="264">
        <v>2</v>
      </c>
      <c r="AQ112" s="264"/>
      <c r="AR112" s="264">
        <v>0.8</v>
      </c>
      <c r="AS112" s="264"/>
      <c r="AT112" s="264"/>
      <c r="AU112" s="264"/>
      <c r="AV112" s="264"/>
      <c r="AW112" s="264"/>
      <c r="AX112" s="264"/>
      <c r="AY112" s="264"/>
      <c r="AZ112" s="264"/>
      <c r="BA112" s="264"/>
      <c r="BB112" s="264"/>
      <c r="BC112" s="264"/>
      <c r="BD112" s="264"/>
      <c r="BE112" s="264"/>
      <c r="BF112" s="264"/>
      <c r="BG112" s="264"/>
      <c r="BH112" s="264"/>
      <c r="BI112" s="264">
        <v>10</v>
      </c>
      <c r="BJ112" s="264">
        <v>8</v>
      </c>
      <c r="BK112" s="264">
        <v>120</v>
      </c>
      <c r="BL112" s="264">
        <v>120</v>
      </c>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c r="CP112" s="264">
        <v>120</v>
      </c>
      <c r="CQ112" s="264"/>
      <c r="CR112" s="264"/>
      <c r="CS112" s="264"/>
      <c r="CT112" s="264"/>
      <c r="CU112" s="264"/>
      <c r="CV112" s="264"/>
      <c r="CW112" s="264"/>
      <c r="CX112" s="264"/>
      <c r="CY112" s="264"/>
      <c r="CZ112" s="264"/>
      <c r="DA112" s="264"/>
      <c r="DB112" s="264"/>
      <c r="DC112" s="264"/>
      <c r="DD112" s="264"/>
      <c r="DE112" s="264"/>
      <c r="DF112" s="264"/>
      <c r="DG112" s="264"/>
      <c r="DH112" s="264"/>
      <c r="DI112" s="264"/>
      <c r="DJ112" s="264"/>
      <c r="DK112" s="264"/>
      <c r="DL112" s="264"/>
      <c r="DM112" s="264"/>
      <c r="DN112" s="264"/>
      <c r="DO112" s="264"/>
      <c r="DP112" s="264"/>
      <c r="DQ112" s="264"/>
      <c r="DR112" s="264"/>
      <c r="DS112" s="264"/>
      <c r="DT112" s="264"/>
      <c r="DU112" s="264"/>
      <c r="DV112" s="264"/>
      <c r="DW112" s="264"/>
      <c r="DX112" s="264"/>
      <c r="DY112" s="264">
        <f t="shared" si="13"/>
        <v>262.8</v>
      </c>
    </row>
    <row r="113" spans="1:129" ht="14.25" customHeight="1">
      <c r="A113" s="28" t="s">
        <v>269</v>
      </c>
      <c r="B113" s="264">
        <f t="shared" si="7"/>
        <v>54.809999999999995</v>
      </c>
      <c r="C113" s="264">
        <f t="shared" si="8"/>
        <v>41</v>
      </c>
      <c r="D113" s="264">
        <v>15</v>
      </c>
      <c r="E113" s="264">
        <v>24</v>
      </c>
      <c r="F113" s="264">
        <v>2</v>
      </c>
      <c r="G113" s="264">
        <f t="shared" si="9"/>
        <v>7.41</v>
      </c>
      <c r="H113" s="264">
        <v>5.7</v>
      </c>
      <c r="I113" s="264"/>
      <c r="J113" s="264">
        <v>1.71</v>
      </c>
      <c r="K113" s="264"/>
      <c r="L113" s="264"/>
      <c r="M113" s="264">
        <v>5</v>
      </c>
      <c r="N113" s="264">
        <f t="shared" si="10"/>
        <v>0</v>
      </c>
      <c r="O113" s="264"/>
      <c r="P113" s="265"/>
      <c r="Q113" s="264"/>
      <c r="R113" s="264"/>
      <c r="S113" s="264">
        <f t="shared" si="11"/>
        <v>0</v>
      </c>
      <c r="T113" s="264"/>
      <c r="U113" s="264"/>
      <c r="V113" s="264"/>
      <c r="W113" s="264"/>
      <c r="X113" s="264"/>
      <c r="Y113" s="264"/>
      <c r="Z113" s="264"/>
      <c r="AA113" s="264">
        <f t="shared" si="12"/>
        <v>1.4</v>
      </c>
      <c r="AB113" s="264"/>
      <c r="AC113" s="264">
        <v>1.4</v>
      </c>
      <c r="AD113" s="264"/>
      <c r="AE113" s="264"/>
      <c r="AF113" s="264">
        <v>27.7</v>
      </c>
      <c r="AG113" s="264">
        <v>16.6</v>
      </c>
      <c r="AH113" s="264">
        <v>5.5</v>
      </c>
      <c r="AI113" s="264">
        <v>2</v>
      </c>
      <c r="AJ113" s="264"/>
      <c r="AK113" s="264"/>
      <c r="AL113" s="264"/>
      <c r="AM113" s="264">
        <v>0.4</v>
      </c>
      <c r="AN113" s="264"/>
      <c r="AO113" s="264"/>
      <c r="AP113" s="264">
        <v>6</v>
      </c>
      <c r="AQ113" s="264"/>
      <c r="AR113" s="264">
        <v>0.7</v>
      </c>
      <c r="AS113" s="264"/>
      <c r="AT113" s="264">
        <v>2</v>
      </c>
      <c r="AU113" s="264"/>
      <c r="AV113" s="264"/>
      <c r="AW113" s="264">
        <v>1</v>
      </c>
      <c r="AX113" s="264"/>
      <c r="AY113" s="264"/>
      <c r="AZ113" s="264"/>
      <c r="BA113" s="264"/>
      <c r="BB113" s="264">
        <v>2</v>
      </c>
      <c r="BC113" s="264"/>
      <c r="BD113" s="264">
        <v>2</v>
      </c>
      <c r="BE113" s="264"/>
      <c r="BF113" s="264">
        <v>0.6</v>
      </c>
      <c r="BG113" s="264"/>
      <c r="BH113" s="264"/>
      <c r="BI113" s="264">
        <v>3</v>
      </c>
      <c r="BJ113" s="264">
        <v>4.5</v>
      </c>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c r="CE113" s="264"/>
      <c r="CF113" s="264"/>
      <c r="CG113" s="264"/>
      <c r="CH113" s="264"/>
      <c r="CI113" s="264"/>
      <c r="CJ113" s="264"/>
      <c r="CK113" s="264"/>
      <c r="CL113" s="264"/>
      <c r="CM113" s="264"/>
      <c r="CN113" s="264"/>
      <c r="CO113" s="264"/>
      <c r="CP113" s="264"/>
      <c r="CQ113" s="264"/>
      <c r="CR113" s="264"/>
      <c r="CS113" s="264"/>
      <c r="CT113" s="264"/>
      <c r="CU113" s="264"/>
      <c r="CV113" s="264"/>
      <c r="CW113" s="264"/>
      <c r="CX113" s="264"/>
      <c r="CY113" s="264"/>
      <c r="CZ113" s="264"/>
      <c r="DA113" s="264"/>
      <c r="DB113" s="264"/>
      <c r="DC113" s="264"/>
      <c r="DD113" s="264"/>
      <c r="DE113" s="264"/>
      <c r="DF113" s="264"/>
      <c r="DG113" s="264"/>
      <c r="DH113" s="264"/>
      <c r="DI113" s="264"/>
      <c r="DJ113" s="264"/>
      <c r="DK113" s="264"/>
      <c r="DL113" s="264"/>
      <c r="DM113" s="264"/>
      <c r="DN113" s="264"/>
      <c r="DO113" s="264"/>
      <c r="DP113" s="264"/>
      <c r="DQ113" s="264"/>
      <c r="DR113" s="264"/>
      <c r="DS113" s="264"/>
      <c r="DT113" s="264"/>
      <c r="DU113" s="264"/>
      <c r="DV113" s="264"/>
      <c r="DW113" s="264"/>
      <c r="DX113" s="264"/>
      <c r="DY113" s="264">
        <f t="shared" si="13"/>
        <v>82.50999999999999</v>
      </c>
    </row>
    <row r="114" spans="1:129" ht="14.25" customHeight="1">
      <c r="A114" s="28" t="s">
        <v>270</v>
      </c>
      <c r="B114" s="264">
        <f t="shared" si="7"/>
        <v>340.6</v>
      </c>
      <c r="C114" s="264">
        <f t="shared" si="8"/>
        <v>239.60000000000002</v>
      </c>
      <c r="D114" s="264">
        <v>89.2</v>
      </c>
      <c r="E114" s="264">
        <v>142.9</v>
      </c>
      <c r="F114" s="264">
        <v>7.5</v>
      </c>
      <c r="G114" s="264">
        <f t="shared" si="9"/>
        <v>46.900000000000006</v>
      </c>
      <c r="H114" s="264">
        <v>36.2</v>
      </c>
      <c r="I114" s="264"/>
      <c r="J114" s="264">
        <v>10.7</v>
      </c>
      <c r="K114" s="264"/>
      <c r="L114" s="264"/>
      <c r="M114" s="264">
        <v>29.7</v>
      </c>
      <c r="N114" s="264">
        <f t="shared" si="10"/>
        <v>4.1</v>
      </c>
      <c r="O114" s="264"/>
      <c r="P114" s="264"/>
      <c r="Q114" s="264">
        <v>4.1</v>
      </c>
      <c r="R114" s="264"/>
      <c r="S114" s="264">
        <f t="shared" si="11"/>
        <v>0</v>
      </c>
      <c r="T114" s="264"/>
      <c r="U114" s="264"/>
      <c r="V114" s="264"/>
      <c r="W114" s="264"/>
      <c r="X114" s="264"/>
      <c r="Y114" s="264"/>
      <c r="Z114" s="264"/>
      <c r="AA114" s="264">
        <f t="shared" si="12"/>
        <v>20.3</v>
      </c>
      <c r="AB114" s="264"/>
      <c r="AC114" s="264">
        <v>20.3</v>
      </c>
      <c r="AD114" s="264"/>
      <c r="AE114" s="264"/>
      <c r="AF114" s="264">
        <v>92.3</v>
      </c>
      <c r="AG114" s="264">
        <v>59.3</v>
      </c>
      <c r="AH114" s="264">
        <v>22</v>
      </c>
      <c r="AI114" s="264">
        <v>2</v>
      </c>
      <c r="AJ114" s="264"/>
      <c r="AK114" s="264"/>
      <c r="AL114" s="264">
        <v>2</v>
      </c>
      <c r="AM114" s="264">
        <v>3</v>
      </c>
      <c r="AN114" s="264"/>
      <c r="AO114" s="264"/>
      <c r="AP114" s="264">
        <v>13</v>
      </c>
      <c r="AQ114" s="264"/>
      <c r="AR114" s="264">
        <v>2.6</v>
      </c>
      <c r="AS114" s="264"/>
      <c r="AT114" s="264">
        <v>14.7</v>
      </c>
      <c r="AU114" s="264"/>
      <c r="AV114" s="264">
        <v>2</v>
      </c>
      <c r="AW114" s="264">
        <v>1</v>
      </c>
      <c r="AX114" s="264"/>
      <c r="AY114" s="264"/>
      <c r="AZ114" s="264"/>
      <c r="BA114" s="264"/>
      <c r="BB114" s="264">
        <v>2</v>
      </c>
      <c r="BC114" s="264"/>
      <c r="BD114" s="264"/>
      <c r="BE114" s="264">
        <v>2</v>
      </c>
      <c r="BF114" s="264">
        <v>9</v>
      </c>
      <c r="BG114" s="264"/>
      <c r="BH114" s="264">
        <v>8</v>
      </c>
      <c r="BI114" s="264">
        <v>6</v>
      </c>
      <c r="BJ114" s="264">
        <v>5</v>
      </c>
      <c r="BK114" s="264">
        <v>110</v>
      </c>
      <c r="BL114" s="264">
        <v>110</v>
      </c>
      <c r="BM114" s="264">
        <v>35</v>
      </c>
      <c r="BN114" s="264"/>
      <c r="BO114" s="264">
        <v>20</v>
      </c>
      <c r="BP114" s="264"/>
      <c r="BQ114" s="264"/>
      <c r="BR114" s="264"/>
      <c r="BS114" s="264">
        <v>10</v>
      </c>
      <c r="BT114" s="264"/>
      <c r="BU114" s="264"/>
      <c r="BV114" s="264">
        <v>5</v>
      </c>
      <c r="BW114" s="264"/>
      <c r="BX114" s="264"/>
      <c r="BY114" s="264"/>
      <c r="BZ114" s="264"/>
      <c r="CA114" s="264"/>
      <c r="CB114" s="264"/>
      <c r="CC114" s="264"/>
      <c r="CD114" s="264"/>
      <c r="CE114" s="264"/>
      <c r="CF114" s="264"/>
      <c r="CG114" s="264"/>
      <c r="CH114" s="264">
        <v>15</v>
      </c>
      <c r="CI114" s="264"/>
      <c r="CJ114" s="264">
        <v>15</v>
      </c>
      <c r="CK114" s="264"/>
      <c r="CL114" s="264"/>
      <c r="CM114" s="264"/>
      <c r="CN114" s="264"/>
      <c r="CO114" s="264"/>
      <c r="CP114" s="264">
        <v>60</v>
      </c>
      <c r="CQ114" s="264"/>
      <c r="CR114" s="264"/>
      <c r="CS114" s="264"/>
      <c r="CT114" s="264"/>
      <c r="CU114" s="264"/>
      <c r="CV114" s="264"/>
      <c r="CW114" s="264"/>
      <c r="CX114" s="264"/>
      <c r="CY114" s="264"/>
      <c r="CZ114" s="264"/>
      <c r="DA114" s="264"/>
      <c r="DB114" s="264"/>
      <c r="DC114" s="264"/>
      <c r="DD114" s="264"/>
      <c r="DE114" s="264"/>
      <c r="DF114" s="264"/>
      <c r="DG114" s="264"/>
      <c r="DH114" s="264"/>
      <c r="DI114" s="264"/>
      <c r="DJ114" s="264"/>
      <c r="DK114" s="264"/>
      <c r="DL114" s="264"/>
      <c r="DM114" s="264"/>
      <c r="DN114" s="264"/>
      <c r="DO114" s="264"/>
      <c r="DP114" s="264"/>
      <c r="DQ114" s="264"/>
      <c r="DR114" s="264"/>
      <c r="DS114" s="264"/>
      <c r="DT114" s="264"/>
      <c r="DU114" s="264"/>
      <c r="DV114" s="264"/>
      <c r="DW114" s="264"/>
      <c r="DX114" s="264"/>
      <c r="DY114" s="264">
        <f t="shared" si="13"/>
        <v>542.9000000000001</v>
      </c>
    </row>
    <row r="115" spans="1:129" ht="14.25" customHeight="1">
      <c r="A115" s="28" t="s">
        <v>271</v>
      </c>
      <c r="B115" s="264">
        <f t="shared" si="7"/>
        <v>362.8</v>
      </c>
      <c r="C115" s="264">
        <f t="shared" si="8"/>
        <v>260.7</v>
      </c>
      <c r="D115" s="264">
        <v>93.7</v>
      </c>
      <c r="E115" s="264">
        <v>159.1</v>
      </c>
      <c r="F115" s="264">
        <v>7.9</v>
      </c>
      <c r="G115" s="264">
        <f t="shared" si="9"/>
        <v>50.800000000000004</v>
      </c>
      <c r="H115" s="264">
        <v>39.7</v>
      </c>
      <c r="I115" s="264"/>
      <c r="J115" s="264">
        <v>11.1</v>
      </c>
      <c r="K115" s="264"/>
      <c r="L115" s="264"/>
      <c r="M115" s="264">
        <v>32.3</v>
      </c>
      <c r="N115" s="264">
        <f t="shared" si="10"/>
        <v>0</v>
      </c>
      <c r="O115" s="264"/>
      <c r="P115" s="264"/>
      <c r="Q115" s="264"/>
      <c r="R115" s="264"/>
      <c r="S115" s="264">
        <f t="shared" si="11"/>
        <v>0</v>
      </c>
      <c r="T115" s="264"/>
      <c r="U115" s="264"/>
      <c r="V115" s="264"/>
      <c r="W115" s="264"/>
      <c r="X115" s="264"/>
      <c r="Y115" s="264"/>
      <c r="Z115" s="264"/>
      <c r="AA115" s="264">
        <f t="shared" si="12"/>
        <v>19</v>
      </c>
      <c r="AB115" s="264"/>
      <c r="AC115" s="264">
        <v>19</v>
      </c>
      <c r="AD115" s="264"/>
      <c r="AE115" s="264"/>
      <c r="AF115" s="264">
        <v>81.7</v>
      </c>
      <c r="AG115" s="264">
        <v>34.7</v>
      </c>
      <c r="AH115" s="264">
        <v>3</v>
      </c>
      <c r="AI115" s="264">
        <v>0.5</v>
      </c>
      <c r="AJ115" s="264"/>
      <c r="AK115" s="264">
        <v>1</v>
      </c>
      <c r="AL115" s="264">
        <v>2</v>
      </c>
      <c r="AM115" s="264">
        <v>4.4</v>
      </c>
      <c r="AN115" s="264"/>
      <c r="AO115" s="264">
        <v>3.1</v>
      </c>
      <c r="AP115" s="264"/>
      <c r="AQ115" s="264"/>
      <c r="AR115" s="264">
        <v>2.9</v>
      </c>
      <c r="AS115" s="264">
        <v>2</v>
      </c>
      <c r="AT115" s="264">
        <v>15.8</v>
      </c>
      <c r="AU115" s="264"/>
      <c r="AV115" s="264">
        <v>1</v>
      </c>
      <c r="AW115" s="264">
        <v>0.5</v>
      </c>
      <c r="AX115" s="264"/>
      <c r="AY115" s="264"/>
      <c r="AZ115" s="264"/>
      <c r="BA115" s="264"/>
      <c r="BB115" s="264"/>
      <c r="BC115" s="264"/>
      <c r="BD115" s="264"/>
      <c r="BE115" s="264"/>
      <c r="BF115" s="264">
        <v>10</v>
      </c>
      <c r="BG115" s="264"/>
      <c r="BH115" s="264">
        <v>34.9</v>
      </c>
      <c r="BI115" s="264">
        <v>0.6</v>
      </c>
      <c r="BJ115" s="264"/>
      <c r="BK115" s="264">
        <v>316</v>
      </c>
      <c r="BL115" s="264">
        <v>316</v>
      </c>
      <c r="BM115" s="264">
        <v>251</v>
      </c>
      <c r="BN115" s="264">
        <v>3</v>
      </c>
      <c r="BO115" s="264"/>
      <c r="BP115" s="264"/>
      <c r="BQ115" s="264"/>
      <c r="BR115" s="264"/>
      <c r="BS115" s="264"/>
      <c r="BT115" s="264"/>
      <c r="BU115" s="264">
        <v>2</v>
      </c>
      <c r="BV115" s="264">
        <v>10</v>
      </c>
      <c r="BW115" s="264">
        <v>236</v>
      </c>
      <c r="BX115" s="264"/>
      <c r="BY115" s="264"/>
      <c r="BZ115" s="264"/>
      <c r="CA115" s="264"/>
      <c r="CB115" s="264"/>
      <c r="CC115" s="264"/>
      <c r="CD115" s="264"/>
      <c r="CE115" s="264"/>
      <c r="CF115" s="264"/>
      <c r="CG115" s="264"/>
      <c r="CH115" s="264">
        <v>62</v>
      </c>
      <c r="CI115" s="264"/>
      <c r="CJ115" s="264">
        <v>62</v>
      </c>
      <c r="CK115" s="264"/>
      <c r="CL115" s="264"/>
      <c r="CM115" s="264"/>
      <c r="CN115" s="264"/>
      <c r="CO115" s="264"/>
      <c r="CP115" s="264">
        <v>3</v>
      </c>
      <c r="CQ115" s="264"/>
      <c r="CR115" s="264"/>
      <c r="CS115" s="264"/>
      <c r="CT115" s="264"/>
      <c r="CU115" s="264"/>
      <c r="CV115" s="264"/>
      <c r="CW115" s="264"/>
      <c r="CX115" s="264"/>
      <c r="CY115" s="264"/>
      <c r="CZ115" s="264"/>
      <c r="DA115" s="264"/>
      <c r="DB115" s="264"/>
      <c r="DC115" s="264"/>
      <c r="DD115" s="264"/>
      <c r="DE115" s="264"/>
      <c r="DF115" s="264"/>
      <c r="DG115" s="264"/>
      <c r="DH115" s="264"/>
      <c r="DI115" s="264"/>
      <c r="DJ115" s="264"/>
      <c r="DK115" s="264"/>
      <c r="DL115" s="264"/>
      <c r="DM115" s="264"/>
      <c r="DN115" s="264"/>
      <c r="DO115" s="264"/>
      <c r="DP115" s="264"/>
      <c r="DQ115" s="264"/>
      <c r="DR115" s="264"/>
      <c r="DS115" s="264"/>
      <c r="DT115" s="264"/>
      <c r="DU115" s="264"/>
      <c r="DV115" s="264"/>
      <c r="DW115" s="264"/>
      <c r="DX115" s="264"/>
      <c r="DY115" s="264">
        <f t="shared" si="13"/>
        <v>760.5</v>
      </c>
    </row>
    <row r="116" spans="1:129" ht="14.25" customHeight="1">
      <c r="A116" s="28" t="s">
        <v>272</v>
      </c>
      <c r="B116" s="264">
        <f t="shared" si="7"/>
        <v>86</v>
      </c>
      <c r="C116" s="264">
        <f t="shared" si="8"/>
        <v>65.1</v>
      </c>
      <c r="D116" s="264">
        <v>24.5</v>
      </c>
      <c r="E116" s="264">
        <v>38.8</v>
      </c>
      <c r="F116" s="264">
        <v>1.8</v>
      </c>
      <c r="G116" s="264">
        <f t="shared" si="9"/>
        <v>11.700000000000001</v>
      </c>
      <c r="H116" s="264">
        <v>8.8</v>
      </c>
      <c r="I116" s="264"/>
      <c r="J116" s="264">
        <v>2.9</v>
      </c>
      <c r="K116" s="264"/>
      <c r="L116" s="264"/>
      <c r="M116" s="264">
        <v>8.2</v>
      </c>
      <c r="N116" s="264">
        <f t="shared" si="10"/>
        <v>0</v>
      </c>
      <c r="O116" s="264"/>
      <c r="P116" s="264"/>
      <c r="Q116" s="264"/>
      <c r="R116" s="264">
        <v>1</v>
      </c>
      <c r="S116" s="264">
        <f t="shared" si="11"/>
        <v>0</v>
      </c>
      <c r="T116" s="264"/>
      <c r="U116" s="264"/>
      <c r="V116" s="264"/>
      <c r="W116" s="264"/>
      <c r="X116" s="264"/>
      <c r="Y116" s="264"/>
      <c r="Z116" s="264"/>
      <c r="AA116" s="264">
        <f t="shared" si="12"/>
        <v>0</v>
      </c>
      <c r="AB116" s="264"/>
      <c r="AC116" s="264"/>
      <c r="AD116" s="264"/>
      <c r="AE116" s="264"/>
      <c r="AF116" s="264">
        <v>42.5</v>
      </c>
      <c r="AG116" s="264">
        <v>21.5</v>
      </c>
      <c r="AH116" s="264">
        <v>5</v>
      </c>
      <c r="AI116" s="264">
        <v>2</v>
      </c>
      <c r="AJ116" s="264"/>
      <c r="AK116" s="264"/>
      <c r="AL116" s="264"/>
      <c r="AM116" s="264">
        <v>2</v>
      </c>
      <c r="AN116" s="264"/>
      <c r="AO116" s="264"/>
      <c r="AP116" s="264">
        <v>4</v>
      </c>
      <c r="AQ116" s="264"/>
      <c r="AR116" s="264">
        <v>0.8</v>
      </c>
      <c r="AS116" s="264"/>
      <c r="AT116" s="264">
        <v>7.7</v>
      </c>
      <c r="AU116" s="264"/>
      <c r="AV116" s="264">
        <v>2</v>
      </c>
      <c r="AW116" s="264"/>
      <c r="AX116" s="264"/>
      <c r="AY116" s="264"/>
      <c r="AZ116" s="264"/>
      <c r="BA116" s="264"/>
      <c r="BB116" s="264">
        <v>3</v>
      </c>
      <c r="BC116" s="264"/>
      <c r="BD116" s="264">
        <v>3</v>
      </c>
      <c r="BE116" s="264"/>
      <c r="BF116" s="264">
        <v>4</v>
      </c>
      <c r="BG116" s="264"/>
      <c r="BH116" s="264">
        <v>7</v>
      </c>
      <c r="BI116" s="264">
        <v>1</v>
      </c>
      <c r="BJ116" s="264">
        <v>4</v>
      </c>
      <c r="BK116" s="264">
        <v>24</v>
      </c>
      <c r="BL116" s="264">
        <v>24</v>
      </c>
      <c r="BM116" s="264">
        <v>6</v>
      </c>
      <c r="BN116" s="264"/>
      <c r="BO116" s="264">
        <v>6</v>
      </c>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v>1.5</v>
      </c>
      <c r="CP116" s="264">
        <v>16.5</v>
      </c>
      <c r="CQ116" s="264"/>
      <c r="CR116" s="264"/>
      <c r="CS116" s="264"/>
      <c r="CT116" s="264"/>
      <c r="CU116" s="264"/>
      <c r="CV116" s="264"/>
      <c r="CW116" s="264"/>
      <c r="CX116" s="264"/>
      <c r="CY116" s="264"/>
      <c r="CZ116" s="264"/>
      <c r="DA116" s="264"/>
      <c r="DB116" s="264"/>
      <c r="DC116" s="264"/>
      <c r="DD116" s="264"/>
      <c r="DE116" s="264"/>
      <c r="DF116" s="264"/>
      <c r="DG116" s="264"/>
      <c r="DH116" s="264"/>
      <c r="DI116" s="264"/>
      <c r="DJ116" s="264"/>
      <c r="DK116" s="264"/>
      <c r="DL116" s="264"/>
      <c r="DM116" s="264"/>
      <c r="DN116" s="264"/>
      <c r="DO116" s="264"/>
      <c r="DP116" s="264"/>
      <c r="DQ116" s="264"/>
      <c r="DR116" s="264"/>
      <c r="DS116" s="264"/>
      <c r="DT116" s="264"/>
      <c r="DU116" s="264"/>
      <c r="DV116" s="264"/>
      <c r="DW116" s="264"/>
      <c r="DX116" s="264"/>
      <c r="DY116" s="264">
        <f t="shared" si="13"/>
        <v>152.5</v>
      </c>
    </row>
    <row r="117" spans="1:129" ht="14.25" customHeight="1">
      <c r="A117" s="28" t="s">
        <v>273</v>
      </c>
      <c r="B117" s="264">
        <f t="shared" si="7"/>
        <v>24.2</v>
      </c>
      <c r="C117" s="264">
        <f t="shared" si="8"/>
        <v>20.8</v>
      </c>
      <c r="D117" s="264">
        <v>7.8</v>
      </c>
      <c r="E117" s="264">
        <v>12.3</v>
      </c>
      <c r="F117" s="264">
        <v>0.7</v>
      </c>
      <c r="G117" s="264">
        <f t="shared" si="9"/>
        <v>1</v>
      </c>
      <c r="H117" s="264"/>
      <c r="I117" s="264"/>
      <c r="J117" s="264">
        <v>1</v>
      </c>
      <c r="K117" s="264"/>
      <c r="L117" s="264"/>
      <c r="M117" s="264">
        <v>2.4</v>
      </c>
      <c r="N117" s="264">
        <f t="shared" si="10"/>
        <v>0</v>
      </c>
      <c r="O117" s="264"/>
      <c r="P117" s="264"/>
      <c r="Q117" s="264"/>
      <c r="R117" s="264"/>
      <c r="S117" s="264">
        <f t="shared" si="11"/>
        <v>0</v>
      </c>
      <c r="T117" s="264"/>
      <c r="U117" s="264"/>
      <c r="V117" s="264"/>
      <c r="W117" s="264"/>
      <c r="X117" s="264"/>
      <c r="Y117" s="264"/>
      <c r="Z117" s="264"/>
      <c r="AA117" s="264">
        <f t="shared" si="12"/>
        <v>0</v>
      </c>
      <c r="AB117" s="264"/>
      <c r="AC117" s="264"/>
      <c r="AD117" s="264"/>
      <c r="AE117" s="264"/>
      <c r="AF117" s="264">
        <v>21.2</v>
      </c>
      <c r="AG117" s="264">
        <v>17.2</v>
      </c>
      <c r="AH117" s="264">
        <v>2.5</v>
      </c>
      <c r="AI117" s="264">
        <v>8</v>
      </c>
      <c r="AJ117" s="264"/>
      <c r="AK117" s="264">
        <v>0.3</v>
      </c>
      <c r="AL117" s="264">
        <v>1.1</v>
      </c>
      <c r="AM117" s="264">
        <v>0.8</v>
      </c>
      <c r="AN117" s="264"/>
      <c r="AO117" s="264"/>
      <c r="AP117" s="264">
        <v>4.3</v>
      </c>
      <c r="AQ117" s="264"/>
      <c r="AR117" s="264">
        <v>0.2</v>
      </c>
      <c r="AS117" s="264"/>
      <c r="AT117" s="264"/>
      <c r="AU117" s="264"/>
      <c r="AV117" s="264"/>
      <c r="AW117" s="264"/>
      <c r="AX117" s="264"/>
      <c r="AY117" s="264"/>
      <c r="AZ117" s="264"/>
      <c r="BA117" s="264"/>
      <c r="BB117" s="264"/>
      <c r="BC117" s="264"/>
      <c r="BD117" s="264"/>
      <c r="BE117" s="264"/>
      <c r="BF117" s="264"/>
      <c r="BG117" s="264"/>
      <c r="BH117" s="264"/>
      <c r="BI117" s="264">
        <v>2</v>
      </c>
      <c r="BJ117" s="264">
        <v>2</v>
      </c>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c r="CE117" s="264"/>
      <c r="CF117" s="264"/>
      <c r="CG117" s="264"/>
      <c r="CH117" s="264"/>
      <c r="CI117" s="264"/>
      <c r="CJ117" s="264"/>
      <c r="CK117" s="264"/>
      <c r="CL117" s="264"/>
      <c r="CM117" s="264"/>
      <c r="CN117" s="264"/>
      <c r="CO117" s="264"/>
      <c r="CP117" s="264"/>
      <c r="CQ117" s="264"/>
      <c r="CR117" s="264"/>
      <c r="CS117" s="264"/>
      <c r="CT117" s="264"/>
      <c r="CU117" s="264"/>
      <c r="CV117" s="264"/>
      <c r="CW117" s="264"/>
      <c r="CX117" s="264"/>
      <c r="CY117" s="264"/>
      <c r="CZ117" s="264"/>
      <c r="DA117" s="264"/>
      <c r="DB117" s="264"/>
      <c r="DC117" s="264"/>
      <c r="DD117" s="264"/>
      <c r="DE117" s="264"/>
      <c r="DF117" s="264"/>
      <c r="DG117" s="264"/>
      <c r="DH117" s="264"/>
      <c r="DI117" s="264"/>
      <c r="DJ117" s="264"/>
      <c r="DK117" s="264"/>
      <c r="DL117" s="264"/>
      <c r="DM117" s="264"/>
      <c r="DN117" s="264"/>
      <c r="DO117" s="264"/>
      <c r="DP117" s="264"/>
      <c r="DQ117" s="264"/>
      <c r="DR117" s="264"/>
      <c r="DS117" s="264"/>
      <c r="DT117" s="264"/>
      <c r="DU117" s="264"/>
      <c r="DV117" s="264"/>
      <c r="DW117" s="264"/>
      <c r="DX117" s="264"/>
      <c r="DY117" s="264">
        <f t="shared" si="13"/>
        <v>45.4</v>
      </c>
    </row>
    <row r="118" spans="1:129" ht="14.25" customHeight="1">
      <c r="A118" s="28" t="s">
        <v>274</v>
      </c>
      <c r="B118" s="264">
        <f t="shared" si="7"/>
        <v>423</v>
      </c>
      <c r="C118" s="264">
        <f t="shared" si="8"/>
        <v>320</v>
      </c>
      <c r="D118" s="264">
        <v>117</v>
      </c>
      <c r="E118" s="264">
        <v>194</v>
      </c>
      <c r="F118" s="264">
        <v>9</v>
      </c>
      <c r="G118" s="264">
        <f t="shared" si="9"/>
        <v>16</v>
      </c>
      <c r="H118" s="264"/>
      <c r="I118" s="264"/>
      <c r="J118" s="264">
        <v>16</v>
      </c>
      <c r="K118" s="264"/>
      <c r="L118" s="264"/>
      <c r="M118" s="264">
        <v>40</v>
      </c>
      <c r="N118" s="264">
        <f t="shared" si="10"/>
        <v>8</v>
      </c>
      <c r="O118" s="264"/>
      <c r="P118" s="264"/>
      <c r="Q118" s="264">
        <v>8</v>
      </c>
      <c r="R118" s="264">
        <v>4</v>
      </c>
      <c r="S118" s="264">
        <f t="shared" si="11"/>
        <v>0</v>
      </c>
      <c r="T118" s="264"/>
      <c r="U118" s="264"/>
      <c r="V118" s="264"/>
      <c r="W118" s="264"/>
      <c r="X118" s="264"/>
      <c r="Y118" s="264"/>
      <c r="Z118" s="264"/>
      <c r="AA118" s="264">
        <f t="shared" si="12"/>
        <v>35</v>
      </c>
      <c r="AB118" s="264"/>
      <c r="AC118" s="264">
        <v>35</v>
      </c>
      <c r="AD118" s="264"/>
      <c r="AE118" s="264"/>
      <c r="AF118" s="264">
        <v>168.4</v>
      </c>
      <c r="AG118" s="264">
        <v>125.4</v>
      </c>
      <c r="AH118" s="264">
        <v>51</v>
      </c>
      <c r="AI118" s="264"/>
      <c r="AJ118" s="264"/>
      <c r="AK118" s="264"/>
      <c r="AL118" s="264">
        <v>15</v>
      </c>
      <c r="AM118" s="264"/>
      <c r="AN118" s="264"/>
      <c r="AO118" s="264"/>
      <c r="AP118" s="264">
        <v>38</v>
      </c>
      <c r="AQ118" s="264"/>
      <c r="AR118" s="264">
        <v>3.4</v>
      </c>
      <c r="AS118" s="264"/>
      <c r="AT118" s="264">
        <v>18</v>
      </c>
      <c r="AU118" s="264"/>
      <c r="AV118" s="264">
        <v>2</v>
      </c>
      <c r="AW118" s="264"/>
      <c r="AX118" s="264"/>
      <c r="AY118" s="264"/>
      <c r="AZ118" s="264"/>
      <c r="BA118" s="264"/>
      <c r="BB118" s="264">
        <v>20</v>
      </c>
      <c r="BC118" s="264"/>
      <c r="BD118" s="264">
        <v>20</v>
      </c>
      <c r="BE118" s="264"/>
      <c r="BF118" s="264">
        <v>6.5</v>
      </c>
      <c r="BG118" s="264"/>
      <c r="BH118" s="264">
        <v>14.5</v>
      </c>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c r="CE118" s="264"/>
      <c r="CF118" s="264"/>
      <c r="CG118" s="264"/>
      <c r="CH118" s="264"/>
      <c r="CI118" s="264"/>
      <c r="CJ118" s="264"/>
      <c r="CK118" s="264"/>
      <c r="CL118" s="264"/>
      <c r="CM118" s="264"/>
      <c r="CN118" s="264"/>
      <c r="CO118" s="264"/>
      <c r="CP118" s="264"/>
      <c r="CQ118" s="264"/>
      <c r="CR118" s="264"/>
      <c r="CS118" s="264"/>
      <c r="CT118" s="264"/>
      <c r="CU118" s="264"/>
      <c r="CV118" s="264"/>
      <c r="CW118" s="264"/>
      <c r="CX118" s="264"/>
      <c r="CY118" s="264"/>
      <c r="CZ118" s="264"/>
      <c r="DA118" s="264"/>
      <c r="DB118" s="264"/>
      <c r="DC118" s="264"/>
      <c r="DD118" s="264"/>
      <c r="DE118" s="264"/>
      <c r="DF118" s="264"/>
      <c r="DG118" s="264"/>
      <c r="DH118" s="264"/>
      <c r="DI118" s="264"/>
      <c r="DJ118" s="264"/>
      <c r="DK118" s="264"/>
      <c r="DL118" s="264"/>
      <c r="DM118" s="264"/>
      <c r="DN118" s="264"/>
      <c r="DO118" s="264"/>
      <c r="DP118" s="264"/>
      <c r="DQ118" s="264"/>
      <c r="DR118" s="264"/>
      <c r="DS118" s="264"/>
      <c r="DT118" s="264"/>
      <c r="DU118" s="264"/>
      <c r="DV118" s="264"/>
      <c r="DW118" s="264"/>
      <c r="DX118" s="264"/>
      <c r="DY118" s="264">
        <f t="shared" si="13"/>
        <v>591.4</v>
      </c>
    </row>
    <row r="119" spans="1:129" ht="14.25" customHeight="1">
      <c r="A119" s="28" t="s">
        <v>275</v>
      </c>
      <c r="B119" s="264">
        <f t="shared" si="7"/>
        <v>173</v>
      </c>
      <c r="C119" s="264">
        <f t="shared" si="8"/>
        <v>118</v>
      </c>
      <c r="D119" s="264">
        <v>57</v>
      </c>
      <c r="E119" s="264">
        <v>61</v>
      </c>
      <c r="F119" s="264"/>
      <c r="G119" s="264">
        <f t="shared" si="9"/>
        <v>6</v>
      </c>
      <c r="H119" s="264"/>
      <c r="I119" s="264"/>
      <c r="J119" s="264">
        <v>6</v>
      </c>
      <c r="K119" s="264"/>
      <c r="L119" s="264"/>
      <c r="M119" s="264">
        <v>16</v>
      </c>
      <c r="N119" s="264">
        <f t="shared" si="10"/>
        <v>0</v>
      </c>
      <c r="O119" s="264"/>
      <c r="P119" s="264"/>
      <c r="Q119" s="264"/>
      <c r="R119" s="264">
        <v>18</v>
      </c>
      <c r="S119" s="264">
        <f t="shared" si="11"/>
        <v>0</v>
      </c>
      <c r="T119" s="264"/>
      <c r="U119" s="264"/>
      <c r="V119" s="264"/>
      <c r="W119" s="264"/>
      <c r="X119" s="264"/>
      <c r="Y119" s="264"/>
      <c r="Z119" s="264"/>
      <c r="AA119" s="264">
        <f t="shared" si="12"/>
        <v>15</v>
      </c>
      <c r="AB119" s="264"/>
      <c r="AC119" s="264">
        <v>15</v>
      </c>
      <c r="AD119" s="264"/>
      <c r="AE119" s="264"/>
      <c r="AF119" s="264">
        <v>17.4</v>
      </c>
      <c r="AG119" s="264">
        <v>1.4</v>
      </c>
      <c r="AH119" s="264"/>
      <c r="AI119" s="264"/>
      <c r="AJ119" s="264"/>
      <c r="AK119" s="264"/>
      <c r="AL119" s="264"/>
      <c r="AM119" s="264"/>
      <c r="AN119" s="264"/>
      <c r="AO119" s="264"/>
      <c r="AP119" s="264"/>
      <c r="AQ119" s="264"/>
      <c r="AR119" s="264">
        <v>1.4</v>
      </c>
      <c r="AS119" s="264"/>
      <c r="AT119" s="264"/>
      <c r="AU119" s="264"/>
      <c r="AV119" s="264"/>
      <c r="AW119" s="264"/>
      <c r="AX119" s="264"/>
      <c r="AY119" s="264"/>
      <c r="AZ119" s="264"/>
      <c r="BA119" s="264"/>
      <c r="BB119" s="264"/>
      <c r="BC119" s="264"/>
      <c r="BD119" s="264"/>
      <c r="BE119" s="264"/>
      <c r="BF119" s="264">
        <v>3</v>
      </c>
      <c r="BG119" s="264"/>
      <c r="BH119" s="264">
        <v>13</v>
      </c>
      <c r="BI119" s="264"/>
      <c r="BJ119" s="264"/>
      <c r="BK119" s="264">
        <v>160</v>
      </c>
      <c r="BL119" s="264">
        <v>160</v>
      </c>
      <c r="BM119" s="264">
        <v>130</v>
      </c>
      <c r="BN119" s="264">
        <v>60</v>
      </c>
      <c r="BO119" s="264"/>
      <c r="BP119" s="264"/>
      <c r="BQ119" s="264"/>
      <c r="BR119" s="264">
        <v>20</v>
      </c>
      <c r="BS119" s="264"/>
      <c r="BT119" s="264"/>
      <c r="BU119" s="264"/>
      <c r="BV119" s="264">
        <v>50</v>
      </c>
      <c r="BW119" s="264"/>
      <c r="BX119" s="264"/>
      <c r="BY119" s="264"/>
      <c r="BZ119" s="264"/>
      <c r="CA119" s="264"/>
      <c r="CB119" s="264">
        <v>5</v>
      </c>
      <c r="CC119" s="264"/>
      <c r="CD119" s="264"/>
      <c r="CE119" s="264"/>
      <c r="CF119" s="264"/>
      <c r="CG119" s="264"/>
      <c r="CH119" s="264">
        <v>25</v>
      </c>
      <c r="CI119" s="264"/>
      <c r="CJ119" s="264">
        <v>25</v>
      </c>
      <c r="CK119" s="264"/>
      <c r="CL119" s="264"/>
      <c r="CM119" s="264"/>
      <c r="CN119" s="264"/>
      <c r="CO119" s="264"/>
      <c r="CP119" s="264"/>
      <c r="CQ119" s="264"/>
      <c r="CR119" s="264"/>
      <c r="CS119" s="264"/>
      <c r="CT119" s="264"/>
      <c r="CU119" s="264"/>
      <c r="CV119" s="264"/>
      <c r="CW119" s="264"/>
      <c r="CX119" s="264"/>
      <c r="CY119" s="264"/>
      <c r="CZ119" s="264"/>
      <c r="DA119" s="264"/>
      <c r="DB119" s="264"/>
      <c r="DC119" s="264"/>
      <c r="DD119" s="264"/>
      <c r="DE119" s="264"/>
      <c r="DF119" s="264"/>
      <c r="DG119" s="264"/>
      <c r="DH119" s="264"/>
      <c r="DI119" s="264"/>
      <c r="DJ119" s="264"/>
      <c r="DK119" s="264"/>
      <c r="DL119" s="264"/>
      <c r="DM119" s="264"/>
      <c r="DN119" s="264"/>
      <c r="DO119" s="264"/>
      <c r="DP119" s="264"/>
      <c r="DQ119" s="264"/>
      <c r="DR119" s="264"/>
      <c r="DS119" s="264"/>
      <c r="DT119" s="264"/>
      <c r="DU119" s="264"/>
      <c r="DV119" s="264"/>
      <c r="DW119" s="264"/>
      <c r="DX119" s="264"/>
      <c r="DY119" s="264">
        <f t="shared" si="13"/>
        <v>350.4</v>
      </c>
    </row>
    <row r="120" spans="1:129" ht="14.25" customHeight="1">
      <c r="A120" s="28" t="s">
        <v>276</v>
      </c>
      <c r="B120" s="264">
        <f t="shared" si="7"/>
        <v>586</v>
      </c>
      <c r="C120" s="264">
        <f t="shared" si="8"/>
        <v>392</v>
      </c>
      <c r="D120" s="264">
        <v>144</v>
      </c>
      <c r="E120" s="264">
        <v>236</v>
      </c>
      <c r="F120" s="264">
        <v>12</v>
      </c>
      <c r="G120" s="264">
        <f t="shared" si="9"/>
        <v>81</v>
      </c>
      <c r="H120" s="264">
        <v>63</v>
      </c>
      <c r="I120" s="264"/>
      <c r="J120" s="264">
        <v>18</v>
      </c>
      <c r="K120" s="264"/>
      <c r="L120" s="264"/>
      <c r="M120" s="264">
        <v>49</v>
      </c>
      <c r="N120" s="264">
        <f t="shared" si="10"/>
        <v>0</v>
      </c>
      <c r="O120" s="264"/>
      <c r="P120" s="264"/>
      <c r="Q120" s="264"/>
      <c r="R120" s="264"/>
      <c r="S120" s="264">
        <f t="shared" si="11"/>
        <v>0</v>
      </c>
      <c r="T120" s="264"/>
      <c r="U120" s="264"/>
      <c r="V120" s="264"/>
      <c r="W120" s="264"/>
      <c r="X120" s="264"/>
      <c r="Y120" s="264"/>
      <c r="Z120" s="264"/>
      <c r="AA120" s="264">
        <f t="shared" si="12"/>
        <v>64</v>
      </c>
      <c r="AB120" s="264"/>
      <c r="AC120" s="264">
        <v>64</v>
      </c>
      <c r="AD120" s="264"/>
      <c r="AE120" s="264"/>
      <c r="AF120" s="264">
        <v>286.1</v>
      </c>
      <c r="AG120" s="264">
        <v>150.6</v>
      </c>
      <c r="AH120" s="264">
        <v>38</v>
      </c>
      <c r="AI120" s="264">
        <v>20</v>
      </c>
      <c r="AJ120" s="264"/>
      <c r="AK120" s="264">
        <v>0.5</v>
      </c>
      <c r="AL120" s="264">
        <v>10.5</v>
      </c>
      <c r="AM120" s="264">
        <v>6</v>
      </c>
      <c r="AN120" s="264"/>
      <c r="AO120" s="264">
        <v>7.5</v>
      </c>
      <c r="AP120" s="264">
        <v>40</v>
      </c>
      <c r="AQ120" s="264"/>
      <c r="AR120" s="264">
        <v>4.1</v>
      </c>
      <c r="AS120" s="264"/>
      <c r="AT120" s="264">
        <v>24</v>
      </c>
      <c r="AU120" s="264"/>
      <c r="AV120" s="264">
        <v>3</v>
      </c>
      <c r="AW120" s="264">
        <v>12</v>
      </c>
      <c r="AX120" s="264"/>
      <c r="AY120" s="264"/>
      <c r="AZ120" s="264"/>
      <c r="BA120" s="264"/>
      <c r="BB120" s="264">
        <v>60</v>
      </c>
      <c r="BC120" s="264"/>
      <c r="BD120" s="264">
        <v>40</v>
      </c>
      <c r="BE120" s="264">
        <v>20</v>
      </c>
      <c r="BF120" s="264">
        <v>7.5</v>
      </c>
      <c r="BG120" s="264"/>
      <c r="BH120" s="264">
        <v>6</v>
      </c>
      <c r="BI120" s="264">
        <v>24</v>
      </c>
      <c r="BJ120" s="264">
        <v>23</v>
      </c>
      <c r="BK120" s="264">
        <v>280</v>
      </c>
      <c r="BL120" s="264"/>
      <c r="BM120" s="264"/>
      <c r="BN120" s="264"/>
      <c r="BO120" s="264"/>
      <c r="BP120" s="264"/>
      <c r="BQ120" s="264"/>
      <c r="BR120" s="264"/>
      <c r="BS120" s="264"/>
      <c r="BT120" s="264"/>
      <c r="BU120" s="264"/>
      <c r="BV120" s="264"/>
      <c r="BW120" s="264"/>
      <c r="BX120" s="264"/>
      <c r="BY120" s="264"/>
      <c r="BZ120" s="264"/>
      <c r="CA120" s="264"/>
      <c r="CB120" s="264"/>
      <c r="CC120" s="264"/>
      <c r="CD120" s="264"/>
      <c r="CE120" s="264"/>
      <c r="CF120" s="264"/>
      <c r="CG120" s="264"/>
      <c r="CH120" s="264"/>
      <c r="CI120" s="264"/>
      <c r="CJ120" s="264"/>
      <c r="CK120" s="264"/>
      <c r="CL120" s="264"/>
      <c r="CM120" s="264"/>
      <c r="CN120" s="264"/>
      <c r="CO120" s="264"/>
      <c r="CP120" s="264"/>
      <c r="CQ120" s="264">
        <v>280</v>
      </c>
      <c r="CR120" s="264"/>
      <c r="CS120" s="264"/>
      <c r="CT120" s="264"/>
      <c r="CU120" s="264"/>
      <c r="CV120" s="264"/>
      <c r="CW120" s="264"/>
      <c r="CX120" s="264"/>
      <c r="CY120" s="264"/>
      <c r="CZ120" s="264"/>
      <c r="DA120" s="264"/>
      <c r="DB120" s="264"/>
      <c r="DC120" s="264"/>
      <c r="DD120" s="264">
        <v>280</v>
      </c>
      <c r="DE120" s="264"/>
      <c r="DF120" s="264"/>
      <c r="DG120" s="264"/>
      <c r="DH120" s="264"/>
      <c r="DI120" s="264"/>
      <c r="DJ120" s="264"/>
      <c r="DK120" s="264"/>
      <c r="DL120" s="264"/>
      <c r="DM120" s="264"/>
      <c r="DN120" s="264"/>
      <c r="DO120" s="264"/>
      <c r="DP120" s="264"/>
      <c r="DQ120" s="264"/>
      <c r="DR120" s="264"/>
      <c r="DS120" s="264"/>
      <c r="DT120" s="264"/>
      <c r="DU120" s="264"/>
      <c r="DV120" s="264"/>
      <c r="DW120" s="264"/>
      <c r="DX120" s="264"/>
      <c r="DY120" s="264">
        <f t="shared" si="13"/>
        <v>1152.1</v>
      </c>
    </row>
    <row r="121" spans="1:129" ht="14.25" customHeight="1">
      <c r="A121" s="28" t="s">
        <v>277</v>
      </c>
      <c r="B121" s="264">
        <f t="shared" si="7"/>
        <v>122</v>
      </c>
      <c r="C121" s="264">
        <f t="shared" si="8"/>
        <v>73</v>
      </c>
      <c r="D121" s="264">
        <v>33</v>
      </c>
      <c r="E121" s="264">
        <v>40</v>
      </c>
      <c r="F121" s="264"/>
      <c r="G121" s="264">
        <f t="shared" si="9"/>
        <v>17</v>
      </c>
      <c r="H121" s="264">
        <v>13</v>
      </c>
      <c r="I121" s="264"/>
      <c r="J121" s="264">
        <v>4</v>
      </c>
      <c r="K121" s="264"/>
      <c r="L121" s="264"/>
      <c r="M121" s="264">
        <v>12</v>
      </c>
      <c r="N121" s="264">
        <f t="shared" si="10"/>
        <v>0</v>
      </c>
      <c r="O121" s="264"/>
      <c r="P121" s="264"/>
      <c r="Q121" s="264"/>
      <c r="R121" s="264">
        <v>20</v>
      </c>
      <c r="S121" s="264">
        <f t="shared" si="11"/>
        <v>0</v>
      </c>
      <c r="T121" s="264"/>
      <c r="U121" s="264"/>
      <c r="V121" s="264"/>
      <c r="W121" s="264"/>
      <c r="X121" s="264"/>
      <c r="Y121" s="264"/>
      <c r="Z121" s="264"/>
      <c r="AA121" s="264">
        <f t="shared" si="12"/>
        <v>0</v>
      </c>
      <c r="AB121" s="264"/>
      <c r="AC121" s="264"/>
      <c r="AD121" s="264"/>
      <c r="AE121" s="264"/>
      <c r="AF121" s="264">
        <v>40</v>
      </c>
      <c r="AG121" s="264">
        <v>21</v>
      </c>
      <c r="AH121" s="264">
        <v>16</v>
      </c>
      <c r="AI121" s="264">
        <v>2</v>
      </c>
      <c r="AJ121" s="264"/>
      <c r="AK121" s="264"/>
      <c r="AL121" s="264"/>
      <c r="AM121" s="264"/>
      <c r="AN121" s="264"/>
      <c r="AO121" s="264"/>
      <c r="AP121" s="264">
        <v>2</v>
      </c>
      <c r="AQ121" s="264"/>
      <c r="AR121" s="264">
        <v>1</v>
      </c>
      <c r="AS121" s="264"/>
      <c r="AT121" s="264"/>
      <c r="AU121" s="264"/>
      <c r="AV121" s="264"/>
      <c r="AW121" s="264">
        <v>2</v>
      </c>
      <c r="AX121" s="264"/>
      <c r="AY121" s="264"/>
      <c r="AZ121" s="264"/>
      <c r="BA121" s="264"/>
      <c r="BB121" s="264"/>
      <c r="BC121" s="264"/>
      <c r="BD121" s="264"/>
      <c r="BE121" s="264"/>
      <c r="BF121" s="264"/>
      <c r="BG121" s="264"/>
      <c r="BH121" s="264"/>
      <c r="BI121" s="264">
        <v>17</v>
      </c>
      <c r="BJ121" s="264"/>
      <c r="BK121" s="264">
        <v>37</v>
      </c>
      <c r="BL121" s="264">
        <v>37</v>
      </c>
      <c r="BM121" s="264"/>
      <c r="BN121" s="264"/>
      <c r="BO121" s="264"/>
      <c r="BP121" s="264"/>
      <c r="BQ121" s="264"/>
      <c r="BR121" s="264"/>
      <c r="BS121" s="264"/>
      <c r="BT121" s="264"/>
      <c r="BU121" s="264"/>
      <c r="BV121" s="264"/>
      <c r="BW121" s="264"/>
      <c r="BX121" s="264"/>
      <c r="BY121" s="264"/>
      <c r="BZ121" s="264"/>
      <c r="CA121" s="264"/>
      <c r="CB121" s="264"/>
      <c r="CC121" s="264"/>
      <c r="CD121" s="264"/>
      <c r="CE121" s="264"/>
      <c r="CF121" s="264"/>
      <c r="CG121" s="264"/>
      <c r="CH121" s="264"/>
      <c r="CI121" s="264"/>
      <c r="CJ121" s="264"/>
      <c r="CK121" s="264"/>
      <c r="CL121" s="264"/>
      <c r="CM121" s="264"/>
      <c r="CN121" s="264"/>
      <c r="CO121" s="264"/>
      <c r="CP121" s="264">
        <v>37</v>
      </c>
      <c r="CQ121" s="264"/>
      <c r="CR121" s="264"/>
      <c r="CS121" s="264"/>
      <c r="CT121" s="264"/>
      <c r="CU121" s="264"/>
      <c r="CV121" s="264"/>
      <c r="CW121" s="264"/>
      <c r="CX121" s="264"/>
      <c r="CY121" s="264"/>
      <c r="CZ121" s="264"/>
      <c r="DA121" s="264"/>
      <c r="DB121" s="264"/>
      <c r="DC121" s="264"/>
      <c r="DD121" s="264"/>
      <c r="DE121" s="264"/>
      <c r="DF121" s="264"/>
      <c r="DG121" s="264"/>
      <c r="DH121" s="264"/>
      <c r="DI121" s="264"/>
      <c r="DJ121" s="264"/>
      <c r="DK121" s="264"/>
      <c r="DL121" s="264"/>
      <c r="DM121" s="264"/>
      <c r="DN121" s="264"/>
      <c r="DO121" s="264"/>
      <c r="DP121" s="264"/>
      <c r="DQ121" s="264"/>
      <c r="DR121" s="264"/>
      <c r="DS121" s="264"/>
      <c r="DT121" s="264"/>
      <c r="DU121" s="264"/>
      <c r="DV121" s="264"/>
      <c r="DW121" s="264"/>
      <c r="DX121" s="264"/>
      <c r="DY121" s="264">
        <f t="shared" si="13"/>
        <v>199</v>
      </c>
    </row>
    <row r="122" spans="1:129" ht="14.25" customHeight="1">
      <c r="A122" s="28" t="s">
        <v>278</v>
      </c>
      <c r="B122" s="264">
        <f t="shared" si="7"/>
        <v>92</v>
      </c>
      <c r="C122" s="264">
        <f t="shared" si="8"/>
        <v>65</v>
      </c>
      <c r="D122" s="264">
        <v>26</v>
      </c>
      <c r="E122" s="264">
        <v>37</v>
      </c>
      <c r="F122" s="264">
        <v>2</v>
      </c>
      <c r="G122" s="264">
        <f t="shared" si="9"/>
        <v>13</v>
      </c>
      <c r="H122" s="264">
        <v>10</v>
      </c>
      <c r="I122" s="264"/>
      <c r="J122" s="264">
        <v>3</v>
      </c>
      <c r="K122" s="264"/>
      <c r="L122" s="264"/>
      <c r="M122" s="264">
        <v>9</v>
      </c>
      <c r="N122" s="264">
        <f t="shared" si="10"/>
        <v>0</v>
      </c>
      <c r="O122" s="264"/>
      <c r="P122" s="264"/>
      <c r="Q122" s="264"/>
      <c r="R122" s="264">
        <v>3</v>
      </c>
      <c r="S122" s="264">
        <f t="shared" si="11"/>
        <v>0</v>
      </c>
      <c r="T122" s="264"/>
      <c r="U122" s="264"/>
      <c r="V122" s="264"/>
      <c r="W122" s="264"/>
      <c r="X122" s="264"/>
      <c r="Y122" s="264"/>
      <c r="Z122" s="264"/>
      <c r="AA122" s="264">
        <f t="shared" si="12"/>
        <v>2</v>
      </c>
      <c r="AB122" s="264"/>
      <c r="AC122" s="264">
        <v>2</v>
      </c>
      <c r="AD122" s="264"/>
      <c r="AE122" s="264"/>
      <c r="AF122" s="264">
        <v>17.8</v>
      </c>
      <c r="AG122" s="264">
        <v>8.8</v>
      </c>
      <c r="AH122" s="264">
        <v>3</v>
      </c>
      <c r="AI122" s="264"/>
      <c r="AJ122" s="264"/>
      <c r="AK122" s="264">
        <v>1.5</v>
      </c>
      <c r="AL122" s="264"/>
      <c r="AM122" s="264"/>
      <c r="AN122" s="264"/>
      <c r="AO122" s="264"/>
      <c r="AP122" s="264">
        <v>0.5</v>
      </c>
      <c r="AQ122" s="264"/>
      <c r="AR122" s="264">
        <v>0.8</v>
      </c>
      <c r="AS122" s="264"/>
      <c r="AT122" s="264">
        <v>3</v>
      </c>
      <c r="AU122" s="264"/>
      <c r="AV122" s="264"/>
      <c r="AW122" s="264"/>
      <c r="AX122" s="264"/>
      <c r="AY122" s="264"/>
      <c r="AZ122" s="264"/>
      <c r="BA122" s="264"/>
      <c r="BB122" s="264"/>
      <c r="BC122" s="264"/>
      <c r="BD122" s="264"/>
      <c r="BE122" s="264"/>
      <c r="BF122" s="264">
        <v>1.1</v>
      </c>
      <c r="BG122" s="264"/>
      <c r="BH122" s="264">
        <v>3</v>
      </c>
      <c r="BI122" s="264">
        <v>3</v>
      </c>
      <c r="BJ122" s="264">
        <v>1.9</v>
      </c>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c r="CE122" s="264"/>
      <c r="CF122" s="264"/>
      <c r="CG122" s="264"/>
      <c r="CH122" s="264"/>
      <c r="CI122" s="264"/>
      <c r="CJ122" s="264"/>
      <c r="CK122" s="264"/>
      <c r="CL122" s="264"/>
      <c r="CM122" s="264"/>
      <c r="CN122" s="264"/>
      <c r="CO122" s="264"/>
      <c r="CP122" s="264"/>
      <c r="CQ122" s="264"/>
      <c r="CR122" s="264"/>
      <c r="CS122" s="264"/>
      <c r="CT122" s="264"/>
      <c r="CU122" s="264"/>
      <c r="CV122" s="264"/>
      <c r="CW122" s="264"/>
      <c r="CX122" s="264"/>
      <c r="CY122" s="264"/>
      <c r="CZ122" s="264"/>
      <c r="DA122" s="264"/>
      <c r="DB122" s="264"/>
      <c r="DC122" s="264"/>
      <c r="DD122" s="264"/>
      <c r="DE122" s="264"/>
      <c r="DF122" s="264"/>
      <c r="DG122" s="264"/>
      <c r="DH122" s="264"/>
      <c r="DI122" s="264"/>
      <c r="DJ122" s="264"/>
      <c r="DK122" s="264"/>
      <c r="DL122" s="264"/>
      <c r="DM122" s="264"/>
      <c r="DN122" s="264"/>
      <c r="DO122" s="264"/>
      <c r="DP122" s="264"/>
      <c r="DQ122" s="264"/>
      <c r="DR122" s="264"/>
      <c r="DS122" s="264"/>
      <c r="DT122" s="264"/>
      <c r="DU122" s="264"/>
      <c r="DV122" s="264"/>
      <c r="DW122" s="264"/>
      <c r="DX122" s="264"/>
      <c r="DY122" s="264">
        <f t="shared" si="13"/>
        <v>109.8</v>
      </c>
    </row>
    <row r="123" spans="1:129" ht="14.25" customHeight="1">
      <c r="A123" s="28" t="s">
        <v>279</v>
      </c>
      <c r="B123" s="264">
        <f t="shared" si="7"/>
        <v>65.8</v>
      </c>
      <c r="C123" s="264">
        <f t="shared" si="8"/>
        <v>33</v>
      </c>
      <c r="D123" s="264">
        <v>13</v>
      </c>
      <c r="E123" s="264">
        <v>19</v>
      </c>
      <c r="F123" s="264">
        <v>1</v>
      </c>
      <c r="G123" s="264">
        <f t="shared" si="9"/>
        <v>8.8</v>
      </c>
      <c r="H123" s="264">
        <v>6.8</v>
      </c>
      <c r="I123" s="264"/>
      <c r="J123" s="264">
        <v>2</v>
      </c>
      <c r="K123" s="264"/>
      <c r="L123" s="264"/>
      <c r="M123" s="264">
        <v>4</v>
      </c>
      <c r="N123" s="264">
        <f t="shared" si="10"/>
        <v>0</v>
      </c>
      <c r="O123" s="264"/>
      <c r="P123" s="264"/>
      <c r="Q123" s="264"/>
      <c r="R123" s="264"/>
      <c r="S123" s="264">
        <f t="shared" si="11"/>
        <v>0</v>
      </c>
      <c r="T123" s="264"/>
      <c r="U123" s="264"/>
      <c r="V123" s="264"/>
      <c r="W123" s="264"/>
      <c r="X123" s="264"/>
      <c r="Y123" s="264"/>
      <c r="Z123" s="264"/>
      <c r="AA123" s="264">
        <f t="shared" si="12"/>
        <v>20</v>
      </c>
      <c r="AB123" s="264"/>
      <c r="AC123" s="264">
        <v>20</v>
      </c>
      <c r="AD123" s="264"/>
      <c r="AE123" s="264"/>
      <c r="AF123" s="264">
        <v>75.4</v>
      </c>
      <c r="AG123" s="264">
        <v>29.7</v>
      </c>
      <c r="AH123" s="264">
        <v>17</v>
      </c>
      <c r="AI123" s="264"/>
      <c r="AJ123" s="264"/>
      <c r="AK123" s="264">
        <v>0.8</v>
      </c>
      <c r="AL123" s="264">
        <v>6</v>
      </c>
      <c r="AM123" s="264">
        <v>1.5</v>
      </c>
      <c r="AN123" s="264"/>
      <c r="AO123" s="264"/>
      <c r="AP123" s="264"/>
      <c r="AQ123" s="264">
        <v>2</v>
      </c>
      <c r="AR123" s="264">
        <v>0.4</v>
      </c>
      <c r="AS123" s="264"/>
      <c r="AT123" s="264">
        <v>2</v>
      </c>
      <c r="AU123" s="264"/>
      <c r="AV123" s="264">
        <v>3</v>
      </c>
      <c r="AW123" s="264">
        <v>1</v>
      </c>
      <c r="AX123" s="264"/>
      <c r="AY123" s="264"/>
      <c r="AZ123" s="264"/>
      <c r="BA123" s="264"/>
      <c r="BB123" s="264"/>
      <c r="BC123" s="264"/>
      <c r="BD123" s="264"/>
      <c r="BE123" s="264"/>
      <c r="BF123" s="264">
        <v>0.7</v>
      </c>
      <c r="BG123" s="264"/>
      <c r="BH123" s="264"/>
      <c r="BI123" s="264">
        <v>20</v>
      </c>
      <c r="BJ123" s="264">
        <v>21</v>
      </c>
      <c r="BK123" s="264">
        <v>150</v>
      </c>
      <c r="BL123" s="264">
        <v>150</v>
      </c>
      <c r="BM123" s="264">
        <v>88</v>
      </c>
      <c r="BN123" s="264">
        <v>10</v>
      </c>
      <c r="BO123" s="264"/>
      <c r="BP123" s="264"/>
      <c r="BQ123" s="264"/>
      <c r="BR123" s="264"/>
      <c r="BS123" s="264"/>
      <c r="BT123" s="264"/>
      <c r="BU123" s="264">
        <v>78</v>
      </c>
      <c r="BV123" s="264"/>
      <c r="BW123" s="264"/>
      <c r="BX123" s="264"/>
      <c r="BY123" s="264"/>
      <c r="BZ123" s="264"/>
      <c r="CA123" s="264"/>
      <c r="CB123" s="264"/>
      <c r="CC123" s="264"/>
      <c r="CD123" s="264"/>
      <c r="CE123" s="264"/>
      <c r="CF123" s="264"/>
      <c r="CG123" s="264"/>
      <c r="CH123" s="264"/>
      <c r="CI123" s="264"/>
      <c r="CJ123" s="264"/>
      <c r="CK123" s="264"/>
      <c r="CL123" s="264"/>
      <c r="CM123" s="264"/>
      <c r="CN123" s="264"/>
      <c r="CO123" s="264">
        <v>22</v>
      </c>
      <c r="CP123" s="264">
        <v>40</v>
      </c>
      <c r="CQ123" s="264"/>
      <c r="CR123" s="264"/>
      <c r="CS123" s="264"/>
      <c r="CT123" s="264"/>
      <c r="CU123" s="264"/>
      <c r="CV123" s="264"/>
      <c r="CW123" s="264"/>
      <c r="CX123" s="264"/>
      <c r="CY123" s="264"/>
      <c r="CZ123" s="264"/>
      <c r="DA123" s="264"/>
      <c r="DB123" s="264"/>
      <c r="DC123" s="264"/>
      <c r="DD123" s="264"/>
      <c r="DE123" s="264"/>
      <c r="DF123" s="264"/>
      <c r="DG123" s="264"/>
      <c r="DH123" s="264"/>
      <c r="DI123" s="264"/>
      <c r="DJ123" s="264"/>
      <c r="DK123" s="264"/>
      <c r="DL123" s="264"/>
      <c r="DM123" s="264"/>
      <c r="DN123" s="264"/>
      <c r="DO123" s="264"/>
      <c r="DP123" s="264"/>
      <c r="DQ123" s="264"/>
      <c r="DR123" s="264"/>
      <c r="DS123" s="264"/>
      <c r="DT123" s="264"/>
      <c r="DU123" s="264"/>
      <c r="DV123" s="264"/>
      <c r="DW123" s="264"/>
      <c r="DX123" s="264"/>
      <c r="DY123" s="264">
        <f t="shared" si="13"/>
        <v>291.2</v>
      </c>
    </row>
    <row r="124" spans="1:129" ht="14.25" customHeight="1">
      <c r="A124" s="28" t="s">
        <v>280</v>
      </c>
      <c r="B124" s="264">
        <f t="shared" si="7"/>
        <v>94</v>
      </c>
      <c r="C124" s="264">
        <f t="shared" si="8"/>
        <v>58</v>
      </c>
      <c r="D124" s="264">
        <v>28</v>
      </c>
      <c r="E124" s="264">
        <v>30</v>
      </c>
      <c r="F124" s="264"/>
      <c r="G124" s="264">
        <f t="shared" si="9"/>
        <v>14</v>
      </c>
      <c r="H124" s="264">
        <v>11</v>
      </c>
      <c r="I124" s="264"/>
      <c r="J124" s="264">
        <v>3</v>
      </c>
      <c r="K124" s="264"/>
      <c r="L124" s="264"/>
      <c r="M124" s="264">
        <v>8</v>
      </c>
      <c r="N124" s="264">
        <f t="shared" si="10"/>
        <v>0</v>
      </c>
      <c r="O124" s="264"/>
      <c r="P124" s="264"/>
      <c r="Q124" s="264"/>
      <c r="R124" s="264">
        <v>9</v>
      </c>
      <c r="S124" s="264">
        <f t="shared" si="11"/>
        <v>0</v>
      </c>
      <c r="T124" s="264"/>
      <c r="U124" s="264"/>
      <c r="V124" s="264"/>
      <c r="W124" s="264"/>
      <c r="X124" s="264"/>
      <c r="Y124" s="264"/>
      <c r="Z124" s="264"/>
      <c r="AA124" s="264">
        <f t="shared" si="12"/>
        <v>5</v>
      </c>
      <c r="AB124" s="264"/>
      <c r="AC124" s="264">
        <v>5</v>
      </c>
      <c r="AD124" s="264"/>
      <c r="AE124" s="264"/>
      <c r="AF124" s="264">
        <v>36.7</v>
      </c>
      <c r="AG124" s="264">
        <v>15.7</v>
      </c>
      <c r="AH124" s="264">
        <v>6</v>
      </c>
      <c r="AI124" s="264">
        <v>5</v>
      </c>
      <c r="AJ124" s="264"/>
      <c r="AK124" s="264"/>
      <c r="AL124" s="264"/>
      <c r="AM124" s="264"/>
      <c r="AN124" s="264"/>
      <c r="AO124" s="264"/>
      <c r="AP124" s="264">
        <v>4</v>
      </c>
      <c r="AQ124" s="264"/>
      <c r="AR124" s="264">
        <v>0.7</v>
      </c>
      <c r="AS124" s="264"/>
      <c r="AT124" s="264"/>
      <c r="AU124" s="264"/>
      <c r="AV124" s="264">
        <v>2</v>
      </c>
      <c r="AW124" s="264">
        <v>10</v>
      </c>
      <c r="AX124" s="264"/>
      <c r="AY124" s="264"/>
      <c r="AZ124" s="264"/>
      <c r="BA124" s="264"/>
      <c r="BB124" s="264"/>
      <c r="BC124" s="264"/>
      <c r="BD124" s="264"/>
      <c r="BE124" s="264"/>
      <c r="BF124" s="264">
        <v>0.1</v>
      </c>
      <c r="BG124" s="264"/>
      <c r="BH124" s="264"/>
      <c r="BI124" s="264"/>
      <c r="BJ124" s="264">
        <v>8.9</v>
      </c>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c r="CE124" s="264"/>
      <c r="CF124" s="264"/>
      <c r="CG124" s="264"/>
      <c r="CH124" s="264"/>
      <c r="CI124" s="264"/>
      <c r="CJ124" s="264"/>
      <c r="CK124" s="264"/>
      <c r="CL124" s="264"/>
      <c r="CM124" s="264"/>
      <c r="CN124" s="264"/>
      <c r="CO124" s="264"/>
      <c r="CP124" s="264"/>
      <c r="CQ124" s="264"/>
      <c r="CR124" s="264"/>
      <c r="CS124" s="264"/>
      <c r="CT124" s="264"/>
      <c r="CU124" s="264"/>
      <c r="CV124" s="264"/>
      <c r="CW124" s="264"/>
      <c r="CX124" s="264"/>
      <c r="CY124" s="264"/>
      <c r="CZ124" s="264"/>
      <c r="DA124" s="264"/>
      <c r="DB124" s="264"/>
      <c r="DC124" s="264"/>
      <c r="DD124" s="264"/>
      <c r="DE124" s="264"/>
      <c r="DF124" s="264"/>
      <c r="DG124" s="264"/>
      <c r="DH124" s="264"/>
      <c r="DI124" s="264"/>
      <c r="DJ124" s="264"/>
      <c r="DK124" s="264"/>
      <c r="DL124" s="264"/>
      <c r="DM124" s="264"/>
      <c r="DN124" s="264"/>
      <c r="DO124" s="264"/>
      <c r="DP124" s="264"/>
      <c r="DQ124" s="264"/>
      <c r="DR124" s="264"/>
      <c r="DS124" s="264"/>
      <c r="DT124" s="264"/>
      <c r="DU124" s="264"/>
      <c r="DV124" s="264"/>
      <c r="DW124" s="264"/>
      <c r="DX124" s="264"/>
      <c r="DY124" s="264">
        <f t="shared" si="13"/>
        <v>130.7</v>
      </c>
    </row>
    <row r="125" spans="1:129" ht="14.25" customHeight="1">
      <c r="A125" s="28" t="s">
        <v>281</v>
      </c>
      <c r="B125" s="264">
        <f t="shared" si="7"/>
        <v>53</v>
      </c>
      <c r="C125" s="264">
        <f t="shared" si="8"/>
        <v>33</v>
      </c>
      <c r="D125" s="264">
        <v>15</v>
      </c>
      <c r="E125" s="264">
        <v>18</v>
      </c>
      <c r="F125" s="264"/>
      <c r="G125" s="264">
        <f t="shared" si="9"/>
        <v>8</v>
      </c>
      <c r="H125" s="264">
        <v>6</v>
      </c>
      <c r="I125" s="264"/>
      <c r="J125" s="264">
        <v>2</v>
      </c>
      <c r="K125" s="264"/>
      <c r="L125" s="264"/>
      <c r="M125" s="264">
        <v>5</v>
      </c>
      <c r="N125" s="264">
        <f t="shared" si="10"/>
        <v>0</v>
      </c>
      <c r="O125" s="264"/>
      <c r="P125" s="264"/>
      <c r="Q125" s="264"/>
      <c r="R125" s="264">
        <v>5</v>
      </c>
      <c r="S125" s="264">
        <f t="shared" si="11"/>
        <v>0</v>
      </c>
      <c r="T125" s="264"/>
      <c r="U125" s="264"/>
      <c r="V125" s="264"/>
      <c r="W125" s="264"/>
      <c r="X125" s="264"/>
      <c r="Y125" s="264"/>
      <c r="Z125" s="264"/>
      <c r="AA125" s="264">
        <f t="shared" si="12"/>
        <v>2</v>
      </c>
      <c r="AB125" s="264"/>
      <c r="AC125" s="264">
        <v>2</v>
      </c>
      <c r="AD125" s="264"/>
      <c r="AE125" s="264"/>
      <c r="AF125" s="264">
        <v>25.4</v>
      </c>
      <c r="AG125" s="264">
        <v>12.2</v>
      </c>
      <c r="AH125" s="264">
        <v>5.8</v>
      </c>
      <c r="AI125" s="264">
        <v>3</v>
      </c>
      <c r="AJ125" s="264"/>
      <c r="AK125" s="264"/>
      <c r="AL125" s="264"/>
      <c r="AM125" s="264"/>
      <c r="AN125" s="264"/>
      <c r="AO125" s="264"/>
      <c r="AP125" s="264">
        <v>3</v>
      </c>
      <c r="AQ125" s="264"/>
      <c r="AR125" s="264">
        <v>0.4</v>
      </c>
      <c r="AS125" s="264"/>
      <c r="AT125" s="264"/>
      <c r="AU125" s="264"/>
      <c r="AV125" s="264">
        <v>2</v>
      </c>
      <c r="AW125" s="264">
        <v>5.5</v>
      </c>
      <c r="AX125" s="264"/>
      <c r="AY125" s="264"/>
      <c r="AZ125" s="264"/>
      <c r="BA125" s="264"/>
      <c r="BB125" s="264"/>
      <c r="BC125" s="264"/>
      <c r="BD125" s="264"/>
      <c r="BE125" s="264"/>
      <c r="BF125" s="264">
        <v>0.2</v>
      </c>
      <c r="BG125" s="264"/>
      <c r="BH125" s="264"/>
      <c r="BI125" s="264">
        <v>4.5</v>
      </c>
      <c r="BJ125" s="264">
        <v>1</v>
      </c>
      <c r="BK125" s="264"/>
      <c r="BL125" s="264"/>
      <c r="BM125" s="264"/>
      <c r="BN125" s="264"/>
      <c r="BO125" s="264"/>
      <c r="BP125" s="264"/>
      <c r="BQ125" s="264"/>
      <c r="BR125" s="264"/>
      <c r="BS125" s="264"/>
      <c r="BT125" s="264"/>
      <c r="BU125" s="264"/>
      <c r="BV125" s="264"/>
      <c r="BW125" s="264"/>
      <c r="BX125" s="264"/>
      <c r="BY125" s="264"/>
      <c r="BZ125" s="264"/>
      <c r="CA125" s="264"/>
      <c r="CB125" s="264"/>
      <c r="CC125" s="264"/>
      <c r="CD125" s="264"/>
      <c r="CE125" s="264"/>
      <c r="CF125" s="264"/>
      <c r="CG125" s="264"/>
      <c r="CH125" s="264"/>
      <c r="CI125" s="264"/>
      <c r="CJ125" s="264"/>
      <c r="CK125" s="264"/>
      <c r="CL125" s="264"/>
      <c r="CM125" s="264"/>
      <c r="CN125" s="264"/>
      <c r="CO125" s="264"/>
      <c r="CP125" s="264"/>
      <c r="CQ125" s="264"/>
      <c r="CR125" s="264"/>
      <c r="CS125" s="264"/>
      <c r="CT125" s="264"/>
      <c r="CU125" s="264"/>
      <c r="CV125" s="264"/>
      <c r="CW125" s="264"/>
      <c r="CX125" s="264"/>
      <c r="CY125" s="264"/>
      <c r="CZ125" s="264"/>
      <c r="DA125" s="264"/>
      <c r="DB125" s="264"/>
      <c r="DC125" s="264"/>
      <c r="DD125" s="264"/>
      <c r="DE125" s="264"/>
      <c r="DF125" s="264"/>
      <c r="DG125" s="264"/>
      <c r="DH125" s="264"/>
      <c r="DI125" s="264"/>
      <c r="DJ125" s="264"/>
      <c r="DK125" s="264"/>
      <c r="DL125" s="264"/>
      <c r="DM125" s="264"/>
      <c r="DN125" s="264"/>
      <c r="DO125" s="264"/>
      <c r="DP125" s="264"/>
      <c r="DQ125" s="264"/>
      <c r="DR125" s="264"/>
      <c r="DS125" s="264"/>
      <c r="DT125" s="264"/>
      <c r="DU125" s="264"/>
      <c r="DV125" s="264"/>
      <c r="DW125" s="264"/>
      <c r="DX125" s="264"/>
      <c r="DY125" s="264">
        <f t="shared" si="13"/>
        <v>78.4</v>
      </c>
    </row>
    <row r="126" spans="1:129" ht="14.25" customHeight="1">
      <c r="A126" s="28" t="s">
        <v>282</v>
      </c>
      <c r="B126" s="264">
        <f t="shared" si="7"/>
        <v>130</v>
      </c>
      <c r="C126" s="264">
        <f t="shared" si="8"/>
        <v>88</v>
      </c>
      <c r="D126" s="264">
        <v>44</v>
      </c>
      <c r="E126" s="264">
        <v>44</v>
      </c>
      <c r="F126" s="264"/>
      <c r="G126" s="264">
        <f t="shared" si="9"/>
        <v>4</v>
      </c>
      <c r="H126" s="264"/>
      <c r="I126" s="264"/>
      <c r="J126" s="264">
        <v>4</v>
      </c>
      <c r="K126" s="264"/>
      <c r="L126" s="264"/>
      <c r="M126" s="264">
        <v>11.8</v>
      </c>
      <c r="N126" s="264">
        <f t="shared" si="10"/>
        <v>0</v>
      </c>
      <c r="O126" s="264"/>
      <c r="P126" s="264"/>
      <c r="Q126" s="264"/>
      <c r="R126" s="264">
        <v>12</v>
      </c>
      <c r="S126" s="264">
        <f t="shared" si="11"/>
        <v>0</v>
      </c>
      <c r="T126" s="264"/>
      <c r="U126" s="264"/>
      <c r="V126" s="264"/>
      <c r="W126" s="264"/>
      <c r="X126" s="264"/>
      <c r="Y126" s="264"/>
      <c r="Z126" s="264"/>
      <c r="AA126" s="264">
        <f t="shared" si="12"/>
        <v>14.2</v>
      </c>
      <c r="AB126" s="264"/>
      <c r="AC126" s="264">
        <v>14.2</v>
      </c>
      <c r="AD126" s="264"/>
      <c r="AE126" s="264"/>
      <c r="AF126" s="264">
        <v>63</v>
      </c>
      <c r="AG126" s="264">
        <v>47.8</v>
      </c>
      <c r="AH126" s="264">
        <v>16</v>
      </c>
      <c r="AI126" s="264">
        <v>0.3</v>
      </c>
      <c r="AJ126" s="264">
        <v>0.2</v>
      </c>
      <c r="AK126" s="264">
        <v>5.2</v>
      </c>
      <c r="AL126" s="264">
        <v>9</v>
      </c>
      <c r="AM126" s="264">
        <v>10</v>
      </c>
      <c r="AN126" s="264"/>
      <c r="AO126" s="264"/>
      <c r="AP126" s="264">
        <v>6.1</v>
      </c>
      <c r="AQ126" s="264"/>
      <c r="AR126" s="264">
        <v>1</v>
      </c>
      <c r="AS126" s="264"/>
      <c r="AT126" s="264"/>
      <c r="AU126" s="264"/>
      <c r="AV126" s="264">
        <v>0.5</v>
      </c>
      <c r="AW126" s="264">
        <v>0.2</v>
      </c>
      <c r="AX126" s="264"/>
      <c r="AY126" s="264"/>
      <c r="AZ126" s="264"/>
      <c r="BA126" s="264"/>
      <c r="BB126" s="264">
        <v>5.7</v>
      </c>
      <c r="BC126" s="264">
        <v>5.7</v>
      </c>
      <c r="BD126" s="264"/>
      <c r="BE126" s="264"/>
      <c r="BF126" s="264">
        <v>0.2</v>
      </c>
      <c r="BG126" s="264"/>
      <c r="BH126" s="264">
        <v>1.6</v>
      </c>
      <c r="BI126" s="264">
        <v>7</v>
      </c>
      <c r="BJ126" s="264"/>
      <c r="BK126" s="264">
        <v>120</v>
      </c>
      <c r="BL126" s="264">
        <v>120</v>
      </c>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v>120</v>
      </c>
      <c r="CI126" s="264"/>
      <c r="CJ126" s="264"/>
      <c r="CK126" s="264">
        <v>120</v>
      </c>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f t="shared" si="13"/>
        <v>313</v>
      </c>
    </row>
    <row r="127" spans="1:129" ht="14.25" customHeight="1">
      <c r="A127" s="28" t="s">
        <v>283</v>
      </c>
      <c r="B127" s="264">
        <f t="shared" si="7"/>
        <v>171</v>
      </c>
      <c r="C127" s="264">
        <f t="shared" si="8"/>
        <v>124</v>
      </c>
      <c r="D127" s="264">
        <v>54</v>
      </c>
      <c r="E127" s="264">
        <v>67</v>
      </c>
      <c r="F127" s="264">
        <v>3</v>
      </c>
      <c r="G127" s="264">
        <f t="shared" si="9"/>
        <v>6</v>
      </c>
      <c r="H127" s="264"/>
      <c r="I127" s="264"/>
      <c r="J127" s="264">
        <v>6</v>
      </c>
      <c r="K127" s="264"/>
      <c r="L127" s="264"/>
      <c r="M127" s="264">
        <v>16</v>
      </c>
      <c r="N127" s="264">
        <f t="shared" si="10"/>
        <v>0</v>
      </c>
      <c r="O127" s="264"/>
      <c r="P127" s="264"/>
      <c r="Q127" s="264"/>
      <c r="R127" s="264">
        <v>6</v>
      </c>
      <c r="S127" s="264">
        <f t="shared" si="11"/>
        <v>0</v>
      </c>
      <c r="T127" s="264"/>
      <c r="U127" s="264"/>
      <c r="V127" s="264"/>
      <c r="W127" s="264"/>
      <c r="X127" s="264"/>
      <c r="Y127" s="264"/>
      <c r="Z127" s="264"/>
      <c r="AA127" s="264">
        <f t="shared" si="12"/>
        <v>19</v>
      </c>
      <c r="AB127" s="264"/>
      <c r="AC127" s="264">
        <v>19</v>
      </c>
      <c r="AD127" s="264"/>
      <c r="AE127" s="264"/>
      <c r="AF127" s="264">
        <v>71.4</v>
      </c>
      <c r="AG127" s="264">
        <v>38.4</v>
      </c>
      <c r="AH127" s="264">
        <v>13</v>
      </c>
      <c r="AI127" s="264"/>
      <c r="AJ127" s="264"/>
      <c r="AK127" s="264">
        <v>3</v>
      </c>
      <c r="AL127" s="264">
        <v>5</v>
      </c>
      <c r="AM127" s="264">
        <v>2</v>
      </c>
      <c r="AN127" s="264"/>
      <c r="AO127" s="264"/>
      <c r="AP127" s="264">
        <v>5</v>
      </c>
      <c r="AQ127" s="264">
        <v>4</v>
      </c>
      <c r="AR127" s="264">
        <v>1.4</v>
      </c>
      <c r="AS127" s="264"/>
      <c r="AT127" s="264">
        <v>5</v>
      </c>
      <c r="AU127" s="264"/>
      <c r="AV127" s="264"/>
      <c r="AW127" s="264"/>
      <c r="AX127" s="264"/>
      <c r="AY127" s="264"/>
      <c r="AZ127" s="264"/>
      <c r="BA127" s="264"/>
      <c r="BB127" s="264"/>
      <c r="BC127" s="264"/>
      <c r="BD127" s="264"/>
      <c r="BE127" s="264"/>
      <c r="BF127" s="264">
        <v>1.1</v>
      </c>
      <c r="BG127" s="264"/>
      <c r="BH127" s="264">
        <v>2</v>
      </c>
      <c r="BI127" s="264">
        <v>6</v>
      </c>
      <c r="BJ127" s="264">
        <v>23.9</v>
      </c>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c r="CE127" s="264"/>
      <c r="CF127" s="264"/>
      <c r="CG127" s="264"/>
      <c r="CH127" s="264"/>
      <c r="CI127" s="264"/>
      <c r="CJ127" s="264"/>
      <c r="CK127" s="264"/>
      <c r="CL127" s="264"/>
      <c r="CM127" s="264"/>
      <c r="CN127" s="264"/>
      <c r="CO127" s="264"/>
      <c r="CP127" s="264"/>
      <c r="CQ127" s="264"/>
      <c r="CR127" s="264"/>
      <c r="CS127" s="264"/>
      <c r="CT127" s="264"/>
      <c r="CU127" s="264"/>
      <c r="CV127" s="264"/>
      <c r="CW127" s="264"/>
      <c r="CX127" s="264"/>
      <c r="CY127" s="264"/>
      <c r="CZ127" s="264"/>
      <c r="DA127" s="264"/>
      <c r="DB127" s="264"/>
      <c r="DC127" s="264"/>
      <c r="DD127" s="264"/>
      <c r="DE127" s="264"/>
      <c r="DF127" s="264"/>
      <c r="DG127" s="264"/>
      <c r="DH127" s="264"/>
      <c r="DI127" s="264"/>
      <c r="DJ127" s="264"/>
      <c r="DK127" s="264"/>
      <c r="DL127" s="264"/>
      <c r="DM127" s="264"/>
      <c r="DN127" s="264"/>
      <c r="DO127" s="264"/>
      <c r="DP127" s="264"/>
      <c r="DQ127" s="264"/>
      <c r="DR127" s="264"/>
      <c r="DS127" s="264"/>
      <c r="DT127" s="264"/>
      <c r="DU127" s="264"/>
      <c r="DV127" s="264"/>
      <c r="DW127" s="264"/>
      <c r="DX127" s="264"/>
      <c r="DY127" s="264">
        <f t="shared" si="13"/>
        <v>242.4</v>
      </c>
    </row>
    <row r="128" spans="1:129" ht="14.25" customHeight="1">
      <c r="A128" s="28" t="s">
        <v>284</v>
      </c>
      <c r="B128" s="264">
        <f t="shared" si="7"/>
        <v>890</v>
      </c>
      <c r="C128" s="264">
        <f t="shared" si="8"/>
        <v>626</v>
      </c>
      <c r="D128" s="264">
        <v>232</v>
      </c>
      <c r="E128" s="264">
        <v>375</v>
      </c>
      <c r="F128" s="264">
        <v>19</v>
      </c>
      <c r="G128" s="264">
        <f t="shared" si="9"/>
        <v>123</v>
      </c>
      <c r="H128" s="264">
        <v>94</v>
      </c>
      <c r="I128" s="264"/>
      <c r="J128" s="264">
        <v>29</v>
      </c>
      <c r="K128" s="264"/>
      <c r="L128" s="264"/>
      <c r="M128" s="264">
        <v>77</v>
      </c>
      <c r="N128" s="264">
        <f t="shared" si="10"/>
        <v>9</v>
      </c>
      <c r="O128" s="264"/>
      <c r="P128" s="264"/>
      <c r="Q128" s="264">
        <v>9</v>
      </c>
      <c r="R128" s="264">
        <v>4</v>
      </c>
      <c r="S128" s="264">
        <f t="shared" si="11"/>
        <v>0</v>
      </c>
      <c r="T128" s="264"/>
      <c r="U128" s="264"/>
      <c r="V128" s="264"/>
      <c r="W128" s="264"/>
      <c r="X128" s="264"/>
      <c r="Y128" s="264"/>
      <c r="Z128" s="264"/>
      <c r="AA128" s="264">
        <f t="shared" si="12"/>
        <v>51</v>
      </c>
      <c r="AB128" s="264"/>
      <c r="AC128" s="264">
        <v>51</v>
      </c>
      <c r="AD128" s="264"/>
      <c r="AE128" s="264"/>
      <c r="AF128" s="264">
        <v>283.5</v>
      </c>
      <c r="AG128" s="264">
        <v>263.5</v>
      </c>
      <c r="AH128" s="264">
        <v>61</v>
      </c>
      <c r="AI128" s="264">
        <v>51</v>
      </c>
      <c r="AJ128" s="264"/>
      <c r="AK128" s="264">
        <v>51</v>
      </c>
      <c r="AL128" s="264">
        <v>60</v>
      </c>
      <c r="AM128" s="264"/>
      <c r="AN128" s="264"/>
      <c r="AO128" s="264"/>
      <c r="AP128" s="264"/>
      <c r="AQ128" s="264"/>
      <c r="AR128" s="264">
        <v>6.5</v>
      </c>
      <c r="AS128" s="264"/>
      <c r="AT128" s="264">
        <v>34</v>
      </c>
      <c r="AU128" s="264"/>
      <c r="AV128" s="264"/>
      <c r="AW128" s="264"/>
      <c r="AX128" s="264"/>
      <c r="AY128" s="264"/>
      <c r="AZ128" s="264"/>
      <c r="BA128" s="264"/>
      <c r="BB128" s="264"/>
      <c r="BC128" s="264"/>
      <c r="BD128" s="264"/>
      <c r="BE128" s="264"/>
      <c r="BF128" s="264">
        <v>10</v>
      </c>
      <c r="BG128" s="264"/>
      <c r="BH128" s="264">
        <v>10</v>
      </c>
      <c r="BI128" s="264"/>
      <c r="BJ128" s="264"/>
      <c r="BK128" s="264">
        <v>120</v>
      </c>
      <c r="BL128" s="264">
        <v>120</v>
      </c>
      <c r="BM128" s="264">
        <v>120</v>
      </c>
      <c r="BN128" s="264">
        <v>40</v>
      </c>
      <c r="BO128" s="264">
        <v>30</v>
      </c>
      <c r="BP128" s="264">
        <v>5</v>
      </c>
      <c r="BQ128" s="264">
        <v>20</v>
      </c>
      <c r="BR128" s="264">
        <v>15</v>
      </c>
      <c r="BS128" s="264">
        <v>5</v>
      </c>
      <c r="BT128" s="264">
        <v>5</v>
      </c>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f t="shared" si="13"/>
        <v>1293.5</v>
      </c>
    </row>
    <row r="129" spans="1:129" ht="14.25" customHeight="1">
      <c r="A129" s="28" t="s">
        <v>285</v>
      </c>
      <c r="B129" s="264">
        <f t="shared" si="7"/>
        <v>28</v>
      </c>
      <c r="C129" s="264">
        <f t="shared" si="8"/>
        <v>16</v>
      </c>
      <c r="D129" s="264">
        <v>8</v>
      </c>
      <c r="E129" s="264">
        <v>8</v>
      </c>
      <c r="F129" s="264"/>
      <c r="G129" s="264">
        <f t="shared" si="9"/>
        <v>4</v>
      </c>
      <c r="H129" s="264">
        <v>3</v>
      </c>
      <c r="I129" s="264"/>
      <c r="J129" s="264">
        <v>1</v>
      </c>
      <c r="K129" s="264"/>
      <c r="L129" s="264"/>
      <c r="M129" s="264">
        <v>2</v>
      </c>
      <c r="N129" s="264">
        <f t="shared" si="10"/>
        <v>0</v>
      </c>
      <c r="O129" s="264"/>
      <c r="P129" s="264"/>
      <c r="Q129" s="264"/>
      <c r="R129" s="264">
        <v>2</v>
      </c>
      <c r="S129" s="264">
        <f t="shared" si="11"/>
        <v>0</v>
      </c>
      <c r="T129" s="264"/>
      <c r="U129" s="264"/>
      <c r="V129" s="264"/>
      <c r="W129" s="264"/>
      <c r="X129" s="264"/>
      <c r="Y129" s="264"/>
      <c r="Z129" s="264"/>
      <c r="AA129" s="264">
        <f t="shared" si="12"/>
        <v>4</v>
      </c>
      <c r="AB129" s="264"/>
      <c r="AC129" s="264">
        <v>4</v>
      </c>
      <c r="AD129" s="264"/>
      <c r="AE129" s="264"/>
      <c r="AF129" s="264">
        <v>32.3</v>
      </c>
      <c r="AG129" s="264">
        <v>9.3</v>
      </c>
      <c r="AH129" s="264">
        <v>5</v>
      </c>
      <c r="AI129" s="264"/>
      <c r="AJ129" s="264"/>
      <c r="AK129" s="264"/>
      <c r="AL129" s="264">
        <v>3</v>
      </c>
      <c r="AM129" s="264">
        <v>1</v>
      </c>
      <c r="AN129" s="264"/>
      <c r="AO129" s="264"/>
      <c r="AP129" s="264"/>
      <c r="AQ129" s="264"/>
      <c r="AR129" s="264">
        <v>0.3</v>
      </c>
      <c r="AS129" s="264"/>
      <c r="AT129" s="264"/>
      <c r="AU129" s="264"/>
      <c r="AV129" s="264"/>
      <c r="AW129" s="264"/>
      <c r="AX129" s="264"/>
      <c r="AY129" s="264"/>
      <c r="AZ129" s="264"/>
      <c r="BA129" s="264"/>
      <c r="BB129" s="264"/>
      <c r="BC129" s="264"/>
      <c r="BD129" s="264"/>
      <c r="BE129" s="264"/>
      <c r="BF129" s="264"/>
      <c r="BG129" s="264"/>
      <c r="BH129" s="264"/>
      <c r="BI129" s="264">
        <v>8</v>
      </c>
      <c r="BJ129" s="264">
        <v>15</v>
      </c>
      <c r="BK129" s="264"/>
      <c r="BL129" s="264"/>
      <c r="BM129" s="264"/>
      <c r="BN129" s="264"/>
      <c r="BO129" s="264"/>
      <c r="BP129" s="264"/>
      <c r="BQ129" s="264"/>
      <c r="BR129" s="264"/>
      <c r="BS129" s="264"/>
      <c r="BT129" s="264"/>
      <c r="BU129" s="264"/>
      <c r="BV129" s="264"/>
      <c r="BW129" s="264"/>
      <c r="BX129" s="264"/>
      <c r="BY129" s="264"/>
      <c r="BZ129" s="26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64"/>
      <c r="DQ129" s="264"/>
      <c r="DR129" s="264"/>
      <c r="DS129" s="264"/>
      <c r="DT129" s="264"/>
      <c r="DU129" s="264"/>
      <c r="DV129" s="264"/>
      <c r="DW129" s="264"/>
      <c r="DX129" s="264"/>
      <c r="DY129" s="264">
        <f t="shared" si="13"/>
        <v>60.3</v>
      </c>
    </row>
    <row r="130" spans="1:129" ht="14.25" customHeight="1">
      <c r="A130" s="28" t="s">
        <v>286</v>
      </c>
      <c r="B130" s="264">
        <f t="shared" si="7"/>
        <v>428</v>
      </c>
      <c r="C130" s="264">
        <f t="shared" si="8"/>
        <v>304</v>
      </c>
      <c r="D130" s="264">
        <v>114</v>
      </c>
      <c r="E130" s="264">
        <v>182</v>
      </c>
      <c r="F130" s="264">
        <v>8</v>
      </c>
      <c r="G130" s="264">
        <f t="shared" si="9"/>
        <v>59</v>
      </c>
      <c r="H130" s="264">
        <v>45</v>
      </c>
      <c r="I130" s="264"/>
      <c r="J130" s="264">
        <v>14</v>
      </c>
      <c r="K130" s="264"/>
      <c r="L130" s="264"/>
      <c r="M130" s="264">
        <v>39</v>
      </c>
      <c r="N130" s="264">
        <f t="shared" si="10"/>
        <v>9</v>
      </c>
      <c r="O130" s="264"/>
      <c r="P130" s="264"/>
      <c r="Q130" s="264">
        <v>9</v>
      </c>
      <c r="R130" s="264">
        <v>6</v>
      </c>
      <c r="S130" s="264">
        <f t="shared" si="11"/>
        <v>0</v>
      </c>
      <c r="T130" s="264"/>
      <c r="U130" s="264"/>
      <c r="V130" s="264"/>
      <c r="W130" s="264"/>
      <c r="X130" s="264"/>
      <c r="Y130" s="264"/>
      <c r="Z130" s="264"/>
      <c r="AA130" s="264">
        <f t="shared" si="12"/>
        <v>11</v>
      </c>
      <c r="AB130" s="264"/>
      <c r="AC130" s="264">
        <v>11</v>
      </c>
      <c r="AD130" s="264"/>
      <c r="AE130" s="264"/>
      <c r="AF130" s="264">
        <v>192.3</v>
      </c>
      <c r="AG130" s="264">
        <v>85.5</v>
      </c>
      <c r="AH130" s="264">
        <v>68.2</v>
      </c>
      <c r="AI130" s="264"/>
      <c r="AJ130" s="264"/>
      <c r="AK130" s="264"/>
      <c r="AL130" s="264"/>
      <c r="AM130" s="264"/>
      <c r="AN130" s="264"/>
      <c r="AO130" s="264"/>
      <c r="AP130" s="264"/>
      <c r="AQ130" s="264"/>
      <c r="AR130" s="264">
        <v>3</v>
      </c>
      <c r="AS130" s="264"/>
      <c r="AT130" s="264">
        <v>14.3</v>
      </c>
      <c r="AU130" s="264"/>
      <c r="AV130" s="264">
        <v>6</v>
      </c>
      <c r="AW130" s="264"/>
      <c r="AX130" s="264"/>
      <c r="AY130" s="264"/>
      <c r="AZ130" s="264"/>
      <c r="BA130" s="264"/>
      <c r="BB130" s="264"/>
      <c r="BC130" s="264"/>
      <c r="BD130" s="264"/>
      <c r="BE130" s="264"/>
      <c r="BF130" s="264">
        <v>4.6</v>
      </c>
      <c r="BG130" s="264"/>
      <c r="BH130" s="264">
        <v>15.2</v>
      </c>
      <c r="BI130" s="264"/>
      <c r="BJ130" s="264">
        <v>81</v>
      </c>
      <c r="BK130" s="264"/>
      <c r="BL130" s="264"/>
      <c r="BM130" s="264"/>
      <c r="BN130" s="264"/>
      <c r="BO130" s="264"/>
      <c r="BP130" s="264"/>
      <c r="BQ130" s="264"/>
      <c r="BR130" s="264"/>
      <c r="BS130" s="264"/>
      <c r="BT130" s="264"/>
      <c r="BU130" s="264"/>
      <c r="BV130" s="264"/>
      <c r="BW130" s="264"/>
      <c r="BX130" s="264"/>
      <c r="BY130" s="264"/>
      <c r="BZ130" s="26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64"/>
      <c r="DQ130" s="264"/>
      <c r="DR130" s="264"/>
      <c r="DS130" s="264"/>
      <c r="DT130" s="264"/>
      <c r="DU130" s="264"/>
      <c r="DV130" s="264"/>
      <c r="DW130" s="264"/>
      <c r="DX130" s="264"/>
      <c r="DY130" s="264">
        <f t="shared" si="13"/>
        <v>620.3</v>
      </c>
    </row>
    <row r="131" spans="1:129" ht="14.25" customHeight="1">
      <c r="A131" s="28" t="s">
        <v>287</v>
      </c>
      <c r="B131" s="264">
        <f t="shared" si="7"/>
        <v>0</v>
      </c>
      <c r="C131" s="264">
        <f t="shared" si="8"/>
        <v>0</v>
      </c>
      <c r="D131" s="264"/>
      <c r="E131" s="264"/>
      <c r="F131" s="264"/>
      <c r="G131" s="264">
        <f t="shared" si="9"/>
        <v>0</v>
      </c>
      <c r="H131" s="264"/>
      <c r="I131" s="264"/>
      <c r="J131" s="264"/>
      <c r="K131" s="264"/>
      <c r="L131" s="264"/>
      <c r="M131" s="264"/>
      <c r="N131" s="264">
        <f t="shared" si="10"/>
        <v>0</v>
      </c>
      <c r="O131" s="264"/>
      <c r="P131" s="264"/>
      <c r="Q131" s="264"/>
      <c r="R131" s="264"/>
      <c r="S131" s="264">
        <f t="shared" si="11"/>
        <v>0</v>
      </c>
      <c r="T131" s="264"/>
      <c r="U131" s="264"/>
      <c r="V131" s="264"/>
      <c r="W131" s="264"/>
      <c r="X131" s="264"/>
      <c r="Y131" s="264"/>
      <c r="Z131" s="264"/>
      <c r="AA131" s="264">
        <f t="shared" si="12"/>
        <v>0</v>
      </c>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v>90</v>
      </c>
      <c r="BL131" s="264">
        <v>90</v>
      </c>
      <c r="BM131" s="264">
        <v>20.5</v>
      </c>
      <c r="BN131" s="264">
        <v>7</v>
      </c>
      <c r="BO131" s="264">
        <v>10</v>
      </c>
      <c r="BP131" s="264"/>
      <c r="BQ131" s="264"/>
      <c r="BR131" s="264"/>
      <c r="BS131" s="264">
        <v>0.5</v>
      </c>
      <c r="BT131" s="264"/>
      <c r="BU131" s="264"/>
      <c r="BV131" s="264">
        <v>1</v>
      </c>
      <c r="BW131" s="264"/>
      <c r="BX131" s="264">
        <v>2</v>
      </c>
      <c r="BY131" s="264"/>
      <c r="BZ131" s="264"/>
      <c r="CA131" s="264"/>
      <c r="CB131" s="264"/>
      <c r="CC131" s="264">
        <v>5</v>
      </c>
      <c r="CD131" s="264">
        <v>6.2</v>
      </c>
      <c r="CE131" s="264">
        <v>6.2</v>
      </c>
      <c r="CF131" s="264"/>
      <c r="CG131" s="264"/>
      <c r="CH131" s="264">
        <v>33</v>
      </c>
      <c r="CI131" s="264"/>
      <c r="CJ131" s="264">
        <v>18</v>
      </c>
      <c r="CK131" s="264">
        <v>15</v>
      </c>
      <c r="CL131" s="264">
        <v>1.9</v>
      </c>
      <c r="CM131" s="264"/>
      <c r="CN131" s="264">
        <v>4.4</v>
      </c>
      <c r="CO131" s="264">
        <v>3</v>
      </c>
      <c r="CP131" s="264">
        <v>16</v>
      </c>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64"/>
      <c r="DQ131" s="264"/>
      <c r="DR131" s="264"/>
      <c r="DS131" s="264"/>
      <c r="DT131" s="264"/>
      <c r="DU131" s="264"/>
      <c r="DV131" s="264"/>
      <c r="DW131" s="264"/>
      <c r="DX131" s="264"/>
      <c r="DY131" s="264">
        <f t="shared" si="13"/>
        <v>90</v>
      </c>
    </row>
    <row r="132" spans="1:129" ht="14.25" customHeight="1">
      <c r="A132" s="28" t="s">
        <v>288</v>
      </c>
      <c r="B132" s="264">
        <f t="shared" si="7"/>
        <v>175</v>
      </c>
      <c r="C132" s="264">
        <f t="shared" si="8"/>
        <v>134</v>
      </c>
      <c r="D132" s="264">
        <v>50</v>
      </c>
      <c r="E132" s="264">
        <v>79</v>
      </c>
      <c r="F132" s="264">
        <v>5</v>
      </c>
      <c r="G132" s="264">
        <f t="shared" si="9"/>
        <v>17</v>
      </c>
      <c r="H132" s="264">
        <v>15</v>
      </c>
      <c r="I132" s="264"/>
      <c r="J132" s="264">
        <v>2</v>
      </c>
      <c r="K132" s="264"/>
      <c r="L132" s="264"/>
      <c r="M132" s="264">
        <v>17</v>
      </c>
      <c r="N132" s="264">
        <f t="shared" si="10"/>
        <v>0</v>
      </c>
      <c r="O132" s="264"/>
      <c r="P132" s="264"/>
      <c r="Q132" s="264"/>
      <c r="R132" s="264"/>
      <c r="S132" s="264">
        <f t="shared" si="11"/>
        <v>0</v>
      </c>
      <c r="T132" s="264"/>
      <c r="U132" s="264"/>
      <c r="V132" s="264"/>
      <c r="W132" s="264"/>
      <c r="X132" s="264"/>
      <c r="Y132" s="264"/>
      <c r="Z132" s="264"/>
      <c r="AA132" s="264">
        <f t="shared" si="12"/>
        <v>7</v>
      </c>
      <c r="AB132" s="264"/>
      <c r="AC132" s="264">
        <v>7</v>
      </c>
      <c r="AD132" s="264"/>
      <c r="AE132" s="264"/>
      <c r="AF132" s="264">
        <v>93.3</v>
      </c>
      <c r="AG132" s="264">
        <v>76.3</v>
      </c>
      <c r="AH132" s="264">
        <v>52.5</v>
      </c>
      <c r="AI132" s="264"/>
      <c r="AJ132" s="264"/>
      <c r="AK132" s="264"/>
      <c r="AL132" s="264"/>
      <c r="AM132" s="264"/>
      <c r="AN132" s="264"/>
      <c r="AO132" s="264"/>
      <c r="AP132" s="264"/>
      <c r="AQ132" s="264">
        <v>15</v>
      </c>
      <c r="AR132" s="264">
        <v>1.3</v>
      </c>
      <c r="AS132" s="264"/>
      <c r="AT132" s="264">
        <v>7.5</v>
      </c>
      <c r="AU132" s="264"/>
      <c r="AV132" s="264">
        <v>2</v>
      </c>
      <c r="AW132" s="264"/>
      <c r="AX132" s="264"/>
      <c r="AY132" s="264"/>
      <c r="AZ132" s="264"/>
      <c r="BA132" s="264"/>
      <c r="BB132" s="264">
        <v>6</v>
      </c>
      <c r="BC132" s="264"/>
      <c r="BD132" s="264"/>
      <c r="BE132" s="264">
        <v>6</v>
      </c>
      <c r="BF132" s="264">
        <v>4</v>
      </c>
      <c r="BG132" s="264"/>
      <c r="BH132" s="264">
        <v>5</v>
      </c>
      <c r="BI132" s="264"/>
      <c r="BJ132" s="264"/>
      <c r="BK132" s="264"/>
      <c r="BL132" s="264"/>
      <c r="BM132" s="264"/>
      <c r="BN132" s="264"/>
      <c r="BO132" s="264"/>
      <c r="BP132" s="264"/>
      <c r="BQ132" s="264"/>
      <c r="BR132" s="264"/>
      <c r="BS132" s="264"/>
      <c r="BT132" s="264"/>
      <c r="BU132" s="264"/>
      <c r="BV132" s="264"/>
      <c r="BW132" s="264"/>
      <c r="BX132" s="264"/>
      <c r="BY132" s="264"/>
      <c r="BZ132" s="264"/>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64"/>
      <c r="DQ132" s="264"/>
      <c r="DR132" s="264"/>
      <c r="DS132" s="264"/>
      <c r="DT132" s="264"/>
      <c r="DU132" s="264"/>
      <c r="DV132" s="264"/>
      <c r="DW132" s="264"/>
      <c r="DX132" s="264"/>
      <c r="DY132" s="264">
        <f t="shared" si="13"/>
        <v>268.3</v>
      </c>
    </row>
    <row r="133" spans="1:129" ht="14.25" customHeight="1">
      <c r="A133" s="28" t="s">
        <v>289</v>
      </c>
      <c r="B133" s="264">
        <f t="shared" si="7"/>
        <v>7</v>
      </c>
      <c r="C133" s="264">
        <f t="shared" si="8"/>
        <v>0</v>
      </c>
      <c r="D133" s="264"/>
      <c r="E133" s="264"/>
      <c r="F133" s="264"/>
      <c r="G133" s="264">
        <f t="shared" si="9"/>
        <v>0</v>
      </c>
      <c r="H133" s="264"/>
      <c r="I133" s="264"/>
      <c r="J133" s="264"/>
      <c r="K133" s="264"/>
      <c r="L133" s="264"/>
      <c r="M133" s="264"/>
      <c r="N133" s="264">
        <f t="shared" si="10"/>
        <v>0</v>
      </c>
      <c r="O133" s="264"/>
      <c r="P133" s="264"/>
      <c r="Q133" s="264"/>
      <c r="R133" s="264"/>
      <c r="S133" s="264">
        <f t="shared" si="11"/>
        <v>0</v>
      </c>
      <c r="T133" s="264"/>
      <c r="U133" s="264"/>
      <c r="V133" s="264"/>
      <c r="W133" s="264"/>
      <c r="X133" s="264"/>
      <c r="Y133" s="264"/>
      <c r="Z133" s="264"/>
      <c r="AA133" s="264">
        <f t="shared" si="12"/>
        <v>7</v>
      </c>
      <c r="AB133" s="264"/>
      <c r="AC133" s="264">
        <v>7</v>
      </c>
      <c r="AD133" s="264"/>
      <c r="AE133" s="264"/>
      <c r="AF133" s="264">
        <v>0.2</v>
      </c>
      <c r="AG133" s="264">
        <v>0.2</v>
      </c>
      <c r="AH133" s="264"/>
      <c r="AI133" s="264"/>
      <c r="AJ133" s="264"/>
      <c r="AK133" s="264"/>
      <c r="AL133" s="264"/>
      <c r="AM133" s="264"/>
      <c r="AN133" s="264"/>
      <c r="AO133" s="264"/>
      <c r="AP133" s="264"/>
      <c r="AQ133" s="264"/>
      <c r="AR133" s="264">
        <v>0.2</v>
      </c>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64"/>
      <c r="DQ133" s="264"/>
      <c r="DR133" s="264"/>
      <c r="DS133" s="264"/>
      <c r="DT133" s="264"/>
      <c r="DU133" s="264"/>
      <c r="DV133" s="264"/>
      <c r="DW133" s="264"/>
      <c r="DX133" s="264"/>
      <c r="DY133" s="264">
        <f t="shared" si="13"/>
        <v>7.2</v>
      </c>
    </row>
    <row r="134" spans="1:129" ht="14.25" customHeight="1">
      <c r="A134" s="28" t="s">
        <v>290</v>
      </c>
      <c r="B134" s="264">
        <f t="shared" si="7"/>
        <v>6.5</v>
      </c>
      <c r="C134" s="264">
        <f t="shared" si="8"/>
        <v>0</v>
      </c>
      <c r="D134" s="264"/>
      <c r="E134" s="264"/>
      <c r="F134" s="264"/>
      <c r="G134" s="264">
        <f t="shared" si="9"/>
        <v>0</v>
      </c>
      <c r="H134" s="264"/>
      <c r="I134" s="264"/>
      <c r="J134" s="264"/>
      <c r="K134" s="264"/>
      <c r="L134" s="264"/>
      <c r="M134" s="264"/>
      <c r="N134" s="264">
        <f t="shared" si="10"/>
        <v>0</v>
      </c>
      <c r="O134" s="264"/>
      <c r="P134" s="264"/>
      <c r="Q134" s="264"/>
      <c r="R134" s="264"/>
      <c r="S134" s="264">
        <f t="shared" si="11"/>
        <v>0</v>
      </c>
      <c r="T134" s="264"/>
      <c r="U134" s="264"/>
      <c r="V134" s="264"/>
      <c r="W134" s="264"/>
      <c r="X134" s="264"/>
      <c r="Y134" s="264"/>
      <c r="Z134" s="264"/>
      <c r="AA134" s="264">
        <f t="shared" si="12"/>
        <v>6.5</v>
      </c>
      <c r="AB134" s="264"/>
      <c r="AC134" s="264">
        <v>6.5</v>
      </c>
      <c r="AD134" s="264"/>
      <c r="AE134" s="264"/>
      <c r="AF134" s="264">
        <v>140</v>
      </c>
      <c r="AG134" s="264">
        <v>15</v>
      </c>
      <c r="AH134" s="264">
        <v>5</v>
      </c>
      <c r="AI134" s="264">
        <v>2</v>
      </c>
      <c r="AJ134" s="264"/>
      <c r="AK134" s="264"/>
      <c r="AL134" s="264"/>
      <c r="AM134" s="264">
        <v>2</v>
      </c>
      <c r="AN134" s="264"/>
      <c r="AO134" s="264"/>
      <c r="AP134" s="264">
        <v>1</v>
      </c>
      <c r="AQ134" s="264">
        <v>1</v>
      </c>
      <c r="AR134" s="264">
        <v>1</v>
      </c>
      <c r="AS134" s="264">
        <v>1</v>
      </c>
      <c r="AT134" s="264"/>
      <c r="AU134" s="264">
        <v>2</v>
      </c>
      <c r="AV134" s="264"/>
      <c r="AW134" s="264"/>
      <c r="AX134" s="264"/>
      <c r="AY134" s="264"/>
      <c r="AZ134" s="264"/>
      <c r="BA134" s="264"/>
      <c r="BB134" s="264">
        <v>20</v>
      </c>
      <c r="BC134" s="264">
        <v>13</v>
      </c>
      <c r="BD134" s="264">
        <v>7</v>
      </c>
      <c r="BE134" s="264"/>
      <c r="BF134" s="264"/>
      <c r="BG134" s="264"/>
      <c r="BH134" s="264"/>
      <c r="BI134" s="264">
        <v>5</v>
      </c>
      <c r="BJ134" s="264">
        <v>100</v>
      </c>
      <c r="BK134" s="264"/>
      <c r="BL134" s="264"/>
      <c r="BM134" s="264"/>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64"/>
      <c r="DQ134" s="264"/>
      <c r="DR134" s="264"/>
      <c r="DS134" s="264"/>
      <c r="DT134" s="264"/>
      <c r="DU134" s="264"/>
      <c r="DV134" s="264"/>
      <c r="DW134" s="264"/>
      <c r="DX134" s="264"/>
      <c r="DY134" s="264">
        <f t="shared" si="13"/>
        <v>146.5</v>
      </c>
    </row>
    <row r="135" spans="1:129" ht="14.25" customHeight="1">
      <c r="A135" s="28" t="s">
        <v>291</v>
      </c>
      <c r="B135" s="264">
        <f t="shared" si="7"/>
        <v>14</v>
      </c>
      <c r="C135" s="264">
        <f t="shared" si="8"/>
        <v>11</v>
      </c>
      <c r="D135" s="264">
        <v>5</v>
      </c>
      <c r="E135" s="264">
        <v>6</v>
      </c>
      <c r="F135" s="264"/>
      <c r="G135" s="264">
        <f t="shared" si="9"/>
        <v>0</v>
      </c>
      <c r="H135" s="264"/>
      <c r="I135" s="264"/>
      <c r="J135" s="264"/>
      <c r="K135" s="264"/>
      <c r="L135" s="264"/>
      <c r="M135" s="264">
        <v>2</v>
      </c>
      <c r="N135" s="264">
        <f t="shared" si="10"/>
        <v>0</v>
      </c>
      <c r="O135" s="264"/>
      <c r="P135" s="264"/>
      <c r="Q135" s="264"/>
      <c r="R135" s="264">
        <v>1</v>
      </c>
      <c r="S135" s="264">
        <f t="shared" si="11"/>
        <v>0</v>
      </c>
      <c r="T135" s="264"/>
      <c r="U135" s="264"/>
      <c r="V135" s="264"/>
      <c r="W135" s="264"/>
      <c r="X135" s="264"/>
      <c r="Y135" s="264"/>
      <c r="Z135" s="264"/>
      <c r="AA135" s="264">
        <f t="shared" si="12"/>
        <v>0</v>
      </c>
      <c r="AB135" s="264"/>
      <c r="AC135" s="264"/>
      <c r="AD135" s="264"/>
      <c r="AE135" s="264"/>
      <c r="AF135" s="264">
        <v>1.2</v>
      </c>
      <c r="AG135" s="264">
        <v>0.7</v>
      </c>
      <c r="AH135" s="264">
        <v>0.5</v>
      </c>
      <c r="AI135" s="264"/>
      <c r="AJ135" s="264"/>
      <c r="AK135" s="264"/>
      <c r="AL135" s="264"/>
      <c r="AM135" s="264"/>
      <c r="AN135" s="264"/>
      <c r="AO135" s="264"/>
      <c r="AP135" s="264"/>
      <c r="AQ135" s="264"/>
      <c r="AR135" s="264">
        <v>0.2</v>
      </c>
      <c r="AS135" s="264"/>
      <c r="AT135" s="264"/>
      <c r="AU135" s="264"/>
      <c r="AV135" s="264"/>
      <c r="AW135" s="264"/>
      <c r="AX135" s="264"/>
      <c r="AY135" s="264"/>
      <c r="AZ135" s="264"/>
      <c r="BA135" s="264"/>
      <c r="BB135" s="264"/>
      <c r="BC135" s="264"/>
      <c r="BD135" s="264"/>
      <c r="BE135" s="264"/>
      <c r="BF135" s="264"/>
      <c r="BG135" s="264"/>
      <c r="BH135" s="264"/>
      <c r="BI135" s="264"/>
      <c r="BJ135" s="264">
        <v>0.5</v>
      </c>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f t="shared" si="13"/>
        <v>15.2</v>
      </c>
    </row>
    <row r="136" spans="1:129" ht="14.25" customHeight="1">
      <c r="A136" s="28" t="s">
        <v>292</v>
      </c>
      <c r="B136" s="264">
        <f t="shared" si="7"/>
        <v>226</v>
      </c>
      <c r="C136" s="264">
        <f t="shared" si="8"/>
        <v>177</v>
      </c>
      <c r="D136" s="264">
        <v>68</v>
      </c>
      <c r="E136" s="264">
        <v>103</v>
      </c>
      <c r="F136" s="264">
        <v>6</v>
      </c>
      <c r="G136" s="264">
        <f t="shared" si="9"/>
        <v>9</v>
      </c>
      <c r="H136" s="264"/>
      <c r="I136" s="264"/>
      <c r="J136" s="264">
        <v>9</v>
      </c>
      <c r="K136" s="264"/>
      <c r="L136" s="264"/>
      <c r="M136" s="264">
        <v>22</v>
      </c>
      <c r="N136" s="264">
        <f t="shared" si="10"/>
        <v>0</v>
      </c>
      <c r="O136" s="264"/>
      <c r="P136" s="264"/>
      <c r="Q136" s="264"/>
      <c r="R136" s="264"/>
      <c r="S136" s="264">
        <f t="shared" si="11"/>
        <v>0</v>
      </c>
      <c r="T136" s="264"/>
      <c r="U136" s="264"/>
      <c r="V136" s="264"/>
      <c r="W136" s="264"/>
      <c r="X136" s="264"/>
      <c r="Y136" s="264"/>
      <c r="Z136" s="264"/>
      <c r="AA136" s="264">
        <f t="shared" si="12"/>
        <v>18</v>
      </c>
      <c r="AB136" s="264"/>
      <c r="AC136" s="264">
        <v>18</v>
      </c>
      <c r="AD136" s="264"/>
      <c r="AE136" s="264"/>
      <c r="AF136" s="264">
        <v>115.3</v>
      </c>
      <c r="AG136" s="264">
        <v>73.3</v>
      </c>
      <c r="AH136" s="264">
        <v>21</v>
      </c>
      <c r="AI136" s="264">
        <v>3</v>
      </c>
      <c r="AJ136" s="264">
        <v>1</v>
      </c>
      <c r="AK136" s="264">
        <v>2</v>
      </c>
      <c r="AL136" s="264">
        <v>7</v>
      </c>
      <c r="AM136" s="264">
        <v>8</v>
      </c>
      <c r="AN136" s="264"/>
      <c r="AO136" s="264">
        <v>2</v>
      </c>
      <c r="AP136" s="264">
        <v>11</v>
      </c>
      <c r="AQ136" s="264"/>
      <c r="AR136" s="264">
        <v>2.3</v>
      </c>
      <c r="AS136" s="264"/>
      <c r="AT136" s="264">
        <v>16</v>
      </c>
      <c r="AU136" s="264"/>
      <c r="AV136" s="264">
        <v>1.5</v>
      </c>
      <c r="AW136" s="264">
        <v>3</v>
      </c>
      <c r="AX136" s="264">
        <v>4.5</v>
      </c>
      <c r="AY136" s="264"/>
      <c r="AZ136" s="264">
        <v>4.5</v>
      </c>
      <c r="BA136" s="264"/>
      <c r="BB136" s="264">
        <v>6</v>
      </c>
      <c r="BC136" s="264"/>
      <c r="BD136" s="264">
        <v>6</v>
      </c>
      <c r="BE136" s="264"/>
      <c r="BF136" s="264">
        <v>3.5</v>
      </c>
      <c r="BG136" s="264"/>
      <c r="BH136" s="264">
        <v>4.5</v>
      </c>
      <c r="BI136" s="264">
        <v>8</v>
      </c>
      <c r="BJ136" s="264">
        <v>11</v>
      </c>
      <c r="BK136" s="264">
        <v>15</v>
      </c>
      <c r="BL136" s="264">
        <v>15</v>
      </c>
      <c r="BM136" s="264">
        <v>12</v>
      </c>
      <c r="BN136" s="264">
        <v>1</v>
      </c>
      <c r="BO136" s="264"/>
      <c r="BP136" s="264"/>
      <c r="BQ136" s="264"/>
      <c r="BR136" s="264"/>
      <c r="BS136" s="264">
        <v>7</v>
      </c>
      <c r="BT136" s="264"/>
      <c r="BU136" s="264"/>
      <c r="BV136" s="264">
        <v>4</v>
      </c>
      <c r="BW136" s="264"/>
      <c r="BX136" s="264"/>
      <c r="BY136" s="264"/>
      <c r="BZ136" s="264"/>
      <c r="CA136" s="264"/>
      <c r="CB136" s="264">
        <v>1</v>
      </c>
      <c r="CC136" s="264">
        <v>1</v>
      </c>
      <c r="CD136" s="264"/>
      <c r="CE136" s="264"/>
      <c r="CF136" s="264"/>
      <c r="CG136" s="264"/>
      <c r="CH136" s="264"/>
      <c r="CI136" s="264"/>
      <c r="CJ136" s="264"/>
      <c r="CK136" s="264"/>
      <c r="CL136" s="264"/>
      <c r="CM136" s="264"/>
      <c r="CN136" s="264"/>
      <c r="CO136" s="264"/>
      <c r="CP136" s="264">
        <v>1</v>
      </c>
      <c r="CQ136" s="264"/>
      <c r="CR136" s="264"/>
      <c r="CS136" s="264"/>
      <c r="CT136" s="264"/>
      <c r="CU136" s="264"/>
      <c r="CV136" s="264"/>
      <c r="CW136" s="264"/>
      <c r="CX136" s="264"/>
      <c r="CY136" s="264"/>
      <c r="CZ136" s="264"/>
      <c r="DA136" s="264"/>
      <c r="DB136" s="264"/>
      <c r="DC136" s="264"/>
      <c r="DD136" s="264"/>
      <c r="DE136" s="264"/>
      <c r="DF136" s="264"/>
      <c r="DG136" s="264"/>
      <c r="DH136" s="264"/>
      <c r="DI136" s="264"/>
      <c r="DJ136" s="264"/>
      <c r="DK136" s="264"/>
      <c r="DL136" s="264"/>
      <c r="DM136" s="264"/>
      <c r="DN136" s="264"/>
      <c r="DO136" s="264"/>
      <c r="DP136" s="264"/>
      <c r="DQ136" s="264"/>
      <c r="DR136" s="264"/>
      <c r="DS136" s="264"/>
      <c r="DT136" s="264"/>
      <c r="DU136" s="264"/>
      <c r="DV136" s="264"/>
      <c r="DW136" s="264"/>
      <c r="DX136" s="264"/>
      <c r="DY136" s="264">
        <f t="shared" si="13"/>
        <v>356.3</v>
      </c>
    </row>
    <row r="137" spans="1:129" ht="14.25" customHeight="1">
      <c r="A137" s="28" t="s">
        <v>293</v>
      </c>
      <c r="B137" s="264">
        <f aca="true" t="shared" si="14" ref="B137:B200">C137+G137+M137+N137+R137+S137+Y137+Z137+AE137+AA137</f>
        <v>228</v>
      </c>
      <c r="C137" s="264">
        <f aca="true" t="shared" si="15" ref="C137:C200">SUM(D137:F137)</f>
        <v>132</v>
      </c>
      <c r="D137" s="264">
        <v>57</v>
      </c>
      <c r="E137" s="264">
        <v>72</v>
      </c>
      <c r="F137" s="264">
        <v>3</v>
      </c>
      <c r="G137" s="264">
        <f aca="true" t="shared" si="16" ref="G137:G200">SUM(H137:L137)</f>
        <v>34</v>
      </c>
      <c r="H137" s="264">
        <v>28</v>
      </c>
      <c r="I137" s="264"/>
      <c r="J137" s="264">
        <v>6</v>
      </c>
      <c r="K137" s="264"/>
      <c r="L137" s="264"/>
      <c r="M137" s="264">
        <v>17</v>
      </c>
      <c r="N137" s="264">
        <f aca="true" t="shared" si="17" ref="N137:N200">SUM(O137:Q137)</f>
        <v>0</v>
      </c>
      <c r="O137" s="264"/>
      <c r="P137" s="264"/>
      <c r="Q137" s="264"/>
      <c r="R137" s="264">
        <v>8</v>
      </c>
      <c r="S137" s="264">
        <f aca="true" t="shared" si="18" ref="S137:S200">SUM(T137:X137)</f>
        <v>0</v>
      </c>
      <c r="T137" s="264"/>
      <c r="U137" s="264"/>
      <c r="V137" s="264"/>
      <c r="W137" s="264"/>
      <c r="X137" s="264"/>
      <c r="Y137" s="264"/>
      <c r="Z137" s="264"/>
      <c r="AA137" s="264">
        <f aca="true" t="shared" si="19" ref="AA137:AA200">SUM(AB137:AD137)</f>
        <v>37</v>
      </c>
      <c r="AB137" s="264"/>
      <c r="AC137" s="264">
        <v>37</v>
      </c>
      <c r="AD137" s="264"/>
      <c r="AE137" s="264"/>
      <c r="AF137" s="264">
        <v>361.4</v>
      </c>
      <c r="AG137" s="264">
        <v>98.4</v>
      </c>
      <c r="AH137" s="264">
        <v>14.4</v>
      </c>
      <c r="AI137" s="264">
        <v>30</v>
      </c>
      <c r="AJ137" s="264"/>
      <c r="AK137" s="264">
        <v>1.5</v>
      </c>
      <c r="AL137" s="264">
        <v>13.5</v>
      </c>
      <c r="AM137" s="264">
        <v>7</v>
      </c>
      <c r="AN137" s="264"/>
      <c r="AO137" s="264">
        <v>20</v>
      </c>
      <c r="AP137" s="264">
        <v>6</v>
      </c>
      <c r="AQ137" s="264"/>
      <c r="AR137" s="264">
        <v>1.4</v>
      </c>
      <c r="AS137" s="264"/>
      <c r="AT137" s="264">
        <v>4.6</v>
      </c>
      <c r="AU137" s="264"/>
      <c r="AV137" s="264">
        <v>2.3</v>
      </c>
      <c r="AW137" s="264">
        <v>15</v>
      </c>
      <c r="AX137" s="264"/>
      <c r="AY137" s="264"/>
      <c r="AZ137" s="264"/>
      <c r="BA137" s="264"/>
      <c r="BB137" s="264"/>
      <c r="BC137" s="264"/>
      <c r="BD137" s="264"/>
      <c r="BE137" s="264"/>
      <c r="BF137" s="264">
        <v>5.2</v>
      </c>
      <c r="BG137" s="264"/>
      <c r="BH137" s="264">
        <v>4.4</v>
      </c>
      <c r="BI137" s="264">
        <v>31.1</v>
      </c>
      <c r="BJ137" s="264">
        <v>205</v>
      </c>
      <c r="BK137" s="264">
        <v>260</v>
      </c>
      <c r="BL137" s="264">
        <v>260</v>
      </c>
      <c r="BM137" s="264">
        <v>38</v>
      </c>
      <c r="BN137" s="264">
        <v>10</v>
      </c>
      <c r="BO137" s="264"/>
      <c r="BP137" s="264"/>
      <c r="BQ137" s="264">
        <v>2</v>
      </c>
      <c r="BR137" s="264">
        <v>13</v>
      </c>
      <c r="BS137" s="264"/>
      <c r="BT137" s="264"/>
      <c r="BU137" s="264">
        <v>13</v>
      </c>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v>18</v>
      </c>
      <c r="CP137" s="264">
        <v>204</v>
      </c>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f t="shared" si="13"/>
        <v>849.4</v>
      </c>
    </row>
    <row r="138" spans="1:129" ht="14.25" customHeight="1">
      <c r="A138" s="28" t="s">
        <v>294</v>
      </c>
      <c r="B138" s="264">
        <f t="shared" si="14"/>
        <v>239</v>
      </c>
      <c r="C138" s="264">
        <f t="shared" si="15"/>
        <v>149</v>
      </c>
      <c r="D138" s="264">
        <v>54</v>
      </c>
      <c r="E138" s="264">
        <v>90</v>
      </c>
      <c r="F138" s="264">
        <v>5</v>
      </c>
      <c r="G138" s="264">
        <f t="shared" si="16"/>
        <v>30</v>
      </c>
      <c r="H138" s="264">
        <v>23</v>
      </c>
      <c r="I138" s="264"/>
      <c r="J138" s="264">
        <v>7</v>
      </c>
      <c r="K138" s="264"/>
      <c r="L138" s="264"/>
      <c r="M138" s="264">
        <v>18</v>
      </c>
      <c r="N138" s="264">
        <f t="shared" si="17"/>
        <v>9</v>
      </c>
      <c r="O138" s="264"/>
      <c r="P138" s="264"/>
      <c r="Q138" s="264">
        <v>9</v>
      </c>
      <c r="R138" s="264"/>
      <c r="S138" s="264">
        <f t="shared" si="18"/>
        <v>0</v>
      </c>
      <c r="T138" s="264"/>
      <c r="U138" s="264"/>
      <c r="V138" s="264"/>
      <c r="W138" s="264"/>
      <c r="X138" s="264"/>
      <c r="Y138" s="264"/>
      <c r="Z138" s="264"/>
      <c r="AA138" s="264">
        <f t="shared" si="19"/>
        <v>33</v>
      </c>
      <c r="AB138" s="264"/>
      <c r="AC138" s="264">
        <v>33</v>
      </c>
      <c r="AD138" s="264"/>
      <c r="AE138" s="264"/>
      <c r="AF138" s="264">
        <v>70.5</v>
      </c>
      <c r="AG138" s="264">
        <v>50.5</v>
      </c>
      <c r="AH138" s="264">
        <v>10</v>
      </c>
      <c r="AI138" s="264">
        <v>8</v>
      </c>
      <c r="AJ138" s="264">
        <v>3</v>
      </c>
      <c r="AK138" s="264">
        <v>2</v>
      </c>
      <c r="AL138" s="264">
        <v>2</v>
      </c>
      <c r="AM138" s="264">
        <v>2</v>
      </c>
      <c r="AN138" s="264"/>
      <c r="AO138" s="264">
        <v>3</v>
      </c>
      <c r="AP138" s="264">
        <v>10</v>
      </c>
      <c r="AQ138" s="264"/>
      <c r="AR138" s="264">
        <v>1.7</v>
      </c>
      <c r="AS138" s="264"/>
      <c r="AT138" s="264">
        <v>8.8</v>
      </c>
      <c r="AU138" s="264"/>
      <c r="AV138" s="264">
        <v>2</v>
      </c>
      <c r="AW138" s="264">
        <v>5</v>
      </c>
      <c r="AX138" s="264"/>
      <c r="AY138" s="264"/>
      <c r="AZ138" s="264"/>
      <c r="BA138" s="264"/>
      <c r="BB138" s="264"/>
      <c r="BC138" s="264"/>
      <c r="BD138" s="264"/>
      <c r="BE138" s="264"/>
      <c r="BF138" s="264">
        <v>4</v>
      </c>
      <c r="BG138" s="264"/>
      <c r="BH138" s="264">
        <v>6</v>
      </c>
      <c r="BI138" s="264">
        <v>3</v>
      </c>
      <c r="BJ138" s="264"/>
      <c r="BK138" s="264">
        <v>27</v>
      </c>
      <c r="BL138" s="264">
        <v>27</v>
      </c>
      <c r="BM138" s="264">
        <v>20</v>
      </c>
      <c r="BN138" s="264">
        <v>10</v>
      </c>
      <c r="BO138" s="264"/>
      <c r="BP138" s="264"/>
      <c r="BQ138" s="264">
        <v>2</v>
      </c>
      <c r="BR138" s="264">
        <v>3</v>
      </c>
      <c r="BS138" s="264"/>
      <c r="BT138" s="264"/>
      <c r="BU138" s="264"/>
      <c r="BV138" s="264">
        <v>5</v>
      </c>
      <c r="BW138" s="264"/>
      <c r="BX138" s="264"/>
      <c r="BY138" s="264"/>
      <c r="BZ138" s="264"/>
      <c r="CA138" s="264"/>
      <c r="CB138" s="264"/>
      <c r="CC138" s="264">
        <v>2</v>
      </c>
      <c r="CD138" s="264"/>
      <c r="CE138" s="264"/>
      <c r="CF138" s="264"/>
      <c r="CG138" s="264"/>
      <c r="CH138" s="264"/>
      <c r="CI138" s="264"/>
      <c r="CJ138" s="264"/>
      <c r="CK138" s="264"/>
      <c r="CL138" s="264"/>
      <c r="CM138" s="264"/>
      <c r="CN138" s="264"/>
      <c r="CO138" s="264"/>
      <c r="CP138" s="264">
        <v>5</v>
      </c>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f aca="true" t="shared" si="20" ref="DY138:DY201">B138+AF138+BK138</f>
        <v>336.5</v>
      </c>
    </row>
    <row r="139" spans="1:129" ht="14.25" customHeight="1">
      <c r="A139" s="28" t="s">
        <v>295</v>
      </c>
      <c r="B139" s="264">
        <f t="shared" si="14"/>
        <v>102</v>
      </c>
      <c r="C139" s="264">
        <f t="shared" si="15"/>
        <v>44</v>
      </c>
      <c r="D139" s="264">
        <v>16</v>
      </c>
      <c r="E139" s="264">
        <v>26</v>
      </c>
      <c r="F139" s="264">
        <v>2</v>
      </c>
      <c r="G139" s="264">
        <f t="shared" si="16"/>
        <v>2</v>
      </c>
      <c r="H139" s="264"/>
      <c r="I139" s="264"/>
      <c r="J139" s="264">
        <v>2</v>
      </c>
      <c r="K139" s="264"/>
      <c r="L139" s="264"/>
      <c r="M139" s="264">
        <v>6</v>
      </c>
      <c r="N139" s="264">
        <f t="shared" si="17"/>
        <v>0</v>
      </c>
      <c r="O139" s="264"/>
      <c r="P139" s="264"/>
      <c r="Q139" s="264"/>
      <c r="R139" s="264"/>
      <c r="S139" s="264">
        <f t="shared" si="18"/>
        <v>0</v>
      </c>
      <c r="T139" s="264"/>
      <c r="U139" s="264"/>
      <c r="V139" s="264"/>
      <c r="W139" s="264"/>
      <c r="X139" s="264"/>
      <c r="Y139" s="264"/>
      <c r="Z139" s="264"/>
      <c r="AA139" s="264">
        <f t="shared" si="19"/>
        <v>50</v>
      </c>
      <c r="AB139" s="264"/>
      <c r="AC139" s="264">
        <v>50</v>
      </c>
      <c r="AD139" s="264"/>
      <c r="AE139" s="264"/>
      <c r="AF139" s="264">
        <v>62.5</v>
      </c>
      <c r="AG139" s="264">
        <v>16.5</v>
      </c>
      <c r="AH139" s="264">
        <v>6.6</v>
      </c>
      <c r="AI139" s="264">
        <v>3</v>
      </c>
      <c r="AJ139" s="264"/>
      <c r="AK139" s="264">
        <v>0.4</v>
      </c>
      <c r="AL139" s="264">
        <v>2</v>
      </c>
      <c r="AM139" s="264"/>
      <c r="AN139" s="264"/>
      <c r="AO139" s="264"/>
      <c r="AP139" s="264">
        <v>4</v>
      </c>
      <c r="AQ139" s="264"/>
      <c r="AR139" s="264">
        <v>0.5</v>
      </c>
      <c r="AS139" s="264"/>
      <c r="AT139" s="264"/>
      <c r="AU139" s="264"/>
      <c r="AV139" s="264">
        <v>2</v>
      </c>
      <c r="AW139" s="264"/>
      <c r="AX139" s="264"/>
      <c r="AY139" s="264"/>
      <c r="AZ139" s="264"/>
      <c r="BA139" s="264"/>
      <c r="BB139" s="264">
        <v>2</v>
      </c>
      <c r="BC139" s="264">
        <v>2</v>
      </c>
      <c r="BD139" s="264"/>
      <c r="BE139" s="264"/>
      <c r="BF139" s="264">
        <v>1</v>
      </c>
      <c r="BG139" s="264"/>
      <c r="BH139" s="264"/>
      <c r="BI139" s="264">
        <v>10</v>
      </c>
      <c r="BJ139" s="264">
        <v>26</v>
      </c>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f t="shared" si="20"/>
        <v>164.5</v>
      </c>
    </row>
    <row r="140" spans="1:129" ht="14.25" customHeight="1">
      <c r="A140" s="28" t="s">
        <v>296</v>
      </c>
      <c r="B140" s="264">
        <f t="shared" si="14"/>
        <v>72</v>
      </c>
      <c r="C140" s="264">
        <f t="shared" si="15"/>
        <v>0</v>
      </c>
      <c r="D140" s="264"/>
      <c r="E140" s="264"/>
      <c r="F140" s="264"/>
      <c r="G140" s="264">
        <f t="shared" si="16"/>
        <v>0</v>
      </c>
      <c r="H140" s="264"/>
      <c r="I140" s="264"/>
      <c r="J140" s="264"/>
      <c r="K140" s="264"/>
      <c r="L140" s="264"/>
      <c r="M140" s="264"/>
      <c r="N140" s="264">
        <f t="shared" si="17"/>
        <v>0</v>
      </c>
      <c r="O140" s="264"/>
      <c r="P140" s="264"/>
      <c r="Q140" s="264"/>
      <c r="R140" s="264"/>
      <c r="S140" s="264">
        <f t="shared" si="18"/>
        <v>0</v>
      </c>
      <c r="T140" s="264"/>
      <c r="U140" s="264"/>
      <c r="V140" s="264"/>
      <c r="W140" s="264"/>
      <c r="X140" s="264"/>
      <c r="Y140" s="264"/>
      <c r="Z140" s="264"/>
      <c r="AA140" s="264">
        <f t="shared" si="19"/>
        <v>72</v>
      </c>
      <c r="AB140" s="264"/>
      <c r="AC140" s="264">
        <v>72</v>
      </c>
      <c r="AD140" s="264"/>
      <c r="AE140" s="264"/>
      <c r="AF140" s="264">
        <v>42</v>
      </c>
      <c r="AG140" s="264">
        <v>24</v>
      </c>
      <c r="AH140" s="264">
        <v>20</v>
      </c>
      <c r="AI140" s="264"/>
      <c r="AJ140" s="264"/>
      <c r="AK140" s="264"/>
      <c r="AL140" s="264"/>
      <c r="AM140" s="264"/>
      <c r="AN140" s="264"/>
      <c r="AO140" s="264">
        <v>2</v>
      </c>
      <c r="AP140" s="264">
        <v>2</v>
      </c>
      <c r="AQ140" s="264"/>
      <c r="AR140" s="264"/>
      <c r="AS140" s="264"/>
      <c r="AT140" s="264"/>
      <c r="AU140" s="264"/>
      <c r="AV140" s="264"/>
      <c r="AW140" s="264"/>
      <c r="AX140" s="264"/>
      <c r="AY140" s="264"/>
      <c r="AZ140" s="264"/>
      <c r="BA140" s="264"/>
      <c r="BB140" s="264"/>
      <c r="BC140" s="264"/>
      <c r="BD140" s="264"/>
      <c r="BE140" s="264"/>
      <c r="BF140" s="264"/>
      <c r="BG140" s="264"/>
      <c r="BH140" s="264">
        <v>2.8</v>
      </c>
      <c r="BI140" s="264">
        <v>3</v>
      </c>
      <c r="BJ140" s="264">
        <v>12.2</v>
      </c>
      <c r="BK140" s="264"/>
      <c r="BL140" s="264"/>
      <c r="BM140" s="264"/>
      <c r="BN140" s="264"/>
      <c r="BO140" s="264"/>
      <c r="BP140" s="264"/>
      <c r="BQ140" s="264"/>
      <c r="BR140" s="264"/>
      <c r="BS140" s="264"/>
      <c r="BT140" s="264"/>
      <c r="BU140" s="264"/>
      <c r="BV140" s="264"/>
      <c r="BW140" s="264"/>
      <c r="BX140" s="264"/>
      <c r="BY140" s="264"/>
      <c r="BZ140" s="264"/>
      <c r="CA140" s="264"/>
      <c r="CB140" s="264"/>
      <c r="CC140" s="264"/>
      <c r="CD140" s="264"/>
      <c r="CE140" s="264"/>
      <c r="CF140" s="264"/>
      <c r="CG140" s="264"/>
      <c r="CH140" s="264"/>
      <c r="CI140" s="264"/>
      <c r="CJ140" s="264"/>
      <c r="CK140" s="264"/>
      <c r="CL140" s="264"/>
      <c r="CM140" s="264"/>
      <c r="CN140" s="264"/>
      <c r="CO140" s="264"/>
      <c r="CP140" s="264"/>
      <c r="CQ140" s="264"/>
      <c r="CR140" s="264"/>
      <c r="CS140" s="264"/>
      <c r="CT140" s="264"/>
      <c r="CU140" s="264"/>
      <c r="CV140" s="264"/>
      <c r="CW140" s="264"/>
      <c r="CX140" s="264"/>
      <c r="CY140" s="264"/>
      <c r="CZ140" s="264"/>
      <c r="DA140" s="264"/>
      <c r="DB140" s="264"/>
      <c r="DC140" s="264"/>
      <c r="DD140" s="264"/>
      <c r="DE140" s="264"/>
      <c r="DF140" s="264"/>
      <c r="DG140" s="264"/>
      <c r="DH140" s="264"/>
      <c r="DI140" s="264"/>
      <c r="DJ140" s="264"/>
      <c r="DK140" s="264"/>
      <c r="DL140" s="264"/>
      <c r="DM140" s="264"/>
      <c r="DN140" s="264"/>
      <c r="DO140" s="264"/>
      <c r="DP140" s="264"/>
      <c r="DQ140" s="264"/>
      <c r="DR140" s="264"/>
      <c r="DS140" s="264"/>
      <c r="DT140" s="264"/>
      <c r="DU140" s="264"/>
      <c r="DV140" s="264"/>
      <c r="DW140" s="264"/>
      <c r="DX140" s="264"/>
      <c r="DY140" s="264">
        <f t="shared" si="20"/>
        <v>114</v>
      </c>
    </row>
    <row r="141" spans="1:129" ht="14.25" customHeight="1">
      <c r="A141" s="28" t="s">
        <v>297</v>
      </c>
      <c r="B141" s="264">
        <f t="shared" si="14"/>
        <v>20</v>
      </c>
      <c r="C141" s="264">
        <f t="shared" si="15"/>
        <v>0</v>
      </c>
      <c r="D141" s="264"/>
      <c r="E141" s="264"/>
      <c r="F141" s="264"/>
      <c r="G141" s="264">
        <f t="shared" si="16"/>
        <v>0</v>
      </c>
      <c r="H141" s="264"/>
      <c r="I141" s="264"/>
      <c r="J141" s="264"/>
      <c r="K141" s="264"/>
      <c r="L141" s="264"/>
      <c r="M141" s="264"/>
      <c r="N141" s="264">
        <f t="shared" si="17"/>
        <v>0</v>
      </c>
      <c r="O141" s="264"/>
      <c r="P141" s="264"/>
      <c r="Q141" s="264"/>
      <c r="R141" s="264"/>
      <c r="S141" s="264">
        <f t="shared" si="18"/>
        <v>0</v>
      </c>
      <c r="T141" s="264"/>
      <c r="U141" s="264"/>
      <c r="V141" s="264"/>
      <c r="W141" s="264"/>
      <c r="X141" s="264"/>
      <c r="Y141" s="264"/>
      <c r="Z141" s="264"/>
      <c r="AA141" s="264">
        <f t="shared" si="19"/>
        <v>20</v>
      </c>
      <c r="AB141" s="264"/>
      <c r="AC141" s="264">
        <v>20</v>
      </c>
      <c r="AD141" s="264"/>
      <c r="AE141" s="264"/>
      <c r="AF141" s="264">
        <v>39</v>
      </c>
      <c r="AG141" s="264">
        <v>19</v>
      </c>
      <c r="AH141" s="264">
        <v>15</v>
      </c>
      <c r="AI141" s="264"/>
      <c r="AJ141" s="264"/>
      <c r="AK141" s="264"/>
      <c r="AL141" s="264">
        <v>1</v>
      </c>
      <c r="AM141" s="264"/>
      <c r="AN141" s="264"/>
      <c r="AO141" s="264"/>
      <c r="AP141" s="264">
        <v>3</v>
      </c>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v>20</v>
      </c>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4"/>
      <c r="CO141" s="264"/>
      <c r="CP141" s="264"/>
      <c r="CQ141" s="264"/>
      <c r="CR141" s="264"/>
      <c r="CS141" s="264"/>
      <c r="CT141" s="264"/>
      <c r="CU141" s="264"/>
      <c r="CV141" s="264"/>
      <c r="CW141" s="264"/>
      <c r="CX141" s="264"/>
      <c r="CY141" s="264"/>
      <c r="CZ141" s="264"/>
      <c r="DA141" s="264"/>
      <c r="DB141" s="264"/>
      <c r="DC141" s="264"/>
      <c r="DD141" s="264"/>
      <c r="DE141" s="264"/>
      <c r="DF141" s="264"/>
      <c r="DG141" s="264"/>
      <c r="DH141" s="264"/>
      <c r="DI141" s="264"/>
      <c r="DJ141" s="264"/>
      <c r="DK141" s="264"/>
      <c r="DL141" s="264"/>
      <c r="DM141" s="264"/>
      <c r="DN141" s="264"/>
      <c r="DO141" s="264"/>
      <c r="DP141" s="264"/>
      <c r="DQ141" s="264"/>
      <c r="DR141" s="264"/>
      <c r="DS141" s="264"/>
      <c r="DT141" s="264"/>
      <c r="DU141" s="264"/>
      <c r="DV141" s="264"/>
      <c r="DW141" s="264"/>
      <c r="DX141" s="264"/>
      <c r="DY141" s="264">
        <f t="shared" si="20"/>
        <v>59</v>
      </c>
    </row>
    <row r="142" spans="1:129" ht="14.25" customHeight="1">
      <c r="A142" s="28" t="s">
        <v>298</v>
      </c>
      <c r="B142" s="264">
        <f t="shared" si="14"/>
        <v>542.1999999999999</v>
      </c>
      <c r="C142" s="264">
        <f t="shared" si="15"/>
        <v>384.09999999999997</v>
      </c>
      <c r="D142" s="264">
        <v>142.7</v>
      </c>
      <c r="E142" s="264">
        <v>229.5</v>
      </c>
      <c r="F142" s="264">
        <v>11.9</v>
      </c>
      <c r="G142" s="264">
        <f t="shared" si="16"/>
        <v>76.1</v>
      </c>
      <c r="H142" s="264">
        <v>59.1</v>
      </c>
      <c r="I142" s="264"/>
      <c r="J142" s="264">
        <v>17</v>
      </c>
      <c r="K142" s="264"/>
      <c r="L142" s="264"/>
      <c r="M142" s="264">
        <v>43</v>
      </c>
      <c r="N142" s="264">
        <f t="shared" si="17"/>
        <v>0</v>
      </c>
      <c r="O142" s="264"/>
      <c r="P142" s="264"/>
      <c r="Q142" s="264"/>
      <c r="R142" s="264"/>
      <c r="S142" s="264">
        <f t="shared" si="18"/>
        <v>0</v>
      </c>
      <c r="T142" s="264"/>
      <c r="U142" s="264"/>
      <c r="V142" s="264"/>
      <c r="W142" s="264"/>
      <c r="X142" s="264"/>
      <c r="Y142" s="264"/>
      <c r="Z142" s="264"/>
      <c r="AA142" s="264">
        <f t="shared" si="19"/>
        <v>39</v>
      </c>
      <c r="AB142" s="264"/>
      <c r="AC142" s="264">
        <v>39</v>
      </c>
      <c r="AD142" s="264"/>
      <c r="AE142" s="264"/>
      <c r="AF142" s="264">
        <v>272.1</v>
      </c>
      <c r="AG142" s="264">
        <v>141.1</v>
      </c>
      <c r="AH142" s="264">
        <v>25</v>
      </c>
      <c r="AI142" s="264">
        <v>15</v>
      </c>
      <c r="AJ142" s="264">
        <v>2</v>
      </c>
      <c r="AK142" s="264">
        <v>2</v>
      </c>
      <c r="AL142" s="264">
        <v>15</v>
      </c>
      <c r="AM142" s="264">
        <v>2</v>
      </c>
      <c r="AN142" s="264"/>
      <c r="AO142" s="264">
        <v>6</v>
      </c>
      <c r="AP142" s="264">
        <v>25</v>
      </c>
      <c r="AQ142" s="264">
        <v>10</v>
      </c>
      <c r="AR142" s="264">
        <v>4</v>
      </c>
      <c r="AS142" s="264">
        <v>12</v>
      </c>
      <c r="AT142" s="264">
        <v>23.1</v>
      </c>
      <c r="AU142" s="264"/>
      <c r="AV142" s="264">
        <v>6</v>
      </c>
      <c r="AW142" s="264">
        <v>5</v>
      </c>
      <c r="AX142" s="264"/>
      <c r="AY142" s="264"/>
      <c r="AZ142" s="264"/>
      <c r="BA142" s="264"/>
      <c r="BB142" s="264">
        <v>30</v>
      </c>
      <c r="BC142" s="264">
        <v>10</v>
      </c>
      <c r="BD142" s="264">
        <v>20</v>
      </c>
      <c r="BE142" s="264"/>
      <c r="BF142" s="264">
        <v>5.5</v>
      </c>
      <c r="BG142" s="264"/>
      <c r="BH142" s="264">
        <v>5.5</v>
      </c>
      <c r="BI142" s="264">
        <v>25</v>
      </c>
      <c r="BJ142" s="264">
        <v>54</v>
      </c>
      <c r="BK142" s="264">
        <v>90</v>
      </c>
      <c r="BL142" s="264">
        <v>90</v>
      </c>
      <c r="BM142" s="264"/>
      <c r="BN142" s="264"/>
      <c r="BO142" s="264"/>
      <c r="BP142" s="264"/>
      <c r="BQ142" s="264"/>
      <c r="BR142" s="264"/>
      <c r="BS142" s="264"/>
      <c r="BT142" s="264"/>
      <c r="BU142" s="264"/>
      <c r="BV142" s="264"/>
      <c r="BW142" s="264"/>
      <c r="BX142" s="264"/>
      <c r="BY142" s="264"/>
      <c r="BZ142" s="264"/>
      <c r="CA142" s="264"/>
      <c r="CB142" s="264"/>
      <c r="CC142" s="264">
        <v>2</v>
      </c>
      <c r="CD142" s="264">
        <v>8</v>
      </c>
      <c r="CE142" s="264">
        <v>8</v>
      </c>
      <c r="CF142" s="264"/>
      <c r="CG142" s="264"/>
      <c r="CH142" s="264"/>
      <c r="CI142" s="264"/>
      <c r="CJ142" s="264"/>
      <c r="CK142" s="264"/>
      <c r="CL142" s="264"/>
      <c r="CM142" s="264"/>
      <c r="CN142" s="264"/>
      <c r="CO142" s="264"/>
      <c r="CP142" s="264">
        <v>80</v>
      </c>
      <c r="CQ142" s="264"/>
      <c r="CR142" s="264"/>
      <c r="CS142" s="264"/>
      <c r="CT142" s="264"/>
      <c r="CU142" s="264"/>
      <c r="CV142" s="264"/>
      <c r="CW142" s="264"/>
      <c r="CX142" s="264"/>
      <c r="CY142" s="264"/>
      <c r="CZ142" s="264"/>
      <c r="DA142" s="264"/>
      <c r="DB142" s="264"/>
      <c r="DC142" s="264"/>
      <c r="DD142" s="264"/>
      <c r="DE142" s="264"/>
      <c r="DF142" s="264"/>
      <c r="DG142" s="264"/>
      <c r="DH142" s="264"/>
      <c r="DI142" s="264"/>
      <c r="DJ142" s="264"/>
      <c r="DK142" s="264"/>
      <c r="DL142" s="264"/>
      <c r="DM142" s="264"/>
      <c r="DN142" s="264"/>
      <c r="DO142" s="264"/>
      <c r="DP142" s="264"/>
      <c r="DQ142" s="264"/>
      <c r="DR142" s="264"/>
      <c r="DS142" s="264"/>
      <c r="DT142" s="264"/>
      <c r="DU142" s="264"/>
      <c r="DV142" s="264"/>
      <c r="DW142" s="264"/>
      <c r="DX142" s="264"/>
      <c r="DY142" s="264">
        <f t="shared" si="20"/>
        <v>904.3</v>
      </c>
    </row>
    <row r="143" spans="1:129" ht="14.25" customHeight="1">
      <c r="A143" s="28" t="s">
        <v>299</v>
      </c>
      <c r="B143" s="264">
        <f t="shared" si="14"/>
        <v>44</v>
      </c>
      <c r="C143" s="264">
        <f t="shared" si="15"/>
        <v>27.299999999999997</v>
      </c>
      <c r="D143" s="264">
        <v>13.1</v>
      </c>
      <c r="E143" s="264">
        <v>14.2</v>
      </c>
      <c r="F143" s="264"/>
      <c r="G143" s="264">
        <f t="shared" si="16"/>
        <v>6</v>
      </c>
      <c r="H143" s="264">
        <v>4.8</v>
      </c>
      <c r="I143" s="264"/>
      <c r="J143" s="264">
        <v>1.2</v>
      </c>
      <c r="K143" s="264"/>
      <c r="L143" s="264"/>
      <c r="M143" s="264">
        <v>3.2</v>
      </c>
      <c r="N143" s="264">
        <f t="shared" si="17"/>
        <v>0</v>
      </c>
      <c r="O143" s="264"/>
      <c r="P143" s="264"/>
      <c r="Q143" s="264"/>
      <c r="R143" s="264">
        <v>3.1</v>
      </c>
      <c r="S143" s="264">
        <f t="shared" si="18"/>
        <v>0</v>
      </c>
      <c r="T143" s="264"/>
      <c r="U143" s="264"/>
      <c r="V143" s="264"/>
      <c r="W143" s="264"/>
      <c r="X143" s="264"/>
      <c r="Y143" s="264"/>
      <c r="Z143" s="264"/>
      <c r="AA143" s="264">
        <f t="shared" si="19"/>
        <v>4.4</v>
      </c>
      <c r="AB143" s="264"/>
      <c r="AC143" s="264">
        <v>4.4</v>
      </c>
      <c r="AD143" s="264"/>
      <c r="AE143" s="264"/>
      <c r="AF143" s="264">
        <v>16.4</v>
      </c>
      <c r="AG143" s="264">
        <v>10.4</v>
      </c>
      <c r="AH143" s="264">
        <v>3</v>
      </c>
      <c r="AI143" s="264">
        <v>1</v>
      </c>
      <c r="AJ143" s="264"/>
      <c r="AK143" s="264"/>
      <c r="AL143" s="264"/>
      <c r="AM143" s="264"/>
      <c r="AN143" s="264"/>
      <c r="AO143" s="264"/>
      <c r="AP143" s="264">
        <v>5</v>
      </c>
      <c r="AQ143" s="264"/>
      <c r="AR143" s="264">
        <v>0.4</v>
      </c>
      <c r="AS143" s="264">
        <v>1</v>
      </c>
      <c r="AT143" s="264"/>
      <c r="AU143" s="264"/>
      <c r="AV143" s="264"/>
      <c r="AW143" s="264"/>
      <c r="AX143" s="264">
        <v>1</v>
      </c>
      <c r="AY143" s="264">
        <v>1</v>
      </c>
      <c r="AZ143" s="264"/>
      <c r="BA143" s="264"/>
      <c r="BB143" s="264">
        <v>2</v>
      </c>
      <c r="BC143" s="264"/>
      <c r="BD143" s="264">
        <v>2</v>
      </c>
      <c r="BE143" s="264"/>
      <c r="BF143" s="264"/>
      <c r="BG143" s="264"/>
      <c r="BH143" s="264">
        <v>1</v>
      </c>
      <c r="BI143" s="264"/>
      <c r="BJ143" s="264">
        <v>2</v>
      </c>
      <c r="BK143" s="264">
        <v>5</v>
      </c>
      <c r="BL143" s="264">
        <v>5</v>
      </c>
      <c r="BM143" s="264"/>
      <c r="BN143" s="264"/>
      <c r="BO143" s="264"/>
      <c r="BP143" s="264"/>
      <c r="BQ143" s="264"/>
      <c r="BR143" s="264"/>
      <c r="BS143" s="264"/>
      <c r="BT143" s="264"/>
      <c r="BU143" s="264"/>
      <c r="BV143" s="264"/>
      <c r="BW143" s="264"/>
      <c r="BX143" s="264"/>
      <c r="BY143" s="264"/>
      <c r="BZ143" s="264"/>
      <c r="CA143" s="264"/>
      <c r="CB143" s="264"/>
      <c r="CC143" s="264"/>
      <c r="CD143" s="264"/>
      <c r="CE143" s="264"/>
      <c r="CF143" s="264"/>
      <c r="CG143" s="264"/>
      <c r="CH143" s="264"/>
      <c r="CI143" s="264"/>
      <c r="CJ143" s="264"/>
      <c r="CK143" s="264"/>
      <c r="CL143" s="264"/>
      <c r="CM143" s="264"/>
      <c r="CN143" s="264"/>
      <c r="CO143" s="264"/>
      <c r="CP143" s="264">
        <v>5</v>
      </c>
      <c r="CQ143" s="264"/>
      <c r="CR143" s="264"/>
      <c r="CS143" s="264"/>
      <c r="CT143" s="264"/>
      <c r="CU143" s="264"/>
      <c r="CV143" s="264"/>
      <c r="CW143" s="264"/>
      <c r="CX143" s="264"/>
      <c r="CY143" s="264"/>
      <c r="CZ143" s="264"/>
      <c r="DA143" s="264"/>
      <c r="DB143" s="264"/>
      <c r="DC143" s="264"/>
      <c r="DD143" s="264"/>
      <c r="DE143" s="264"/>
      <c r="DF143" s="264"/>
      <c r="DG143" s="264"/>
      <c r="DH143" s="264"/>
      <c r="DI143" s="264"/>
      <c r="DJ143" s="264"/>
      <c r="DK143" s="264"/>
      <c r="DL143" s="264"/>
      <c r="DM143" s="264"/>
      <c r="DN143" s="264"/>
      <c r="DO143" s="264"/>
      <c r="DP143" s="264"/>
      <c r="DQ143" s="264"/>
      <c r="DR143" s="264"/>
      <c r="DS143" s="264"/>
      <c r="DT143" s="264"/>
      <c r="DU143" s="264"/>
      <c r="DV143" s="264"/>
      <c r="DW143" s="264"/>
      <c r="DX143" s="264"/>
      <c r="DY143" s="264">
        <f t="shared" si="20"/>
        <v>65.4</v>
      </c>
    </row>
    <row r="144" spans="1:129" ht="14.25" customHeight="1">
      <c r="A144" s="28" t="s">
        <v>300</v>
      </c>
      <c r="B144" s="264">
        <f t="shared" si="14"/>
        <v>61.3</v>
      </c>
      <c r="C144" s="264">
        <f t="shared" si="15"/>
        <v>43.3</v>
      </c>
      <c r="D144" s="264">
        <v>15.6</v>
      </c>
      <c r="E144" s="264">
        <v>26.4</v>
      </c>
      <c r="F144" s="264">
        <v>1.3</v>
      </c>
      <c r="G144" s="264">
        <f t="shared" si="16"/>
        <v>8</v>
      </c>
      <c r="H144" s="264">
        <v>6.7</v>
      </c>
      <c r="I144" s="264"/>
      <c r="J144" s="264">
        <v>1.3</v>
      </c>
      <c r="K144" s="264"/>
      <c r="L144" s="264"/>
      <c r="M144" s="264">
        <v>6.5</v>
      </c>
      <c r="N144" s="264">
        <f t="shared" si="17"/>
        <v>2</v>
      </c>
      <c r="O144" s="264"/>
      <c r="P144" s="264"/>
      <c r="Q144" s="264">
        <v>2</v>
      </c>
      <c r="R144" s="264"/>
      <c r="S144" s="264">
        <f t="shared" si="18"/>
        <v>0</v>
      </c>
      <c r="T144" s="264"/>
      <c r="U144" s="264"/>
      <c r="V144" s="264"/>
      <c r="W144" s="264"/>
      <c r="X144" s="264"/>
      <c r="Y144" s="264"/>
      <c r="Z144" s="264"/>
      <c r="AA144" s="264">
        <f t="shared" si="19"/>
        <v>1.5</v>
      </c>
      <c r="AB144" s="264"/>
      <c r="AC144" s="264">
        <v>1.5</v>
      </c>
      <c r="AD144" s="264"/>
      <c r="AE144" s="264"/>
      <c r="AF144" s="264">
        <v>26.8</v>
      </c>
      <c r="AG144" s="264">
        <v>14</v>
      </c>
      <c r="AH144" s="264">
        <v>7</v>
      </c>
      <c r="AI144" s="264">
        <v>2</v>
      </c>
      <c r="AJ144" s="264"/>
      <c r="AK144" s="264"/>
      <c r="AL144" s="264"/>
      <c r="AM144" s="264"/>
      <c r="AN144" s="264"/>
      <c r="AO144" s="264"/>
      <c r="AP144" s="264">
        <v>2</v>
      </c>
      <c r="AQ144" s="264"/>
      <c r="AR144" s="264">
        <v>0.5</v>
      </c>
      <c r="AS144" s="264"/>
      <c r="AT144" s="264">
        <v>2.5</v>
      </c>
      <c r="AU144" s="264"/>
      <c r="AV144" s="264"/>
      <c r="AW144" s="264">
        <v>6</v>
      </c>
      <c r="AX144" s="264"/>
      <c r="AY144" s="264"/>
      <c r="AZ144" s="264"/>
      <c r="BA144" s="264"/>
      <c r="BB144" s="264"/>
      <c r="BC144" s="264"/>
      <c r="BD144" s="264"/>
      <c r="BE144" s="264"/>
      <c r="BF144" s="264"/>
      <c r="BG144" s="264"/>
      <c r="BH144" s="264">
        <v>2.5</v>
      </c>
      <c r="BI144" s="264"/>
      <c r="BJ144" s="264">
        <v>4.3</v>
      </c>
      <c r="BK144" s="264">
        <v>50</v>
      </c>
      <c r="BL144" s="264">
        <v>50</v>
      </c>
      <c r="BM144" s="264">
        <v>10</v>
      </c>
      <c r="BN144" s="264"/>
      <c r="BO144" s="264"/>
      <c r="BP144" s="264"/>
      <c r="BQ144" s="264">
        <v>1</v>
      </c>
      <c r="BR144" s="264">
        <v>4</v>
      </c>
      <c r="BS144" s="264"/>
      <c r="BT144" s="264"/>
      <c r="BU144" s="264"/>
      <c r="BV144" s="264">
        <v>5</v>
      </c>
      <c r="BW144" s="264"/>
      <c r="BX144" s="264"/>
      <c r="BY144" s="264"/>
      <c r="BZ144" s="264"/>
      <c r="CA144" s="264"/>
      <c r="CB144" s="264"/>
      <c r="CC144" s="264"/>
      <c r="CD144" s="264">
        <v>20</v>
      </c>
      <c r="CE144" s="264">
        <v>20</v>
      </c>
      <c r="CF144" s="264"/>
      <c r="CG144" s="264"/>
      <c r="CH144" s="264">
        <v>2</v>
      </c>
      <c r="CI144" s="264">
        <v>2</v>
      </c>
      <c r="CJ144" s="264"/>
      <c r="CK144" s="264"/>
      <c r="CL144" s="264"/>
      <c r="CM144" s="264"/>
      <c r="CN144" s="264"/>
      <c r="CO144" s="264">
        <v>10</v>
      </c>
      <c r="CP144" s="264">
        <v>8</v>
      </c>
      <c r="CQ144" s="264"/>
      <c r="CR144" s="264"/>
      <c r="CS144" s="264"/>
      <c r="CT144" s="264"/>
      <c r="CU144" s="264"/>
      <c r="CV144" s="264"/>
      <c r="CW144" s="264"/>
      <c r="CX144" s="264"/>
      <c r="CY144" s="264"/>
      <c r="CZ144" s="264"/>
      <c r="DA144" s="264"/>
      <c r="DB144" s="264"/>
      <c r="DC144" s="264"/>
      <c r="DD144" s="264"/>
      <c r="DE144" s="264"/>
      <c r="DF144" s="264"/>
      <c r="DG144" s="264"/>
      <c r="DH144" s="264"/>
      <c r="DI144" s="264"/>
      <c r="DJ144" s="264"/>
      <c r="DK144" s="264"/>
      <c r="DL144" s="264"/>
      <c r="DM144" s="264"/>
      <c r="DN144" s="264"/>
      <c r="DO144" s="264"/>
      <c r="DP144" s="264"/>
      <c r="DQ144" s="264"/>
      <c r="DR144" s="264"/>
      <c r="DS144" s="264"/>
      <c r="DT144" s="264"/>
      <c r="DU144" s="264"/>
      <c r="DV144" s="264"/>
      <c r="DW144" s="264"/>
      <c r="DX144" s="264"/>
      <c r="DY144" s="264">
        <f t="shared" si="20"/>
        <v>138.1</v>
      </c>
    </row>
    <row r="145" spans="1:129" ht="14.25" customHeight="1">
      <c r="A145" s="28" t="s">
        <v>301</v>
      </c>
      <c r="B145" s="264">
        <f t="shared" si="14"/>
        <v>55.1</v>
      </c>
      <c r="C145" s="264">
        <f t="shared" si="15"/>
        <v>32.8</v>
      </c>
      <c r="D145" s="264">
        <v>16.1</v>
      </c>
      <c r="E145" s="264">
        <v>16.7</v>
      </c>
      <c r="F145" s="264"/>
      <c r="G145" s="264">
        <f t="shared" si="16"/>
        <v>7.2</v>
      </c>
      <c r="H145" s="264">
        <v>5.7</v>
      </c>
      <c r="I145" s="264"/>
      <c r="J145" s="264">
        <v>1.5</v>
      </c>
      <c r="K145" s="264"/>
      <c r="L145" s="264"/>
      <c r="M145" s="264">
        <v>4.9</v>
      </c>
      <c r="N145" s="264">
        <f t="shared" si="17"/>
        <v>0</v>
      </c>
      <c r="O145" s="264"/>
      <c r="P145" s="264"/>
      <c r="Q145" s="264"/>
      <c r="R145" s="264">
        <v>4.6</v>
      </c>
      <c r="S145" s="264">
        <f t="shared" si="18"/>
        <v>0</v>
      </c>
      <c r="T145" s="264"/>
      <c r="U145" s="264"/>
      <c r="V145" s="264"/>
      <c r="W145" s="264"/>
      <c r="X145" s="264"/>
      <c r="Y145" s="264"/>
      <c r="Z145" s="264"/>
      <c r="AA145" s="264">
        <f t="shared" si="19"/>
        <v>5.6</v>
      </c>
      <c r="AB145" s="264"/>
      <c r="AC145" s="264">
        <v>5.6</v>
      </c>
      <c r="AD145" s="264"/>
      <c r="AE145" s="264"/>
      <c r="AF145" s="264">
        <v>20.4</v>
      </c>
      <c r="AG145" s="264">
        <v>9.2</v>
      </c>
      <c r="AH145" s="264">
        <v>2.7</v>
      </c>
      <c r="AI145" s="264">
        <v>0.9</v>
      </c>
      <c r="AJ145" s="264"/>
      <c r="AK145" s="264"/>
      <c r="AL145" s="264"/>
      <c r="AM145" s="264">
        <v>0.2</v>
      </c>
      <c r="AN145" s="264"/>
      <c r="AO145" s="264"/>
      <c r="AP145" s="264">
        <v>5</v>
      </c>
      <c r="AQ145" s="264"/>
      <c r="AR145" s="264">
        <v>0.4</v>
      </c>
      <c r="AS145" s="264"/>
      <c r="AT145" s="264"/>
      <c r="AU145" s="264"/>
      <c r="AV145" s="264"/>
      <c r="AW145" s="264">
        <v>2</v>
      </c>
      <c r="AX145" s="264">
        <v>5</v>
      </c>
      <c r="AY145" s="264">
        <v>5</v>
      </c>
      <c r="AZ145" s="264"/>
      <c r="BA145" s="264"/>
      <c r="BB145" s="264">
        <v>0.1</v>
      </c>
      <c r="BC145" s="264">
        <v>0.1</v>
      </c>
      <c r="BD145" s="264"/>
      <c r="BE145" s="264"/>
      <c r="BF145" s="264">
        <v>0.5</v>
      </c>
      <c r="BG145" s="264"/>
      <c r="BH145" s="264">
        <v>0.6</v>
      </c>
      <c r="BI145" s="264"/>
      <c r="BJ145" s="264">
        <v>3</v>
      </c>
      <c r="BK145" s="264"/>
      <c r="BL145" s="264"/>
      <c r="BM145" s="264"/>
      <c r="BN145" s="264"/>
      <c r="BO145" s="264"/>
      <c r="BP145" s="264"/>
      <c r="BQ145" s="264"/>
      <c r="BR145" s="264"/>
      <c r="BS145" s="264"/>
      <c r="BT145" s="264"/>
      <c r="BU145" s="264"/>
      <c r="BV145" s="264"/>
      <c r="BW145" s="264"/>
      <c r="BX145" s="264"/>
      <c r="BY145" s="264"/>
      <c r="BZ145" s="264"/>
      <c r="CA145" s="264"/>
      <c r="CB145" s="264"/>
      <c r="CC145" s="264"/>
      <c r="CD145" s="264"/>
      <c r="CE145" s="264"/>
      <c r="CF145" s="264"/>
      <c r="CG145" s="264"/>
      <c r="CH145" s="264"/>
      <c r="CI145" s="264"/>
      <c r="CJ145" s="264"/>
      <c r="CK145" s="264"/>
      <c r="CL145" s="264"/>
      <c r="CM145" s="264"/>
      <c r="CN145" s="264"/>
      <c r="CO145" s="264"/>
      <c r="CP145" s="264"/>
      <c r="CQ145" s="264"/>
      <c r="CR145" s="264"/>
      <c r="CS145" s="264"/>
      <c r="CT145" s="264"/>
      <c r="CU145" s="264"/>
      <c r="CV145" s="264"/>
      <c r="CW145" s="264"/>
      <c r="CX145" s="264"/>
      <c r="CY145" s="264"/>
      <c r="CZ145" s="264"/>
      <c r="DA145" s="264"/>
      <c r="DB145" s="264"/>
      <c r="DC145" s="264"/>
      <c r="DD145" s="264"/>
      <c r="DE145" s="264"/>
      <c r="DF145" s="264"/>
      <c r="DG145" s="264"/>
      <c r="DH145" s="264"/>
      <c r="DI145" s="264"/>
      <c r="DJ145" s="264"/>
      <c r="DK145" s="264"/>
      <c r="DL145" s="264"/>
      <c r="DM145" s="264"/>
      <c r="DN145" s="264"/>
      <c r="DO145" s="264"/>
      <c r="DP145" s="264"/>
      <c r="DQ145" s="264"/>
      <c r="DR145" s="264"/>
      <c r="DS145" s="264"/>
      <c r="DT145" s="264"/>
      <c r="DU145" s="264"/>
      <c r="DV145" s="264"/>
      <c r="DW145" s="264"/>
      <c r="DX145" s="264"/>
      <c r="DY145" s="264">
        <f t="shared" si="20"/>
        <v>75.5</v>
      </c>
    </row>
    <row r="146" spans="1:129" ht="14.25" customHeight="1">
      <c r="A146" s="28" t="s">
        <v>302</v>
      </c>
      <c r="B146" s="264">
        <f t="shared" si="14"/>
        <v>40.400000000000006</v>
      </c>
      <c r="C146" s="264">
        <f t="shared" si="15"/>
        <v>24.1</v>
      </c>
      <c r="D146" s="264">
        <v>10.5</v>
      </c>
      <c r="E146" s="264">
        <v>13.6</v>
      </c>
      <c r="F146" s="264"/>
      <c r="G146" s="264">
        <f t="shared" si="16"/>
        <v>5.4</v>
      </c>
      <c r="H146" s="264">
        <v>3.9</v>
      </c>
      <c r="I146" s="264"/>
      <c r="J146" s="264">
        <v>1.5</v>
      </c>
      <c r="K146" s="264"/>
      <c r="L146" s="264"/>
      <c r="M146" s="264">
        <v>3.6</v>
      </c>
      <c r="N146" s="264">
        <f t="shared" si="17"/>
        <v>0</v>
      </c>
      <c r="O146" s="264"/>
      <c r="P146" s="264"/>
      <c r="Q146" s="264"/>
      <c r="R146" s="264">
        <v>5.6</v>
      </c>
      <c r="S146" s="264">
        <f t="shared" si="18"/>
        <v>0</v>
      </c>
      <c r="T146" s="264"/>
      <c r="U146" s="264"/>
      <c r="V146" s="264"/>
      <c r="W146" s="264"/>
      <c r="X146" s="264"/>
      <c r="Y146" s="264"/>
      <c r="Z146" s="264"/>
      <c r="AA146" s="264">
        <f t="shared" si="19"/>
        <v>1.7</v>
      </c>
      <c r="AB146" s="264"/>
      <c r="AC146" s="264">
        <v>1.7</v>
      </c>
      <c r="AD146" s="264"/>
      <c r="AE146" s="264"/>
      <c r="AF146" s="264">
        <v>16.3</v>
      </c>
      <c r="AG146" s="264">
        <v>12.3</v>
      </c>
      <c r="AH146" s="264">
        <v>4</v>
      </c>
      <c r="AI146" s="264">
        <v>2.5</v>
      </c>
      <c r="AJ146" s="264"/>
      <c r="AK146" s="264">
        <v>0.5</v>
      </c>
      <c r="AL146" s="264">
        <v>0.5</v>
      </c>
      <c r="AM146" s="264">
        <v>0.5</v>
      </c>
      <c r="AN146" s="264"/>
      <c r="AO146" s="264"/>
      <c r="AP146" s="264">
        <v>4</v>
      </c>
      <c r="AQ146" s="264"/>
      <c r="AR146" s="264">
        <v>0.3</v>
      </c>
      <c r="AS146" s="264"/>
      <c r="AT146" s="264"/>
      <c r="AU146" s="264"/>
      <c r="AV146" s="264">
        <v>3</v>
      </c>
      <c r="AW146" s="264">
        <v>1</v>
      </c>
      <c r="AX146" s="264"/>
      <c r="AY146" s="264"/>
      <c r="AZ146" s="264"/>
      <c r="BA146" s="264"/>
      <c r="BB146" s="264"/>
      <c r="BC146" s="264"/>
      <c r="BD146" s="264"/>
      <c r="BE146" s="264"/>
      <c r="BF146" s="264"/>
      <c r="BG146" s="264"/>
      <c r="BH146" s="264"/>
      <c r="BI146" s="264"/>
      <c r="BJ146" s="264"/>
      <c r="BK146" s="264">
        <v>10</v>
      </c>
      <c r="BL146" s="264">
        <v>10</v>
      </c>
      <c r="BM146" s="264">
        <v>4</v>
      </c>
      <c r="BN146" s="264">
        <v>1</v>
      </c>
      <c r="BO146" s="264">
        <v>1</v>
      </c>
      <c r="BP146" s="264"/>
      <c r="BQ146" s="264"/>
      <c r="BR146" s="264"/>
      <c r="BS146" s="264"/>
      <c r="BT146" s="264"/>
      <c r="BU146" s="264"/>
      <c r="BV146" s="264">
        <v>2</v>
      </c>
      <c r="BW146" s="264"/>
      <c r="BX146" s="264"/>
      <c r="BY146" s="264"/>
      <c r="BZ146" s="264"/>
      <c r="CA146" s="264"/>
      <c r="CB146" s="264"/>
      <c r="CC146" s="264">
        <v>3</v>
      </c>
      <c r="CD146" s="264">
        <v>3</v>
      </c>
      <c r="CE146" s="264">
        <v>3</v>
      </c>
      <c r="CF146" s="264"/>
      <c r="CG146" s="264"/>
      <c r="CH146" s="264"/>
      <c r="CI146" s="264"/>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64"/>
      <c r="DY146" s="264">
        <f t="shared" si="20"/>
        <v>66.7</v>
      </c>
    </row>
    <row r="147" spans="1:129" ht="14.25" customHeight="1">
      <c r="A147" s="28" t="s">
        <v>303</v>
      </c>
      <c r="B147" s="264">
        <f t="shared" si="14"/>
        <v>406.4</v>
      </c>
      <c r="C147" s="264">
        <f t="shared" si="15"/>
        <v>219.1</v>
      </c>
      <c r="D147" s="264">
        <v>84.3</v>
      </c>
      <c r="E147" s="264">
        <v>127.8</v>
      </c>
      <c r="F147" s="264">
        <v>7</v>
      </c>
      <c r="G147" s="264">
        <f t="shared" si="16"/>
        <v>44</v>
      </c>
      <c r="H147" s="264">
        <v>34.8</v>
      </c>
      <c r="I147" s="264"/>
      <c r="J147" s="264">
        <v>9.2</v>
      </c>
      <c r="K147" s="264"/>
      <c r="L147" s="264"/>
      <c r="M147" s="264">
        <v>25.4</v>
      </c>
      <c r="N147" s="264">
        <f t="shared" si="17"/>
        <v>60.9</v>
      </c>
      <c r="O147" s="264"/>
      <c r="P147" s="264"/>
      <c r="Q147" s="264">
        <v>60.9</v>
      </c>
      <c r="R147" s="264"/>
      <c r="S147" s="264">
        <f t="shared" si="18"/>
        <v>0</v>
      </c>
      <c r="T147" s="264"/>
      <c r="U147" s="264"/>
      <c r="V147" s="264"/>
      <c r="W147" s="264"/>
      <c r="X147" s="264"/>
      <c r="Y147" s="264"/>
      <c r="Z147" s="264"/>
      <c r="AA147" s="264">
        <f t="shared" si="19"/>
        <v>57</v>
      </c>
      <c r="AB147" s="264"/>
      <c r="AC147" s="264">
        <v>57</v>
      </c>
      <c r="AD147" s="264"/>
      <c r="AE147" s="264"/>
      <c r="AF147" s="264">
        <v>140.1</v>
      </c>
      <c r="AG147" s="264">
        <v>123.1</v>
      </c>
      <c r="AH147" s="264">
        <v>37</v>
      </c>
      <c r="AI147" s="264">
        <v>8</v>
      </c>
      <c r="AJ147" s="264"/>
      <c r="AK147" s="264">
        <v>5</v>
      </c>
      <c r="AL147" s="264">
        <v>12</v>
      </c>
      <c r="AM147" s="264">
        <v>7</v>
      </c>
      <c r="AN147" s="264"/>
      <c r="AO147" s="264"/>
      <c r="AP147" s="264">
        <v>39</v>
      </c>
      <c r="AQ147" s="264"/>
      <c r="AR147" s="264">
        <v>2.9</v>
      </c>
      <c r="AS147" s="264"/>
      <c r="AT147" s="264">
        <v>12.2</v>
      </c>
      <c r="AU147" s="264"/>
      <c r="AV147" s="264">
        <v>4</v>
      </c>
      <c r="AW147" s="264">
        <v>3</v>
      </c>
      <c r="AX147" s="264"/>
      <c r="AY147" s="264"/>
      <c r="AZ147" s="264"/>
      <c r="BA147" s="264"/>
      <c r="BB147" s="264"/>
      <c r="BC147" s="264"/>
      <c r="BD147" s="264"/>
      <c r="BE147" s="264"/>
      <c r="BF147" s="264">
        <v>2.5</v>
      </c>
      <c r="BG147" s="264"/>
      <c r="BH147" s="264">
        <v>7.5</v>
      </c>
      <c r="BI147" s="264"/>
      <c r="BJ147" s="264"/>
      <c r="BK147" s="264">
        <v>220</v>
      </c>
      <c r="BL147" s="264">
        <v>220</v>
      </c>
      <c r="BM147" s="264">
        <v>65</v>
      </c>
      <c r="BN147" s="264"/>
      <c r="BO147" s="264"/>
      <c r="BP147" s="264"/>
      <c r="BQ147" s="264"/>
      <c r="BR147" s="264"/>
      <c r="BS147" s="264"/>
      <c r="BT147" s="264"/>
      <c r="BU147" s="264"/>
      <c r="BV147" s="264"/>
      <c r="BW147" s="264">
        <v>65</v>
      </c>
      <c r="BX147" s="264"/>
      <c r="BY147" s="264"/>
      <c r="BZ147" s="264"/>
      <c r="CA147" s="264"/>
      <c r="CB147" s="264"/>
      <c r="CC147" s="264"/>
      <c r="CD147" s="264"/>
      <c r="CE147" s="264"/>
      <c r="CF147" s="264"/>
      <c r="CG147" s="264"/>
      <c r="CH147" s="264"/>
      <c r="CI147" s="264"/>
      <c r="CJ147" s="264"/>
      <c r="CK147" s="264"/>
      <c r="CL147" s="264"/>
      <c r="CM147" s="264"/>
      <c r="CN147" s="264"/>
      <c r="CO147" s="264"/>
      <c r="CP147" s="264">
        <v>155</v>
      </c>
      <c r="CQ147" s="264"/>
      <c r="CR147" s="264"/>
      <c r="CS147" s="264"/>
      <c r="CT147" s="264"/>
      <c r="CU147" s="264"/>
      <c r="CV147" s="264"/>
      <c r="CW147" s="264"/>
      <c r="CX147" s="264"/>
      <c r="CY147" s="264"/>
      <c r="CZ147" s="264"/>
      <c r="DA147" s="264"/>
      <c r="DB147" s="264"/>
      <c r="DC147" s="264"/>
      <c r="DD147" s="264"/>
      <c r="DE147" s="264"/>
      <c r="DF147" s="264"/>
      <c r="DG147" s="264"/>
      <c r="DH147" s="264"/>
      <c r="DI147" s="264"/>
      <c r="DJ147" s="264"/>
      <c r="DK147" s="264"/>
      <c r="DL147" s="264"/>
      <c r="DM147" s="264"/>
      <c r="DN147" s="264"/>
      <c r="DO147" s="264"/>
      <c r="DP147" s="264"/>
      <c r="DQ147" s="264"/>
      <c r="DR147" s="264"/>
      <c r="DS147" s="264"/>
      <c r="DT147" s="264"/>
      <c r="DU147" s="264"/>
      <c r="DV147" s="264"/>
      <c r="DW147" s="264"/>
      <c r="DX147" s="264"/>
      <c r="DY147" s="264">
        <f t="shared" si="20"/>
        <v>766.5</v>
      </c>
    </row>
    <row r="148" spans="1:129" ht="14.25" customHeight="1">
      <c r="A148" s="28" t="s">
        <v>304</v>
      </c>
      <c r="B148" s="264">
        <f t="shared" si="14"/>
        <v>117.60000000000001</v>
      </c>
      <c r="C148" s="264">
        <f t="shared" si="15"/>
        <v>106.60000000000001</v>
      </c>
      <c r="D148" s="264">
        <v>42.5</v>
      </c>
      <c r="E148" s="264">
        <v>61.7</v>
      </c>
      <c r="F148" s="264">
        <v>2.4</v>
      </c>
      <c r="G148" s="264">
        <f t="shared" si="16"/>
        <v>0</v>
      </c>
      <c r="H148" s="264"/>
      <c r="I148" s="264"/>
      <c r="J148" s="264"/>
      <c r="K148" s="264"/>
      <c r="L148" s="264"/>
      <c r="M148" s="264">
        <v>11</v>
      </c>
      <c r="N148" s="264">
        <f t="shared" si="17"/>
        <v>0</v>
      </c>
      <c r="O148" s="264"/>
      <c r="P148" s="264"/>
      <c r="Q148" s="264"/>
      <c r="R148" s="264"/>
      <c r="S148" s="264">
        <f t="shared" si="18"/>
        <v>0</v>
      </c>
      <c r="T148" s="264"/>
      <c r="U148" s="264"/>
      <c r="V148" s="264"/>
      <c r="W148" s="264"/>
      <c r="X148" s="264"/>
      <c r="Y148" s="264"/>
      <c r="Z148" s="264"/>
      <c r="AA148" s="264">
        <f t="shared" si="19"/>
        <v>0</v>
      </c>
      <c r="AB148" s="264"/>
      <c r="AC148" s="264"/>
      <c r="AD148" s="264"/>
      <c r="AE148" s="264"/>
      <c r="AF148" s="264">
        <v>46.1</v>
      </c>
      <c r="AG148" s="264">
        <v>23.1</v>
      </c>
      <c r="AH148" s="264">
        <v>15</v>
      </c>
      <c r="AI148" s="264">
        <v>0.5</v>
      </c>
      <c r="AJ148" s="264"/>
      <c r="AK148" s="264">
        <v>0.5</v>
      </c>
      <c r="AL148" s="264">
        <v>2</v>
      </c>
      <c r="AM148" s="264"/>
      <c r="AN148" s="264"/>
      <c r="AO148" s="264"/>
      <c r="AP148" s="264">
        <v>1</v>
      </c>
      <c r="AQ148" s="264"/>
      <c r="AR148" s="264">
        <v>1.1</v>
      </c>
      <c r="AS148" s="264">
        <v>3</v>
      </c>
      <c r="AT148" s="264"/>
      <c r="AU148" s="264"/>
      <c r="AV148" s="264">
        <v>1</v>
      </c>
      <c r="AW148" s="264">
        <v>1</v>
      </c>
      <c r="AX148" s="264"/>
      <c r="AY148" s="264"/>
      <c r="AZ148" s="264"/>
      <c r="BA148" s="264"/>
      <c r="BB148" s="264"/>
      <c r="BC148" s="264"/>
      <c r="BD148" s="264"/>
      <c r="BE148" s="264"/>
      <c r="BF148" s="264">
        <v>5</v>
      </c>
      <c r="BG148" s="264"/>
      <c r="BH148" s="264">
        <v>8</v>
      </c>
      <c r="BI148" s="264">
        <v>1</v>
      </c>
      <c r="BJ148" s="264">
        <v>7</v>
      </c>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f t="shared" si="20"/>
        <v>163.70000000000002</v>
      </c>
    </row>
    <row r="149" spans="1:129" ht="14.25" customHeight="1">
      <c r="A149" s="28" t="s">
        <v>305</v>
      </c>
      <c r="B149" s="264">
        <f t="shared" si="14"/>
        <v>116.4</v>
      </c>
      <c r="C149" s="264">
        <f t="shared" si="15"/>
        <v>105.4</v>
      </c>
      <c r="D149" s="264">
        <v>42</v>
      </c>
      <c r="E149" s="264">
        <v>61</v>
      </c>
      <c r="F149" s="264">
        <v>2.4</v>
      </c>
      <c r="G149" s="264">
        <f t="shared" si="16"/>
        <v>0</v>
      </c>
      <c r="H149" s="264"/>
      <c r="I149" s="264"/>
      <c r="J149" s="264"/>
      <c r="K149" s="264"/>
      <c r="L149" s="264"/>
      <c r="M149" s="264">
        <v>11</v>
      </c>
      <c r="N149" s="264">
        <f t="shared" si="17"/>
        <v>0</v>
      </c>
      <c r="O149" s="264"/>
      <c r="P149" s="264"/>
      <c r="Q149" s="264"/>
      <c r="R149" s="264"/>
      <c r="S149" s="264">
        <f t="shared" si="18"/>
        <v>0</v>
      </c>
      <c r="T149" s="264"/>
      <c r="U149" s="264"/>
      <c r="V149" s="264"/>
      <c r="W149" s="264"/>
      <c r="X149" s="264"/>
      <c r="Y149" s="264"/>
      <c r="Z149" s="264"/>
      <c r="AA149" s="264">
        <f t="shared" si="19"/>
        <v>0</v>
      </c>
      <c r="AB149" s="264"/>
      <c r="AC149" s="264"/>
      <c r="AD149" s="264"/>
      <c r="AE149" s="264"/>
      <c r="AF149" s="264">
        <v>48.1</v>
      </c>
      <c r="AG149" s="264">
        <v>23.8</v>
      </c>
      <c r="AH149" s="264">
        <v>10.8</v>
      </c>
      <c r="AI149" s="264">
        <v>2</v>
      </c>
      <c r="AJ149" s="264"/>
      <c r="AK149" s="264">
        <v>0.5</v>
      </c>
      <c r="AL149" s="264">
        <v>7</v>
      </c>
      <c r="AM149" s="264"/>
      <c r="AN149" s="264"/>
      <c r="AO149" s="264"/>
      <c r="AP149" s="264">
        <v>2.4</v>
      </c>
      <c r="AQ149" s="264"/>
      <c r="AR149" s="264">
        <v>1.1</v>
      </c>
      <c r="AS149" s="264"/>
      <c r="AT149" s="264"/>
      <c r="AU149" s="264"/>
      <c r="AV149" s="264"/>
      <c r="AW149" s="264"/>
      <c r="AX149" s="264">
        <v>2.9</v>
      </c>
      <c r="AY149" s="264"/>
      <c r="AZ149" s="264"/>
      <c r="BA149" s="264">
        <v>2.9</v>
      </c>
      <c r="BB149" s="264"/>
      <c r="BC149" s="264"/>
      <c r="BD149" s="264"/>
      <c r="BE149" s="264"/>
      <c r="BF149" s="264">
        <v>10</v>
      </c>
      <c r="BG149" s="264"/>
      <c r="BH149" s="264">
        <v>3.6</v>
      </c>
      <c r="BI149" s="264"/>
      <c r="BJ149" s="264">
        <v>7.8</v>
      </c>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f t="shared" si="20"/>
        <v>164.5</v>
      </c>
    </row>
    <row r="150" spans="1:129" ht="14.25" customHeight="1">
      <c r="A150" s="28" t="s">
        <v>306</v>
      </c>
      <c r="B150" s="264">
        <f t="shared" si="14"/>
        <v>85.5</v>
      </c>
      <c r="C150" s="264">
        <f t="shared" si="15"/>
        <v>77.5</v>
      </c>
      <c r="D150" s="264">
        <v>29</v>
      </c>
      <c r="E150" s="264">
        <v>46</v>
      </c>
      <c r="F150" s="264">
        <v>2.5</v>
      </c>
      <c r="G150" s="264">
        <f t="shared" si="16"/>
        <v>0</v>
      </c>
      <c r="H150" s="264"/>
      <c r="I150" s="264"/>
      <c r="J150" s="264"/>
      <c r="K150" s="264"/>
      <c r="L150" s="264"/>
      <c r="M150" s="264">
        <v>8</v>
      </c>
      <c r="N150" s="264">
        <f t="shared" si="17"/>
        <v>0</v>
      </c>
      <c r="O150" s="264"/>
      <c r="P150" s="264"/>
      <c r="Q150" s="264"/>
      <c r="R150" s="264"/>
      <c r="S150" s="264">
        <f t="shared" si="18"/>
        <v>0</v>
      </c>
      <c r="T150" s="264"/>
      <c r="U150" s="264"/>
      <c r="V150" s="264"/>
      <c r="W150" s="264"/>
      <c r="X150" s="264"/>
      <c r="Y150" s="264"/>
      <c r="Z150" s="264"/>
      <c r="AA150" s="264">
        <f t="shared" si="19"/>
        <v>0</v>
      </c>
      <c r="AB150" s="264"/>
      <c r="AC150" s="264"/>
      <c r="AD150" s="264"/>
      <c r="AE150" s="264"/>
      <c r="AF150" s="264">
        <v>43.8</v>
      </c>
      <c r="AG150" s="264">
        <v>24.8</v>
      </c>
      <c r="AH150" s="264">
        <v>8</v>
      </c>
      <c r="AI150" s="264"/>
      <c r="AJ150" s="264"/>
      <c r="AK150" s="264">
        <v>2.5</v>
      </c>
      <c r="AL150" s="264">
        <v>4.5</v>
      </c>
      <c r="AM150" s="264">
        <v>2</v>
      </c>
      <c r="AN150" s="264"/>
      <c r="AO150" s="264"/>
      <c r="AP150" s="264">
        <v>7</v>
      </c>
      <c r="AQ150" s="264"/>
      <c r="AR150" s="264">
        <v>0.8</v>
      </c>
      <c r="AS150" s="264"/>
      <c r="AT150" s="264"/>
      <c r="AU150" s="264"/>
      <c r="AV150" s="264"/>
      <c r="AW150" s="264"/>
      <c r="AX150" s="264"/>
      <c r="AY150" s="264"/>
      <c r="AZ150" s="264"/>
      <c r="BA150" s="264"/>
      <c r="BB150" s="264"/>
      <c r="BC150" s="264"/>
      <c r="BD150" s="264"/>
      <c r="BE150" s="264"/>
      <c r="BF150" s="264">
        <v>3</v>
      </c>
      <c r="BG150" s="264"/>
      <c r="BH150" s="264"/>
      <c r="BI150" s="264"/>
      <c r="BJ150" s="264">
        <v>16</v>
      </c>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f t="shared" si="20"/>
        <v>129.3</v>
      </c>
    </row>
    <row r="151" spans="1:129" ht="14.25" customHeight="1">
      <c r="A151" s="28" t="s">
        <v>307</v>
      </c>
      <c r="B151" s="264">
        <f t="shared" si="14"/>
        <v>85.5</v>
      </c>
      <c r="C151" s="264">
        <f t="shared" si="15"/>
        <v>77.5</v>
      </c>
      <c r="D151" s="264">
        <v>29</v>
      </c>
      <c r="E151" s="264">
        <v>46</v>
      </c>
      <c r="F151" s="264">
        <v>2.5</v>
      </c>
      <c r="G151" s="264">
        <f t="shared" si="16"/>
        <v>0</v>
      </c>
      <c r="H151" s="264"/>
      <c r="I151" s="264"/>
      <c r="J151" s="264"/>
      <c r="K151" s="264"/>
      <c r="L151" s="264"/>
      <c r="M151" s="264">
        <v>8</v>
      </c>
      <c r="N151" s="264">
        <f t="shared" si="17"/>
        <v>0</v>
      </c>
      <c r="O151" s="264"/>
      <c r="P151" s="264"/>
      <c r="Q151" s="264"/>
      <c r="R151" s="264"/>
      <c r="S151" s="264">
        <f t="shared" si="18"/>
        <v>0</v>
      </c>
      <c r="T151" s="264"/>
      <c r="U151" s="264"/>
      <c r="V151" s="264"/>
      <c r="W151" s="264"/>
      <c r="X151" s="264"/>
      <c r="Y151" s="264"/>
      <c r="Z151" s="264"/>
      <c r="AA151" s="264">
        <f t="shared" si="19"/>
        <v>0</v>
      </c>
      <c r="AB151" s="264"/>
      <c r="AC151" s="264"/>
      <c r="AD151" s="264"/>
      <c r="AE151" s="264"/>
      <c r="AF151" s="264">
        <v>38.8</v>
      </c>
      <c r="AG151" s="264">
        <v>14.8</v>
      </c>
      <c r="AH151" s="264">
        <v>5</v>
      </c>
      <c r="AI151" s="264"/>
      <c r="AJ151" s="264"/>
      <c r="AK151" s="264">
        <v>1</v>
      </c>
      <c r="AL151" s="264">
        <v>3</v>
      </c>
      <c r="AM151" s="264"/>
      <c r="AN151" s="264"/>
      <c r="AO151" s="264"/>
      <c r="AP151" s="264">
        <v>5</v>
      </c>
      <c r="AQ151" s="264"/>
      <c r="AR151" s="264">
        <v>0.8</v>
      </c>
      <c r="AS151" s="264"/>
      <c r="AT151" s="264"/>
      <c r="AU151" s="264"/>
      <c r="AV151" s="264"/>
      <c r="AW151" s="264"/>
      <c r="AX151" s="264"/>
      <c r="AY151" s="264"/>
      <c r="AZ151" s="264"/>
      <c r="BA151" s="264"/>
      <c r="BB151" s="264"/>
      <c r="BC151" s="264"/>
      <c r="BD151" s="264"/>
      <c r="BE151" s="264"/>
      <c r="BF151" s="264">
        <v>3</v>
      </c>
      <c r="BG151" s="264"/>
      <c r="BH151" s="264">
        <v>5</v>
      </c>
      <c r="BI151" s="264"/>
      <c r="BJ151" s="264">
        <v>16</v>
      </c>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c r="CE151" s="264"/>
      <c r="CF151" s="264"/>
      <c r="CG151" s="264"/>
      <c r="CH151" s="264"/>
      <c r="CI151" s="264"/>
      <c r="CJ151" s="264"/>
      <c r="CK151" s="264"/>
      <c r="CL151" s="264"/>
      <c r="CM151" s="264"/>
      <c r="CN151" s="264"/>
      <c r="CO151" s="264"/>
      <c r="CP151" s="264"/>
      <c r="CQ151" s="264"/>
      <c r="CR151" s="264"/>
      <c r="CS151" s="264"/>
      <c r="CT151" s="264"/>
      <c r="CU151" s="264"/>
      <c r="CV151" s="264"/>
      <c r="CW151" s="264"/>
      <c r="CX151" s="264"/>
      <c r="CY151" s="264"/>
      <c r="CZ151" s="264"/>
      <c r="DA151" s="264"/>
      <c r="DB151" s="264"/>
      <c r="DC151" s="264"/>
      <c r="DD151" s="264"/>
      <c r="DE151" s="264"/>
      <c r="DF151" s="264"/>
      <c r="DG151" s="264"/>
      <c r="DH151" s="264"/>
      <c r="DI151" s="264"/>
      <c r="DJ151" s="264"/>
      <c r="DK151" s="264"/>
      <c r="DL151" s="264"/>
      <c r="DM151" s="264"/>
      <c r="DN151" s="264"/>
      <c r="DO151" s="264"/>
      <c r="DP151" s="264"/>
      <c r="DQ151" s="264"/>
      <c r="DR151" s="264"/>
      <c r="DS151" s="264"/>
      <c r="DT151" s="264"/>
      <c r="DU151" s="264"/>
      <c r="DV151" s="264"/>
      <c r="DW151" s="264"/>
      <c r="DX151" s="264"/>
      <c r="DY151" s="264">
        <f t="shared" si="20"/>
        <v>124.3</v>
      </c>
    </row>
    <row r="152" spans="1:129" ht="14.25" customHeight="1">
      <c r="A152" s="28" t="s">
        <v>308</v>
      </c>
      <c r="B152" s="264">
        <f t="shared" si="14"/>
        <v>92</v>
      </c>
      <c r="C152" s="264">
        <f t="shared" si="15"/>
        <v>81</v>
      </c>
      <c r="D152" s="264">
        <v>31</v>
      </c>
      <c r="E152" s="264">
        <v>47</v>
      </c>
      <c r="F152" s="264">
        <v>3</v>
      </c>
      <c r="G152" s="264">
        <f t="shared" si="16"/>
        <v>0</v>
      </c>
      <c r="H152" s="264"/>
      <c r="I152" s="264"/>
      <c r="J152" s="264"/>
      <c r="K152" s="264"/>
      <c r="L152" s="264"/>
      <c r="M152" s="264">
        <v>11</v>
      </c>
      <c r="N152" s="264">
        <f t="shared" si="17"/>
        <v>0</v>
      </c>
      <c r="O152" s="264"/>
      <c r="P152" s="264"/>
      <c r="Q152" s="264"/>
      <c r="R152" s="264"/>
      <c r="S152" s="264">
        <f t="shared" si="18"/>
        <v>0</v>
      </c>
      <c r="T152" s="264"/>
      <c r="U152" s="264"/>
      <c r="V152" s="264"/>
      <c r="W152" s="264"/>
      <c r="X152" s="264"/>
      <c r="Y152" s="264"/>
      <c r="Z152" s="264"/>
      <c r="AA152" s="264">
        <f t="shared" si="19"/>
        <v>0</v>
      </c>
      <c r="AB152" s="264"/>
      <c r="AC152" s="264"/>
      <c r="AD152" s="264"/>
      <c r="AE152" s="264"/>
      <c r="AF152" s="264">
        <v>39.8</v>
      </c>
      <c r="AG152" s="264">
        <v>14.8</v>
      </c>
      <c r="AH152" s="264">
        <v>5</v>
      </c>
      <c r="AI152" s="264"/>
      <c r="AJ152" s="264"/>
      <c r="AK152" s="264">
        <v>1</v>
      </c>
      <c r="AL152" s="264">
        <v>4</v>
      </c>
      <c r="AM152" s="264"/>
      <c r="AN152" s="264"/>
      <c r="AO152" s="264"/>
      <c r="AP152" s="264">
        <v>4</v>
      </c>
      <c r="AQ152" s="264"/>
      <c r="AR152" s="264">
        <v>0.8</v>
      </c>
      <c r="AS152" s="264"/>
      <c r="AT152" s="264"/>
      <c r="AU152" s="264"/>
      <c r="AV152" s="264"/>
      <c r="AW152" s="264"/>
      <c r="AX152" s="264"/>
      <c r="AY152" s="264"/>
      <c r="AZ152" s="264"/>
      <c r="BA152" s="264"/>
      <c r="BB152" s="264"/>
      <c r="BC152" s="264"/>
      <c r="BD152" s="264"/>
      <c r="BE152" s="264"/>
      <c r="BF152" s="264">
        <v>4</v>
      </c>
      <c r="BG152" s="264"/>
      <c r="BH152" s="264">
        <v>5</v>
      </c>
      <c r="BI152" s="264"/>
      <c r="BJ152" s="264">
        <v>16</v>
      </c>
      <c r="BK152" s="264"/>
      <c r="BL152" s="264"/>
      <c r="BM152" s="264"/>
      <c r="BN152" s="264"/>
      <c r="BO152" s="264"/>
      <c r="BP152" s="264"/>
      <c r="BQ152" s="264"/>
      <c r="BR152" s="264"/>
      <c r="BS152" s="264"/>
      <c r="BT152" s="264"/>
      <c r="BU152" s="264"/>
      <c r="BV152" s="264"/>
      <c r="BW152" s="264"/>
      <c r="BX152" s="264"/>
      <c r="BY152" s="264"/>
      <c r="BZ152" s="264"/>
      <c r="CA152" s="264"/>
      <c r="CB152" s="264"/>
      <c r="CC152" s="264"/>
      <c r="CD152" s="264"/>
      <c r="CE152" s="264"/>
      <c r="CF152" s="264"/>
      <c r="CG152" s="264"/>
      <c r="CH152" s="264"/>
      <c r="CI152" s="264"/>
      <c r="CJ152" s="264"/>
      <c r="CK152" s="264"/>
      <c r="CL152" s="264"/>
      <c r="CM152" s="264"/>
      <c r="CN152" s="264"/>
      <c r="CO152" s="264"/>
      <c r="CP152" s="264"/>
      <c r="CQ152" s="264"/>
      <c r="CR152" s="264"/>
      <c r="CS152" s="264"/>
      <c r="CT152" s="264"/>
      <c r="CU152" s="264"/>
      <c r="CV152" s="264"/>
      <c r="CW152" s="264"/>
      <c r="CX152" s="264"/>
      <c r="CY152" s="264"/>
      <c r="CZ152" s="264"/>
      <c r="DA152" s="264"/>
      <c r="DB152" s="264"/>
      <c r="DC152" s="264"/>
      <c r="DD152" s="264"/>
      <c r="DE152" s="264"/>
      <c r="DF152" s="264"/>
      <c r="DG152" s="264"/>
      <c r="DH152" s="264"/>
      <c r="DI152" s="264"/>
      <c r="DJ152" s="264"/>
      <c r="DK152" s="264"/>
      <c r="DL152" s="264"/>
      <c r="DM152" s="264"/>
      <c r="DN152" s="264"/>
      <c r="DO152" s="264"/>
      <c r="DP152" s="264"/>
      <c r="DQ152" s="264"/>
      <c r="DR152" s="264"/>
      <c r="DS152" s="264"/>
      <c r="DT152" s="264"/>
      <c r="DU152" s="264"/>
      <c r="DV152" s="264"/>
      <c r="DW152" s="264"/>
      <c r="DX152" s="264"/>
      <c r="DY152" s="264">
        <f t="shared" si="20"/>
        <v>131.8</v>
      </c>
    </row>
    <row r="153" spans="1:129" ht="14.25" customHeight="1">
      <c r="A153" s="28" t="s">
        <v>309</v>
      </c>
      <c r="B153" s="264">
        <f t="shared" si="14"/>
        <v>90</v>
      </c>
      <c r="C153" s="264">
        <f t="shared" si="15"/>
        <v>81</v>
      </c>
      <c r="D153" s="264">
        <v>31</v>
      </c>
      <c r="E153" s="264">
        <v>47</v>
      </c>
      <c r="F153" s="264">
        <v>3</v>
      </c>
      <c r="G153" s="264">
        <f t="shared" si="16"/>
        <v>0</v>
      </c>
      <c r="H153" s="264"/>
      <c r="I153" s="264"/>
      <c r="J153" s="264"/>
      <c r="K153" s="264"/>
      <c r="L153" s="264"/>
      <c r="M153" s="264">
        <v>9</v>
      </c>
      <c r="N153" s="264">
        <f t="shared" si="17"/>
        <v>0</v>
      </c>
      <c r="O153" s="264"/>
      <c r="P153" s="264"/>
      <c r="Q153" s="264"/>
      <c r="R153" s="264"/>
      <c r="S153" s="264">
        <f t="shared" si="18"/>
        <v>0</v>
      </c>
      <c r="T153" s="264"/>
      <c r="U153" s="264"/>
      <c r="V153" s="264"/>
      <c r="W153" s="264"/>
      <c r="X153" s="264"/>
      <c r="Y153" s="264"/>
      <c r="Z153" s="264"/>
      <c r="AA153" s="264">
        <f t="shared" si="19"/>
        <v>0</v>
      </c>
      <c r="AB153" s="264"/>
      <c r="AC153" s="264"/>
      <c r="AD153" s="264"/>
      <c r="AE153" s="264"/>
      <c r="AF153" s="264">
        <v>39.8</v>
      </c>
      <c r="AG153" s="264">
        <v>17.8</v>
      </c>
      <c r="AH153" s="264">
        <v>7</v>
      </c>
      <c r="AI153" s="264"/>
      <c r="AJ153" s="264"/>
      <c r="AK153" s="264"/>
      <c r="AL153" s="264">
        <v>5</v>
      </c>
      <c r="AM153" s="264"/>
      <c r="AN153" s="264"/>
      <c r="AO153" s="264"/>
      <c r="AP153" s="264">
        <v>5</v>
      </c>
      <c r="AQ153" s="264"/>
      <c r="AR153" s="264">
        <v>0.8</v>
      </c>
      <c r="AS153" s="264"/>
      <c r="AT153" s="264"/>
      <c r="AU153" s="264"/>
      <c r="AV153" s="264"/>
      <c r="AW153" s="264"/>
      <c r="AX153" s="264"/>
      <c r="AY153" s="264"/>
      <c r="AZ153" s="264"/>
      <c r="BA153" s="264"/>
      <c r="BB153" s="264"/>
      <c r="BC153" s="264"/>
      <c r="BD153" s="264"/>
      <c r="BE153" s="264"/>
      <c r="BF153" s="264">
        <v>5</v>
      </c>
      <c r="BG153" s="264"/>
      <c r="BH153" s="264">
        <v>2</v>
      </c>
      <c r="BI153" s="264"/>
      <c r="BJ153" s="264">
        <v>15</v>
      </c>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f t="shared" si="20"/>
        <v>129.8</v>
      </c>
    </row>
    <row r="154" spans="1:129" ht="14.25" customHeight="1">
      <c r="A154" s="28" t="s">
        <v>310</v>
      </c>
      <c r="B154" s="264">
        <f t="shared" si="14"/>
        <v>519.4000000000001</v>
      </c>
      <c r="C154" s="264">
        <f t="shared" si="15"/>
        <v>387.6</v>
      </c>
      <c r="D154" s="264">
        <v>124.4</v>
      </c>
      <c r="E154" s="264">
        <v>252.8</v>
      </c>
      <c r="F154" s="264">
        <v>10.4</v>
      </c>
      <c r="G154" s="264">
        <f t="shared" si="16"/>
        <v>76.80000000000001</v>
      </c>
      <c r="H154" s="264">
        <v>59.7</v>
      </c>
      <c r="I154" s="264"/>
      <c r="J154" s="264">
        <v>17.1</v>
      </c>
      <c r="K154" s="264"/>
      <c r="L154" s="264"/>
      <c r="M154" s="264">
        <v>45.3</v>
      </c>
      <c r="N154" s="264">
        <f t="shared" si="17"/>
        <v>0</v>
      </c>
      <c r="O154" s="264"/>
      <c r="P154" s="264"/>
      <c r="Q154" s="264"/>
      <c r="R154" s="264"/>
      <c r="S154" s="264">
        <f t="shared" si="18"/>
        <v>0</v>
      </c>
      <c r="T154" s="264"/>
      <c r="U154" s="264"/>
      <c r="V154" s="264"/>
      <c r="W154" s="264"/>
      <c r="X154" s="264"/>
      <c r="Y154" s="264"/>
      <c r="Z154" s="264"/>
      <c r="AA154" s="264">
        <f t="shared" si="19"/>
        <v>9.7</v>
      </c>
      <c r="AB154" s="264"/>
      <c r="AC154" s="264">
        <v>9.7</v>
      </c>
      <c r="AD154" s="264"/>
      <c r="AE154" s="264"/>
      <c r="AF154" s="264">
        <v>123.2</v>
      </c>
      <c r="AG154" s="264">
        <v>96.2</v>
      </c>
      <c r="AH154" s="264">
        <v>30</v>
      </c>
      <c r="AI154" s="264">
        <v>3</v>
      </c>
      <c r="AJ154" s="264"/>
      <c r="AK154" s="264">
        <v>2</v>
      </c>
      <c r="AL154" s="264">
        <v>5</v>
      </c>
      <c r="AM154" s="264">
        <v>3</v>
      </c>
      <c r="AN154" s="264"/>
      <c r="AO154" s="264"/>
      <c r="AP154" s="264">
        <v>35</v>
      </c>
      <c r="AQ154" s="264"/>
      <c r="AR154" s="264">
        <v>4</v>
      </c>
      <c r="AS154" s="264"/>
      <c r="AT154" s="264">
        <v>14.2</v>
      </c>
      <c r="AU154" s="264"/>
      <c r="AV154" s="264">
        <v>4</v>
      </c>
      <c r="AW154" s="264">
        <v>5.5</v>
      </c>
      <c r="AX154" s="264">
        <v>10.5</v>
      </c>
      <c r="AY154" s="264"/>
      <c r="AZ154" s="264">
        <v>10.5</v>
      </c>
      <c r="BA154" s="264"/>
      <c r="BB154" s="264"/>
      <c r="BC154" s="264"/>
      <c r="BD154" s="264"/>
      <c r="BE154" s="264"/>
      <c r="BF154" s="264">
        <v>2.5</v>
      </c>
      <c r="BG154" s="264"/>
      <c r="BH154" s="264">
        <v>4.5</v>
      </c>
      <c r="BI154" s="264"/>
      <c r="BJ154" s="264"/>
      <c r="BK154" s="264">
        <v>30</v>
      </c>
      <c r="BL154" s="264">
        <v>30</v>
      </c>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v>30</v>
      </c>
      <c r="CQ154" s="264"/>
      <c r="CR154" s="264"/>
      <c r="CS154" s="264"/>
      <c r="CT154" s="264"/>
      <c r="CU154" s="264"/>
      <c r="CV154" s="264"/>
      <c r="CW154" s="264"/>
      <c r="CX154" s="264"/>
      <c r="CY154" s="264"/>
      <c r="CZ154" s="264"/>
      <c r="DA154" s="264"/>
      <c r="DB154" s="264"/>
      <c r="DC154" s="264"/>
      <c r="DD154" s="264"/>
      <c r="DE154" s="264"/>
      <c r="DF154" s="264"/>
      <c r="DG154" s="264"/>
      <c r="DH154" s="264"/>
      <c r="DI154" s="264"/>
      <c r="DJ154" s="264"/>
      <c r="DK154" s="264"/>
      <c r="DL154" s="264"/>
      <c r="DM154" s="264"/>
      <c r="DN154" s="264"/>
      <c r="DO154" s="264"/>
      <c r="DP154" s="264"/>
      <c r="DQ154" s="264"/>
      <c r="DR154" s="264"/>
      <c r="DS154" s="264"/>
      <c r="DT154" s="264"/>
      <c r="DU154" s="264"/>
      <c r="DV154" s="264"/>
      <c r="DW154" s="264"/>
      <c r="DX154" s="264"/>
      <c r="DY154" s="264">
        <f t="shared" si="20"/>
        <v>672.6000000000001</v>
      </c>
    </row>
    <row r="155" spans="1:129" ht="14.25" customHeight="1">
      <c r="A155" s="28" t="s">
        <v>311</v>
      </c>
      <c r="B155" s="264">
        <f t="shared" si="14"/>
        <v>295.3</v>
      </c>
      <c r="C155" s="264">
        <f t="shared" si="15"/>
        <v>196.2</v>
      </c>
      <c r="D155" s="264">
        <v>73</v>
      </c>
      <c r="E155" s="264">
        <v>117</v>
      </c>
      <c r="F155" s="264">
        <v>6.2</v>
      </c>
      <c r="G155" s="264">
        <f t="shared" si="16"/>
        <v>36.9</v>
      </c>
      <c r="H155" s="264">
        <v>28.4</v>
      </c>
      <c r="I155" s="264"/>
      <c r="J155" s="264">
        <v>8.5</v>
      </c>
      <c r="K155" s="264"/>
      <c r="L155" s="264"/>
      <c r="M155" s="264">
        <v>25</v>
      </c>
      <c r="N155" s="264">
        <f t="shared" si="17"/>
        <v>12</v>
      </c>
      <c r="O155" s="264"/>
      <c r="P155" s="264"/>
      <c r="Q155" s="264">
        <v>12</v>
      </c>
      <c r="R155" s="264"/>
      <c r="S155" s="264">
        <f t="shared" si="18"/>
        <v>0</v>
      </c>
      <c r="T155" s="264"/>
      <c r="U155" s="264"/>
      <c r="V155" s="264"/>
      <c r="W155" s="264"/>
      <c r="X155" s="264"/>
      <c r="Y155" s="264"/>
      <c r="Z155" s="264"/>
      <c r="AA155" s="264">
        <f t="shared" si="19"/>
        <v>25.2</v>
      </c>
      <c r="AB155" s="264"/>
      <c r="AC155" s="264">
        <v>25.2</v>
      </c>
      <c r="AD155" s="264"/>
      <c r="AE155" s="264"/>
      <c r="AF155" s="264">
        <v>135.2</v>
      </c>
      <c r="AG155" s="264">
        <v>73.2</v>
      </c>
      <c r="AH155" s="264">
        <v>10</v>
      </c>
      <c r="AI155" s="264">
        <v>8</v>
      </c>
      <c r="AJ155" s="264"/>
      <c r="AK155" s="264">
        <v>0.5</v>
      </c>
      <c r="AL155" s="264">
        <v>2.5</v>
      </c>
      <c r="AM155" s="264">
        <v>3.5</v>
      </c>
      <c r="AN155" s="264"/>
      <c r="AO155" s="264"/>
      <c r="AP155" s="264">
        <v>33.5</v>
      </c>
      <c r="AQ155" s="264"/>
      <c r="AR155" s="264">
        <v>2.2</v>
      </c>
      <c r="AS155" s="264"/>
      <c r="AT155" s="264">
        <v>13</v>
      </c>
      <c r="AU155" s="264"/>
      <c r="AV155" s="264">
        <v>2</v>
      </c>
      <c r="AW155" s="264">
        <v>5</v>
      </c>
      <c r="AX155" s="264"/>
      <c r="AY155" s="264"/>
      <c r="AZ155" s="264"/>
      <c r="BA155" s="264"/>
      <c r="BB155" s="264">
        <v>5</v>
      </c>
      <c r="BC155" s="264"/>
      <c r="BD155" s="264">
        <v>5</v>
      </c>
      <c r="BE155" s="264"/>
      <c r="BF155" s="264">
        <v>3.7</v>
      </c>
      <c r="BG155" s="264"/>
      <c r="BH155" s="264">
        <v>6.5</v>
      </c>
      <c r="BI155" s="264">
        <v>8.8</v>
      </c>
      <c r="BJ155" s="264">
        <v>31</v>
      </c>
      <c r="BK155" s="264"/>
      <c r="BL155" s="264"/>
      <c r="BM155" s="264"/>
      <c r="BN155" s="264"/>
      <c r="BO155" s="264"/>
      <c r="BP155" s="264"/>
      <c r="BQ155" s="264"/>
      <c r="BR155" s="264"/>
      <c r="BS155" s="264"/>
      <c r="BT155" s="264"/>
      <c r="BU155" s="264"/>
      <c r="BV155" s="264"/>
      <c r="BW155" s="264"/>
      <c r="BX155" s="264"/>
      <c r="BY155" s="264"/>
      <c r="BZ155" s="264"/>
      <c r="CA155" s="264"/>
      <c r="CB155" s="264"/>
      <c r="CC155" s="264"/>
      <c r="CD155" s="264"/>
      <c r="CE155" s="264"/>
      <c r="CF155" s="264"/>
      <c r="CG155" s="264"/>
      <c r="CH155" s="264"/>
      <c r="CI155" s="264"/>
      <c r="CJ155" s="264"/>
      <c r="CK155" s="264"/>
      <c r="CL155" s="264"/>
      <c r="CM155" s="264"/>
      <c r="CN155" s="264"/>
      <c r="CO155" s="264"/>
      <c r="CP155" s="264"/>
      <c r="CQ155" s="264"/>
      <c r="CR155" s="264"/>
      <c r="CS155" s="264"/>
      <c r="CT155" s="264"/>
      <c r="CU155" s="264"/>
      <c r="CV155" s="264"/>
      <c r="CW155" s="264"/>
      <c r="CX155" s="264"/>
      <c r="CY155" s="264"/>
      <c r="CZ155" s="264"/>
      <c r="DA155" s="264"/>
      <c r="DB155" s="264"/>
      <c r="DC155" s="264"/>
      <c r="DD155" s="264"/>
      <c r="DE155" s="264"/>
      <c r="DF155" s="264"/>
      <c r="DG155" s="264"/>
      <c r="DH155" s="264"/>
      <c r="DI155" s="264"/>
      <c r="DJ155" s="264"/>
      <c r="DK155" s="264"/>
      <c r="DL155" s="264"/>
      <c r="DM155" s="264"/>
      <c r="DN155" s="264"/>
      <c r="DO155" s="264"/>
      <c r="DP155" s="264"/>
      <c r="DQ155" s="264"/>
      <c r="DR155" s="264"/>
      <c r="DS155" s="264"/>
      <c r="DT155" s="264"/>
      <c r="DU155" s="264"/>
      <c r="DV155" s="264"/>
      <c r="DW155" s="264"/>
      <c r="DX155" s="264"/>
      <c r="DY155" s="264">
        <f t="shared" si="20"/>
        <v>430.5</v>
      </c>
    </row>
    <row r="156" spans="1:129" ht="14.25" customHeight="1">
      <c r="A156" s="28" t="s">
        <v>312</v>
      </c>
      <c r="B156" s="264">
        <f t="shared" si="14"/>
        <v>29.3</v>
      </c>
      <c r="C156" s="264">
        <f t="shared" si="15"/>
        <v>22.3</v>
      </c>
      <c r="D156" s="264">
        <v>6</v>
      </c>
      <c r="E156" s="264">
        <v>11.3</v>
      </c>
      <c r="F156" s="264">
        <v>5</v>
      </c>
      <c r="G156" s="264">
        <f t="shared" si="16"/>
        <v>4.8</v>
      </c>
      <c r="H156" s="264">
        <v>4</v>
      </c>
      <c r="I156" s="264"/>
      <c r="J156" s="264">
        <v>0.8</v>
      </c>
      <c r="K156" s="264"/>
      <c r="L156" s="264"/>
      <c r="M156" s="264">
        <v>2.2</v>
      </c>
      <c r="N156" s="264">
        <f t="shared" si="17"/>
        <v>0</v>
      </c>
      <c r="O156" s="264"/>
      <c r="P156" s="264"/>
      <c r="Q156" s="264"/>
      <c r="R156" s="264"/>
      <c r="S156" s="264">
        <f t="shared" si="18"/>
        <v>0</v>
      </c>
      <c r="T156" s="264"/>
      <c r="U156" s="264"/>
      <c r="V156" s="264"/>
      <c r="W156" s="264"/>
      <c r="X156" s="264"/>
      <c r="Y156" s="264"/>
      <c r="Z156" s="264"/>
      <c r="AA156" s="264">
        <f t="shared" si="19"/>
        <v>0</v>
      </c>
      <c r="AB156" s="264"/>
      <c r="AC156" s="264"/>
      <c r="AD156" s="264"/>
      <c r="AE156" s="264"/>
      <c r="AF156" s="264">
        <v>16.3</v>
      </c>
      <c r="AG156" s="264">
        <v>8.6</v>
      </c>
      <c r="AH156" s="264">
        <v>2</v>
      </c>
      <c r="AI156" s="264">
        <v>1</v>
      </c>
      <c r="AJ156" s="264"/>
      <c r="AK156" s="264"/>
      <c r="AL156" s="264"/>
      <c r="AM156" s="264">
        <v>0.3</v>
      </c>
      <c r="AN156" s="264"/>
      <c r="AO156" s="264"/>
      <c r="AP156" s="264">
        <v>4</v>
      </c>
      <c r="AQ156" s="264"/>
      <c r="AR156" s="264">
        <v>0.2</v>
      </c>
      <c r="AS156" s="264"/>
      <c r="AT156" s="264">
        <v>1.1</v>
      </c>
      <c r="AU156" s="264"/>
      <c r="AV156" s="264"/>
      <c r="AW156" s="264">
        <v>1</v>
      </c>
      <c r="AX156" s="264">
        <v>2.5</v>
      </c>
      <c r="AY156" s="264">
        <v>2.5</v>
      </c>
      <c r="AZ156" s="264"/>
      <c r="BA156" s="264"/>
      <c r="BB156" s="264"/>
      <c r="BC156" s="264"/>
      <c r="BD156" s="264"/>
      <c r="BE156" s="264"/>
      <c r="BF156" s="264">
        <v>0.3</v>
      </c>
      <c r="BG156" s="264"/>
      <c r="BH156" s="264">
        <v>0.6</v>
      </c>
      <c r="BI156" s="264">
        <v>2</v>
      </c>
      <c r="BJ156" s="264">
        <v>1.3</v>
      </c>
      <c r="BK156" s="264"/>
      <c r="BL156" s="264"/>
      <c r="BM156" s="264"/>
      <c r="BN156" s="264"/>
      <c r="BO156" s="264"/>
      <c r="BP156" s="264"/>
      <c r="BQ156" s="264"/>
      <c r="BR156" s="264"/>
      <c r="BS156" s="264"/>
      <c r="BT156" s="264"/>
      <c r="BU156" s="264"/>
      <c r="BV156" s="264"/>
      <c r="BW156" s="264"/>
      <c r="BX156" s="264"/>
      <c r="BY156" s="264"/>
      <c r="BZ156" s="264"/>
      <c r="CA156" s="264"/>
      <c r="CB156" s="264"/>
      <c r="CC156" s="264"/>
      <c r="CD156" s="264"/>
      <c r="CE156" s="264"/>
      <c r="CF156" s="264"/>
      <c r="CG156" s="264"/>
      <c r="CH156" s="264"/>
      <c r="CI156" s="264"/>
      <c r="CJ156" s="264"/>
      <c r="CK156" s="264"/>
      <c r="CL156" s="264"/>
      <c r="CM156" s="264"/>
      <c r="CN156" s="264"/>
      <c r="CO156" s="264"/>
      <c r="CP156" s="264"/>
      <c r="CQ156" s="264"/>
      <c r="CR156" s="264"/>
      <c r="CS156" s="264"/>
      <c r="CT156" s="264"/>
      <c r="CU156" s="264"/>
      <c r="CV156" s="264"/>
      <c r="CW156" s="264"/>
      <c r="CX156" s="264"/>
      <c r="CY156" s="264"/>
      <c r="CZ156" s="264"/>
      <c r="DA156" s="264"/>
      <c r="DB156" s="264"/>
      <c r="DC156" s="264"/>
      <c r="DD156" s="264"/>
      <c r="DE156" s="264"/>
      <c r="DF156" s="264"/>
      <c r="DG156" s="264"/>
      <c r="DH156" s="264"/>
      <c r="DI156" s="264"/>
      <c r="DJ156" s="264"/>
      <c r="DK156" s="264"/>
      <c r="DL156" s="264"/>
      <c r="DM156" s="264"/>
      <c r="DN156" s="264"/>
      <c r="DO156" s="264"/>
      <c r="DP156" s="264"/>
      <c r="DQ156" s="264"/>
      <c r="DR156" s="264"/>
      <c r="DS156" s="264"/>
      <c r="DT156" s="264"/>
      <c r="DU156" s="264"/>
      <c r="DV156" s="264"/>
      <c r="DW156" s="264"/>
      <c r="DX156" s="264"/>
      <c r="DY156" s="264">
        <f t="shared" si="20"/>
        <v>45.6</v>
      </c>
    </row>
    <row r="157" spans="1:129" ht="14.25" customHeight="1">
      <c r="A157" s="28" t="s">
        <v>313</v>
      </c>
      <c r="B157" s="264">
        <f t="shared" si="14"/>
        <v>196.39999999999998</v>
      </c>
      <c r="C157" s="264">
        <f t="shared" si="15"/>
        <v>129.5</v>
      </c>
      <c r="D157" s="264">
        <v>53.2</v>
      </c>
      <c r="E157" s="264">
        <v>71.9</v>
      </c>
      <c r="F157" s="264">
        <v>4.4</v>
      </c>
      <c r="G157" s="264">
        <f t="shared" si="16"/>
        <v>27.7</v>
      </c>
      <c r="H157" s="264">
        <v>21.4</v>
      </c>
      <c r="I157" s="264"/>
      <c r="J157" s="264">
        <v>6.3</v>
      </c>
      <c r="K157" s="264"/>
      <c r="L157" s="264"/>
      <c r="M157" s="264">
        <v>16.1</v>
      </c>
      <c r="N157" s="264">
        <f t="shared" si="17"/>
        <v>0</v>
      </c>
      <c r="O157" s="264"/>
      <c r="P157" s="264"/>
      <c r="Q157" s="264"/>
      <c r="R157" s="264"/>
      <c r="S157" s="264">
        <f t="shared" si="18"/>
        <v>0</v>
      </c>
      <c r="T157" s="264"/>
      <c r="U157" s="264"/>
      <c r="V157" s="264"/>
      <c r="W157" s="264"/>
      <c r="X157" s="264"/>
      <c r="Y157" s="264"/>
      <c r="Z157" s="264"/>
      <c r="AA157" s="264">
        <f t="shared" si="19"/>
        <v>23.1</v>
      </c>
      <c r="AB157" s="264"/>
      <c r="AC157" s="264">
        <v>23.1</v>
      </c>
      <c r="AD157" s="264"/>
      <c r="AE157" s="264"/>
      <c r="AF157" s="264">
        <v>78.9</v>
      </c>
      <c r="AG157" s="264">
        <v>19</v>
      </c>
      <c r="AH157" s="264">
        <v>9.1</v>
      </c>
      <c r="AI157" s="264"/>
      <c r="AJ157" s="264"/>
      <c r="AK157" s="264"/>
      <c r="AL157" s="264"/>
      <c r="AM157" s="264"/>
      <c r="AN157" s="264"/>
      <c r="AO157" s="264"/>
      <c r="AP157" s="264"/>
      <c r="AQ157" s="264"/>
      <c r="AR157" s="264">
        <v>1.4</v>
      </c>
      <c r="AS157" s="264"/>
      <c r="AT157" s="264">
        <v>8.5</v>
      </c>
      <c r="AU157" s="264"/>
      <c r="AV157" s="264">
        <v>2</v>
      </c>
      <c r="AW157" s="264"/>
      <c r="AX157" s="264"/>
      <c r="AY157" s="264"/>
      <c r="AZ157" s="264"/>
      <c r="BA157" s="264"/>
      <c r="BB157" s="264"/>
      <c r="BC157" s="264"/>
      <c r="BD157" s="264"/>
      <c r="BE157" s="264"/>
      <c r="BF157" s="264">
        <v>1</v>
      </c>
      <c r="BG157" s="264"/>
      <c r="BH157" s="264">
        <v>1.9</v>
      </c>
      <c r="BI157" s="264"/>
      <c r="BJ157" s="264">
        <v>55</v>
      </c>
      <c r="BK157" s="264"/>
      <c r="BL157" s="264"/>
      <c r="BM157" s="264"/>
      <c r="BN157" s="264"/>
      <c r="BO157" s="264"/>
      <c r="BP157" s="264"/>
      <c r="BQ157" s="264"/>
      <c r="BR157" s="264"/>
      <c r="BS157" s="264"/>
      <c r="BT157" s="264"/>
      <c r="BU157" s="264"/>
      <c r="BV157" s="264"/>
      <c r="BW157" s="264"/>
      <c r="BX157" s="264"/>
      <c r="BY157" s="264"/>
      <c r="BZ157" s="264"/>
      <c r="CA157" s="264"/>
      <c r="CB157" s="264"/>
      <c r="CC157" s="264"/>
      <c r="CD157" s="264"/>
      <c r="CE157" s="264"/>
      <c r="CF157" s="264"/>
      <c r="CG157" s="264"/>
      <c r="CH157" s="264"/>
      <c r="CI157" s="264"/>
      <c r="CJ157" s="264"/>
      <c r="CK157" s="264"/>
      <c r="CL157" s="264"/>
      <c r="CM157" s="264"/>
      <c r="CN157" s="264"/>
      <c r="CO157" s="264"/>
      <c r="CP157" s="264"/>
      <c r="CQ157" s="264"/>
      <c r="CR157" s="264"/>
      <c r="CS157" s="264"/>
      <c r="CT157" s="264"/>
      <c r="CU157" s="264"/>
      <c r="CV157" s="264"/>
      <c r="CW157" s="264"/>
      <c r="CX157" s="264"/>
      <c r="CY157" s="264"/>
      <c r="CZ157" s="264"/>
      <c r="DA157" s="264"/>
      <c r="DB157" s="264"/>
      <c r="DC157" s="264"/>
      <c r="DD157" s="264"/>
      <c r="DE157" s="264"/>
      <c r="DF157" s="264"/>
      <c r="DG157" s="264"/>
      <c r="DH157" s="264"/>
      <c r="DI157" s="264"/>
      <c r="DJ157" s="264"/>
      <c r="DK157" s="264"/>
      <c r="DL157" s="264"/>
      <c r="DM157" s="264"/>
      <c r="DN157" s="264"/>
      <c r="DO157" s="264"/>
      <c r="DP157" s="264"/>
      <c r="DQ157" s="264"/>
      <c r="DR157" s="264"/>
      <c r="DS157" s="264"/>
      <c r="DT157" s="264"/>
      <c r="DU157" s="264"/>
      <c r="DV157" s="264"/>
      <c r="DW157" s="264"/>
      <c r="DX157" s="264"/>
      <c r="DY157" s="264">
        <f t="shared" si="20"/>
        <v>275.29999999999995</v>
      </c>
    </row>
    <row r="158" spans="1:129" ht="14.25" customHeight="1">
      <c r="A158" s="28" t="s">
        <v>314</v>
      </c>
      <c r="B158" s="264">
        <f t="shared" si="14"/>
        <v>88.9</v>
      </c>
      <c r="C158" s="264">
        <f t="shared" si="15"/>
        <v>66.9</v>
      </c>
      <c r="D158" s="264">
        <v>21.9</v>
      </c>
      <c r="E158" s="264">
        <v>45</v>
      </c>
      <c r="F158" s="264"/>
      <c r="G158" s="264">
        <f t="shared" si="16"/>
        <v>10.8</v>
      </c>
      <c r="H158" s="264">
        <v>8.5</v>
      </c>
      <c r="I158" s="264"/>
      <c r="J158" s="264">
        <v>2.3</v>
      </c>
      <c r="K158" s="264"/>
      <c r="L158" s="264"/>
      <c r="M158" s="264">
        <v>7</v>
      </c>
      <c r="N158" s="264">
        <f t="shared" si="17"/>
        <v>0</v>
      </c>
      <c r="O158" s="264"/>
      <c r="P158" s="264"/>
      <c r="Q158" s="264"/>
      <c r="R158" s="264"/>
      <c r="S158" s="264">
        <f t="shared" si="18"/>
        <v>0</v>
      </c>
      <c r="T158" s="264"/>
      <c r="U158" s="264"/>
      <c r="V158" s="264"/>
      <c r="W158" s="264"/>
      <c r="X158" s="264"/>
      <c r="Y158" s="264"/>
      <c r="Z158" s="264"/>
      <c r="AA158" s="264">
        <f t="shared" si="19"/>
        <v>4.2</v>
      </c>
      <c r="AB158" s="264"/>
      <c r="AC158" s="264">
        <v>4.2</v>
      </c>
      <c r="AD158" s="264"/>
      <c r="AE158" s="264"/>
      <c r="AF158" s="264">
        <v>48.7</v>
      </c>
      <c r="AG158" s="264">
        <v>6.9</v>
      </c>
      <c r="AH158" s="264">
        <v>6.2</v>
      </c>
      <c r="AI158" s="264"/>
      <c r="AJ158" s="264"/>
      <c r="AK158" s="264"/>
      <c r="AL158" s="264"/>
      <c r="AM158" s="264"/>
      <c r="AN158" s="264"/>
      <c r="AO158" s="264"/>
      <c r="AP158" s="264"/>
      <c r="AQ158" s="264"/>
      <c r="AR158" s="264">
        <v>0.7</v>
      </c>
      <c r="AS158" s="264"/>
      <c r="AT158" s="264"/>
      <c r="AU158" s="264"/>
      <c r="AV158" s="264"/>
      <c r="AW158" s="264"/>
      <c r="AX158" s="264"/>
      <c r="AY158" s="264"/>
      <c r="AZ158" s="264"/>
      <c r="BA158" s="264"/>
      <c r="BB158" s="264"/>
      <c r="BC158" s="264"/>
      <c r="BD158" s="264"/>
      <c r="BE158" s="264"/>
      <c r="BF158" s="264">
        <v>1.2</v>
      </c>
      <c r="BG158" s="264"/>
      <c r="BH158" s="264">
        <v>0.6</v>
      </c>
      <c r="BI158" s="264"/>
      <c r="BJ158" s="264">
        <v>40</v>
      </c>
      <c r="BK158" s="264"/>
      <c r="BL158" s="264"/>
      <c r="BM158" s="264"/>
      <c r="BN158" s="264"/>
      <c r="BO158" s="264"/>
      <c r="BP158" s="264"/>
      <c r="BQ158" s="264"/>
      <c r="BR158" s="264"/>
      <c r="BS158" s="264"/>
      <c r="BT158" s="264"/>
      <c r="BU158" s="264"/>
      <c r="BV158" s="264"/>
      <c r="BW158" s="264"/>
      <c r="BX158" s="264"/>
      <c r="BY158" s="264"/>
      <c r="BZ158" s="264"/>
      <c r="CA158" s="264"/>
      <c r="CB158" s="264"/>
      <c r="CC158" s="264"/>
      <c r="CD158" s="264"/>
      <c r="CE158" s="264"/>
      <c r="CF158" s="264"/>
      <c r="CG158" s="264"/>
      <c r="CH158" s="264"/>
      <c r="CI158" s="264"/>
      <c r="CJ158" s="264"/>
      <c r="CK158" s="264"/>
      <c r="CL158" s="264"/>
      <c r="CM158" s="264"/>
      <c r="CN158" s="264"/>
      <c r="CO158" s="264"/>
      <c r="CP158" s="264"/>
      <c r="CQ158" s="264"/>
      <c r="CR158" s="264"/>
      <c r="CS158" s="264"/>
      <c r="CT158" s="264"/>
      <c r="CU158" s="264"/>
      <c r="CV158" s="264"/>
      <c r="CW158" s="264"/>
      <c r="CX158" s="264"/>
      <c r="CY158" s="264"/>
      <c r="CZ158" s="264"/>
      <c r="DA158" s="264"/>
      <c r="DB158" s="264"/>
      <c r="DC158" s="264"/>
      <c r="DD158" s="264"/>
      <c r="DE158" s="264"/>
      <c r="DF158" s="264"/>
      <c r="DG158" s="264"/>
      <c r="DH158" s="264"/>
      <c r="DI158" s="264"/>
      <c r="DJ158" s="264"/>
      <c r="DK158" s="264"/>
      <c r="DL158" s="264"/>
      <c r="DM158" s="264"/>
      <c r="DN158" s="264"/>
      <c r="DO158" s="264"/>
      <c r="DP158" s="264"/>
      <c r="DQ158" s="264"/>
      <c r="DR158" s="264"/>
      <c r="DS158" s="264"/>
      <c r="DT158" s="264"/>
      <c r="DU158" s="264"/>
      <c r="DV158" s="264"/>
      <c r="DW158" s="264"/>
      <c r="DX158" s="264"/>
      <c r="DY158" s="264">
        <f t="shared" si="20"/>
        <v>137.60000000000002</v>
      </c>
    </row>
    <row r="159" spans="1:129" ht="14.25" customHeight="1">
      <c r="A159" s="28" t="s">
        <v>315</v>
      </c>
      <c r="B159" s="264">
        <f t="shared" si="14"/>
        <v>22.2</v>
      </c>
      <c r="C159" s="264">
        <f t="shared" si="15"/>
        <v>17</v>
      </c>
      <c r="D159" s="264">
        <v>7.2</v>
      </c>
      <c r="E159" s="264">
        <v>9.8</v>
      </c>
      <c r="F159" s="264"/>
      <c r="G159" s="264">
        <f t="shared" si="16"/>
        <v>3.2</v>
      </c>
      <c r="H159" s="264">
        <v>2.5</v>
      </c>
      <c r="I159" s="264"/>
      <c r="J159" s="264">
        <v>0.7</v>
      </c>
      <c r="K159" s="264"/>
      <c r="L159" s="264"/>
      <c r="M159" s="264">
        <v>2</v>
      </c>
      <c r="N159" s="264">
        <f t="shared" si="17"/>
        <v>0</v>
      </c>
      <c r="O159" s="264"/>
      <c r="P159" s="264"/>
      <c r="Q159" s="264"/>
      <c r="R159" s="264"/>
      <c r="S159" s="264">
        <f t="shared" si="18"/>
        <v>0</v>
      </c>
      <c r="T159" s="264"/>
      <c r="U159" s="264"/>
      <c r="V159" s="264"/>
      <c r="W159" s="264"/>
      <c r="X159" s="264"/>
      <c r="Y159" s="264"/>
      <c r="Z159" s="264"/>
      <c r="AA159" s="264">
        <f t="shared" si="19"/>
        <v>0</v>
      </c>
      <c r="AB159" s="264"/>
      <c r="AC159" s="264"/>
      <c r="AD159" s="264"/>
      <c r="AE159" s="264"/>
      <c r="AF159" s="264">
        <v>17.2</v>
      </c>
      <c r="AG159" s="264">
        <v>1.8</v>
      </c>
      <c r="AH159" s="264">
        <v>1.6</v>
      </c>
      <c r="AI159" s="264"/>
      <c r="AJ159" s="264"/>
      <c r="AK159" s="264"/>
      <c r="AL159" s="264"/>
      <c r="AM159" s="264"/>
      <c r="AN159" s="264"/>
      <c r="AO159" s="264"/>
      <c r="AP159" s="264"/>
      <c r="AQ159" s="264"/>
      <c r="AR159" s="264">
        <v>0.2</v>
      </c>
      <c r="AS159" s="264"/>
      <c r="AT159" s="264"/>
      <c r="AU159" s="264"/>
      <c r="AV159" s="264"/>
      <c r="AW159" s="264"/>
      <c r="AX159" s="264"/>
      <c r="AY159" s="264"/>
      <c r="AZ159" s="264"/>
      <c r="BA159" s="264"/>
      <c r="BB159" s="264"/>
      <c r="BC159" s="264"/>
      <c r="BD159" s="264"/>
      <c r="BE159" s="264"/>
      <c r="BF159" s="264">
        <v>0.4</v>
      </c>
      <c r="BG159" s="264"/>
      <c r="BH159" s="264"/>
      <c r="BI159" s="264"/>
      <c r="BJ159" s="264">
        <v>15</v>
      </c>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c r="CE159" s="264"/>
      <c r="CF159" s="264"/>
      <c r="CG159" s="264"/>
      <c r="CH159" s="264"/>
      <c r="CI159" s="264"/>
      <c r="CJ159" s="264"/>
      <c r="CK159" s="264"/>
      <c r="CL159" s="264"/>
      <c r="CM159" s="264"/>
      <c r="CN159" s="264"/>
      <c r="CO159" s="264"/>
      <c r="CP159" s="264"/>
      <c r="CQ159" s="264"/>
      <c r="CR159" s="264"/>
      <c r="CS159" s="264"/>
      <c r="CT159" s="264"/>
      <c r="CU159" s="264"/>
      <c r="CV159" s="264"/>
      <c r="CW159" s="264"/>
      <c r="CX159" s="264"/>
      <c r="CY159" s="264"/>
      <c r="CZ159" s="264"/>
      <c r="DA159" s="264"/>
      <c r="DB159" s="264"/>
      <c r="DC159" s="264"/>
      <c r="DD159" s="264"/>
      <c r="DE159" s="264"/>
      <c r="DF159" s="264"/>
      <c r="DG159" s="264"/>
      <c r="DH159" s="264"/>
      <c r="DI159" s="264"/>
      <c r="DJ159" s="264"/>
      <c r="DK159" s="264"/>
      <c r="DL159" s="264"/>
      <c r="DM159" s="264"/>
      <c r="DN159" s="264"/>
      <c r="DO159" s="264"/>
      <c r="DP159" s="264"/>
      <c r="DQ159" s="264"/>
      <c r="DR159" s="264"/>
      <c r="DS159" s="264"/>
      <c r="DT159" s="264"/>
      <c r="DU159" s="264"/>
      <c r="DV159" s="264"/>
      <c r="DW159" s="264"/>
      <c r="DX159" s="264"/>
      <c r="DY159" s="264">
        <f t="shared" si="20"/>
        <v>39.4</v>
      </c>
    </row>
    <row r="160" spans="1:129" ht="14.25" customHeight="1">
      <c r="A160" s="28" t="s">
        <v>316</v>
      </c>
      <c r="B160" s="264">
        <f t="shared" si="14"/>
        <v>489.49999999999994</v>
      </c>
      <c r="C160" s="264">
        <f t="shared" si="15"/>
        <v>330.19999999999993</v>
      </c>
      <c r="D160" s="264">
        <v>127.1</v>
      </c>
      <c r="E160" s="264">
        <v>194.2</v>
      </c>
      <c r="F160" s="264">
        <v>8.9</v>
      </c>
      <c r="G160" s="264">
        <f t="shared" si="16"/>
        <v>63.300000000000004</v>
      </c>
      <c r="H160" s="264">
        <v>48.7</v>
      </c>
      <c r="I160" s="264"/>
      <c r="J160" s="264">
        <v>14.6</v>
      </c>
      <c r="K160" s="264"/>
      <c r="L160" s="264"/>
      <c r="M160" s="264">
        <v>35</v>
      </c>
      <c r="N160" s="264">
        <f t="shared" si="17"/>
        <v>8.2</v>
      </c>
      <c r="O160" s="264"/>
      <c r="P160" s="264"/>
      <c r="Q160" s="264">
        <v>8.2</v>
      </c>
      <c r="R160" s="264">
        <v>10.8</v>
      </c>
      <c r="S160" s="264">
        <f t="shared" si="18"/>
        <v>0</v>
      </c>
      <c r="T160" s="264"/>
      <c r="U160" s="264"/>
      <c r="V160" s="264"/>
      <c r="W160" s="264"/>
      <c r="X160" s="264"/>
      <c r="Y160" s="264"/>
      <c r="Z160" s="264"/>
      <c r="AA160" s="264">
        <f t="shared" si="19"/>
        <v>42</v>
      </c>
      <c r="AB160" s="264"/>
      <c r="AC160" s="264">
        <v>42</v>
      </c>
      <c r="AD160" s="264"/>
      <c r="AE160" s="264"/>
      <c r="AF160" s="264">
        <v>209.5</v>
      </c>
      <c r="AG160" s="264">
        <v>164.5</v>
      </c>
      <c r="AH160" s="264">
        <v>40</v>
      </c>
      <c r="AI160" s="264">
        <v>6</v>
      </c>
      <c r="AJ160" s="264">
        <v>1</v>
      </c>
      <c r="AK160" s="264">
        <v>4</v>
      </c>
      <c r="AL160" s="264">
        <v>25</v>
      </c>
      <c r="AM160" s="264">
        <v>20</v>
      </c>
      <c r="AN160" s="264"/>
      <c r="AO160" s="264"/>
      <c r="AP160" s="264">
        <v>40</v>
      </c>
      <c r="AQ160" s="264"/>
      <c r="AR160" s="264">
        <v>3.7</v>
      </c>
      <c r="AS160" s="264">
        <v>4</v>
      </c>
      <c r="AT160" s="264">
        <v>20.8</v>
      </c>
      <c r="AU160" s="264"/>
      <c r="AV160" s="264">
        <v>1</v>
      </c>
      <c r="AW160" s="264">
        <v>5</v>
      </c>
      <c r="AX160" s="264"/>
      <c r="AY160" s="264"/>
      <c r="AZ160" s="264"/>
      <c r="BA160" s="264"/>
      <c r="BB160" s="264"/>
      <c r="BC160" s="264"/>
      <c r="BD160" s="264"/>
      <c r="BE160" s="264"/>
      <c r="BF160" s="264">
        <v>4.8</v>
      </c>
      <c r="BG160" s="264"/>
      <c r="BH160" s="264">
        <v>8.8</v>
      </c>
      <c r="BI160" s="264">
        <v>20</v>
      </c>
      <c r="BJ160" s="264">
        <v>5.4</v>
      </c>
      <c r="BK160" s="264">
        <v>1000</v>
      </c>
      <c r="BL160" s="264">
        <v>1000</v>
      </c>
      <c r="BM160" s="264"/>
      <c r="BN160" s="264"/>
      <c r="BO160" s="264"/>
      <c r="BP160" s="264"/>
      <c r="BQ160" s="264"/>
      <c r="BR160" s="264"/>
      <c r="BS160" s="264"/>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v>1000</v>
      </c>
      <c r="CQ160" s="264"/>
      <c r="CR160" s="264"/>
      <c r="CS160" s="264"/>
      <c r="CT160" s="264"/>
      <c r="CU160" s="264"/>
      <c r="CV160" s="264"/>
      <c r="CW160" s="264"/>
      <c r="CX160" s="264"/>
      <c r="CY160" s="264"/>
      <c r="CZ160" s="264"/>
      <c r="DA160" s="264"/>
      <c r="DB160" s="264"/>
      <c r="DC160" s="264"/>
      <c r="DD160" s="264"/>
      <c r="DE160" s="264"/>
      <c r="DF160" s="264"/>
      <c r="DG160" s="264"/>
      <c r="DH160" s="264"/>
      <c r="DI160" s="264"/>
      <c r="DJ160" s="264"/>
      <c r="DK160" s="264"/>
      <c r="DL160" s="264"/>
      <c r="DM160" s="264"/>
      <c r="DN160" s="264"/>
      <c r="DO160" s="264"/>
      <c r="DP160" s="264"/>
      <c r="DQ160" s="264"/>
      <c r="DR160" s="264"/>
      <c r="DS160" s="264"/>
      <c r="DT160" s="264"/>
      <c r="DU160" s="264"/>
      <c r="DV160" s="264"/>
      <c r="DW160" s="264"/>
      <c r="DX160" s="264"/>
      <c r="DY160" s="264">
        <f t="shared" si="20"/>
        <v>1699</v>
      </c>
    </row>
    <row r="161" spans="1:129" ht="14.25" customHeight="1">
      <c r="A161" s="28" t="s">
        <v>317</v>
      </c>
      <c r="B161" s="264">
        <f t="shared" si="14"/>
        <v>304.40000000000003</v>
      </c>
      <c r="C161" s="264">
        <f t="shared" si="15"/>
        <v>222.7</v>
      </c>
      <c r="D161" s="264">
        <v>79.3</v>
      </c>
      <c r="E161" s="264">
        <v>136.2</v>
      </c>
      <c r="F161" s="264">
        <v>7.2</v>
      </c>
      <c r="G161" s="264">
        <f t="shared" si="16"/>
        <v>43.1</v>
      </c>
      <c r="H161" s="264">
        <v>32.7</v>
      </c>
      <c r="I161" s="264"/>
      <c r="J161" s="264">
        <v>10.4</v>
      </c>
      <c r="K161" s="264"/>
      <c r="L161" s="264"/>
      <c r="M161" s="264">
        <v>27</v>
      </c>
      <c r="N161" s="264">
        <f t="shared" si="17"/>
        <v>0</v>
      </c>
      <c r="O161" s="264"/>
      <c r="P161" s="264"/>
      <c r="Q161" s="264"/>
      <c r="R161" s="264"/>
      <c r="S161" s="264">
        <f t="shared" si="18"/>
        <v>0</v>
      </c>
      <c r="T161" s="264"/>
      <c r="U161" s="264"/>
      <c r="V161" s="264"/>
      <c r="W161" s="264"/>
      <c r="X161" s="264"/>
      <c r="Y161" s="264"/>
      <c r="Z161" s="264"/>
      <c r="AA161" s="264">
        <f t="shared" si="19"/>
        <v>11.6</v>
      </c>
      <c r="AB161" s="264"/>
      <c r="AC161" s="264">
        <v>11.6</v>
      </c>
      <c r="AD161" s="264"/>
      <c r="AE161" s="264"/>
      <c r="AF161" s="264">
        <v>89.7</v>
      </c>
      <c r="AG161" s="264">
        <v>28.2</v>
      </c>
      <c r="AH161" s="264">
        <v>6</v>
      </c>
      <c r="AI161" s="264"/>
      <c r="AJ161" s="264">
        <v>0.2</v>
      </c>
      <c r="AK161" s="264">
        <v>1.3</v>
      </c>
      <c r="AL161" s="264">
        <v>5</v>
      </c>
      <c r="AM161" s="264">
        <v>1</v>
      </c>
      <c r="AN161" s="264"/>
      <c r="AO161" s="264"/>
      <c r="AP161" s="264">
        <v>3</v>
      </c>
      <c r="AQ161" s="264"/>
      <c r="AR161" s="264">
        <v>2.3</v>
      </c>
      <c r="AS161" s="264"/>
      <c r="AT161" s="264">
        <v>9.4</v>
      </c>
      <c r="AU161" s="264"/>
      <c r="AV161" s="264"/>
      <c r="AW161" s="264">
        <v>0.5</v>
      </c>
      <c r="AX161" s="264"/>
      <c r="AY161" s="264"/>
      <c r="AZ161" s="264"/>
      <c r="BA161" s="264"/>
      <c r="BB161" s="264">
        <v>52</v>
      </c>
      <c r="BC161" s="264"/>
      <c r="BD161" s="264">
        <v>12</v>
      </c>
      <c r="BE161" s="264">
        <v>40</v>
      </c>
      <c r="BF161" s="264">
        <v>2.9</v>
      </c>
      <c r="BG161" s="264"/>
      <c r="BH161" s="264">
        <v>4</v>
      </c>
      <c r="BI161" s="264">
        <v>1</v>
      </c>
      <c r="BJ161" s="264">
        <v>1.1</v>
      </c>
      <c r="BK161" s="264">
        <v>50</v>
      </c>
      <c r="BL161" s="264">
        <v>50</v>
      </c>
      <c r="BM161" s="264"/>
      <c r="BN161" s="264"/>
      <c r="BO161" s="264"/>
      <c r="BP161" s="264"/>
      <c r="BQ161" s="264"/>
      <c r="BR161" s="264"/>
      <c r="BS161" s="264"/>
      <c r="BT161" s="264"/>
      <c r="BU161" s="264"/>
      <c r="BV161" s="264"/>
      <c r="BW161" s="264"/>
      <c r="BX161" s="264"/>
      <c r="BY161" s="264"/>
      <c r="BZ161" s="264"/>
      <c r="CA161" s="264"/>
      <c r="CB161" s="264"/>
      <c r="CC161" s="264"/>
      <c r="CD161" s="264"/>
      <c r="CE161" s="264"/>
      <c r="CF161" s="264"/>
      <c r="CG161" s="264"/>
      <c r="CH161" s="264">
        <v>50</v>
      </c>
      <c r="CI161" s="264"/>
      <c r="CJ161" s="264"/>
      <c r="CK161" s="264">
        <v>50</v>
      </c>
      <c r="CL161" s="264"/>
      <c r="CM161" s="264"/>
      <c r="CN161" s="264"/>
      <c r="CO161" s="264"/>
      <c r="CP161" s="264"/>
      <c r="CQ161" s="264"/>
      <c r="CR161" s="264"/>
      <c r="CS161" s="264"/>
      <c r="CT161" s="264"/>
      <c r="CU161" s="264"/>
      <c r="CV161" s="264"/>
      <c r="CW161" s="264"/>
      <c r="CX161" s="264"/>
      <c r="CY161" s="264"/>
      <c r="CZ161" s="264"/>
      <c r="DA161" s="264"/>
      <c r="DB161" s="264"/>
      <c r="DC161" s="264"/>
      <c r="DD161" s="264"/>
      <c r="DE161" s="264"/>
      <c r="DF161" s="264"/>
      <c r="DG161" s="264"/>
      <c r="DH161" s="264"/>
      <c r="DI161" s="264"/>
      <c r="DJ161" s="264"/>
      <c r="DK161" s="264"/>
      <c r="DL161" s="264"/>
      <c r="DM161" s="264"/>
      <c r="DN161" s="264"/>
      <c r="DO161" s="264"/>
      <c r="DP161" s="264"/>
      <c r="DQ161" s="264"/>
      <c r="DR161" s="264"/>
      <c r="DS161" s="264"/>
      <c r="DT161" s="264"/>
      <c r="DU161" s="264"/>
      <c r="DV161" s="264"/>
      <c r="DW161" s="264"/>
      <c r="DX161" s="264"/>
      <c r="DY161" s="264">
        <f t="shared" si="20"/>
        <v>444.1</v>
      </c>
    </row>
    <row r="162" spans="1:129" ht="14.25" customHeight="1">
      <c r="A162" s="28" t="s">
        <v>318</v>
      </c>
      <c r="B162" s="264">
        <f t="shared" si="14"/>
        <v>227.8</v>
      </c>
      <c r="C162" s="264">
        <f t="shared" si="15"/>
        <v>166.20000000000002</v>
      </c>
      <c r="D162" s="264">
        <v>59.3</v>
      </c>
      <c r="E162" s="264">
        <v>102</v>
      </c>
      <c r="F162" s="264">
        <v>4.9</v>
      </c>
      <c r="G162" s="264">
        <f t="shared" si="16"/>
        <v>35</v>
      </c>
      <c r="H162" s="264">
        <v>27.5</v>
      </c>
      <c r="I162" s="264"/>
      <c r="J162" s="264">
        <v>7.5</v>
      </c>
      <c r="K162" s="264"/>
      <c r="L162" s="264"/>
      <c r="M162" s="264">
        <v>18</v>
      </c>
      <c r="N162" s="264">
        <f t="shared" si="17"/>
        <v>4.1</v>
      </c>
      <c r="O162" s="264"/>
      <c r="P162" s="264"/>
      <c r="Q162" s="264">
        <v>4.1</v>
      </c>
      <c r="R162" s="264"/>
      <c r="S162" s="264">
        <f t="shared" si="18"/>
        <v>0</v>
      </c>
      <c r="T162" s="264"/>
      <c r="U162" s="264"/>
      <c r="V162" s="264"/>
      <c r="W162" s="264"/>
      <c r="X162" s="264"/>
      <c r="Y162" s="264"/>
      <c r="Z162" s="264"/>
      <c r="AA162" s="264">
        <f t="shared" si="19"/>
        <v>4.5</v>
      </c>
      <c r="AB162" s="264"/>
      <c r="AC162" s="264">
        <v>4.5</v>
      </c>
      <c r="AD162" s="264"/>
      <c r="AE162" s="264"/>
      <c r="AF162" s="264">
        <v>101</v>
      </c>
      <c r="AG162" s="264">
        <v>43.3</v>
      </c>
      <c r="AH162" s="264">
        <v>9.5</v>
      </c>
      <c r="AI162" s="264">
        <v>7.5</v>
      </c>
      <c r="AJ162" s="264">
        <v>1</v>
      </c>
      <c r="AK162" s="264">
        <v>2.1</v>
      </c>
      <c r="AL162" s="264"/>
      <c r="AM162" s="264">
        <v>3.2</v>
      </c>
      <c r="AN162" s="264"/>
      <c r="AO162" s="264"/>
      <c r="AP162" s="264">
        <v>9</v>
      </c>
      <c r="AQ162" s="264"/>
      <c r="AR162" s="264">
        <v>1.8</v>
      </c>
      <c r="AS162" s="264"/>
      <c r="AT162" s="264">
        <v>9.2</v>
      </c>
      <c r="AU162" s="264"/>
      <c r="AV162" s="264">
        <v>5</v>
      </c>
      <c r="AW162" s="264">
        <v>5</v>
      </c>
      <c r="AX162" s="264"/>
      <c r="AY162" s="264"/>
      <c r="AZ162" s="264"/>
      <c r="BA162" s="264"/>
      <c r="BB162" s="264">
        <v>23</v>
      </c>
      <c r="BC162" s="264"/>
      <c r="BD162" s="264">
        <v>23</v>
      </c>
      <c r="BE162" s="264"/>
      <c r="BF162" s="264">
        <v>2.8</v>
      </c>
      <c r="BG162" s="264"/>
      <c r="BH162" s="264">
        <v>3.2</v>
      </c>
      <c r="BI162" s="264"/>
      <c r="BJ162" s="264">
        <v>18.7</v>
      </c>
      <c r="BK162" s="264">
        <v>60</v>
      </c>
      <c r="BL162" s="264">
        <v>60</v>
      </c>
      <c r="BM162" s="264">
        <v>16</v>
      </c>
      <c r="BN162" s="264"/>
      <c r="BO162" s="264"/>
      <c r="BP162" s="264"/>
      <c r="BQ162" s="264"/>
      <c r="BR162" s="264"/>
      <c r="BS162" s="264"/>
      <c r="BT162" s="264"/>
      <c r="BU162" s="264"/>
      <c r="BV162" s="264">
        <v>16</v>
      </c>
      <c r="BW162" s="264"/>
      <c r="BX162" s="264"/>
      <c r="BY162" s="264"/>
      <c r="BZ162" s="264"/>
      <c r="CA162" s="264"/>
      <c r="CB162" s="264"/>
      <c r="CC162" s="264">
        <v>20</v>
      </c>
      <c r="CD162" s="264"/>
      <c r="CE162" s="264"/>
      <c r="CF162" s="264"/>
      <c r="CG162" s="264"/>
      <c r="CH162" s="264"/>
      <c r="CI162" s="264"/>
      <c r="CJ162" s="264"/>
      <c r="CK162" s="264"/>
      <c r="CL162" s="264"/>
      <c r="CM162" s="264"/>
      <c r="CN162" s="264"/>
      <c r="CO162" s="264"/>
      <c r="CP162" s="264">
        <v>24</v>
      </c>
      <c r="CQ162" s="264"/>
      <c r="CR162" s="264"/>
      <c r="CS162" s="264"/>
      <c r="CT162" s="264"/>
      <c r="CU162" s="264"/>
      <c r="CV162" s="264"/>
      <c r="CW162" s="264"/>
      <c r="CX162" s="264"/>
      <c r="CY162" s="264"/>
      <c r="CZ162" s="264"/>
      <c r="DA162" s="264"/>
      <c r="DB162" s="264"/>
      <c r="DC162" s="264"/>
      <c r="DD162" s="264"/>
      <c r="DE162" s="264"/>
      <c r="DF162" s="264"/>
      <c r="DG162" s="264"/>
      <c r="DH162" s="264"/>
      <c r="DI162" s="264"/>
      <c r="DJ162" s="264"/>
      <c r="DK162" s="264"/>
      <c r="DL162" s="264"/>
      <c r="DM162" s="264"/>
      <c r="DN162" s="264"/>
      <c r="DO162" s="264"/>
      <c r="DP162" s="264"/>
      <c r="DQ162" s="264"/>
      <c r="DR162" s="264"/>
      <c r="DS162" s="264"/>
      <c r="DT162" s="264"/>
      <c r="DU162" s="264"/>
      <c r="DV162" s="264"/>
      <c r="DW162" s="264"/>
      <c r="DX162" s="264"/>
      <c r="DY162" s="264">
        <f t="shared" si="20"/>
        <v>388.8</v>
      </c>
    </row>
    <row r="163" spans="1:129" ht="14.25" customHeight="1">
      <c r="A163" s="28" t="s">
        <v>319</v>
      </c>
      <c r="B163" s="264">
        <f t="shared" si="14"/>
        <v>102.50000000000001</v>
      </c>
      <c r="C163" s="264">
        <f t="shared" si="15"/>
        <v>69.10000000000001</v>
      </c>
      <c r="D163" s="264">
        <v>26.1</v>
      </c>
      <c r="E163" s="264">
        <v>40.8</v>
      </c>
      <c r="F163" s="264">
        <v>2.2</v>
      </c>
      <c r="G163" s="264">
        <f t="shared" si="16"/>
        <v>13.7</v>
      </c>
      <c r="H163" s="264">
        <v>10.6</v>
      </c>
      <c r="I163" s="264"/>
      <c r="J163" s="264">
        <v>3.1</v>
      </c>
      <c r="K163" s="264"/>
      <c r="L163" s="264"/>
      <c r="M163" s="264">
        <v>7.3</v>
      </c>
      <c r="N163" s="264">
        <f t="shared" si="17"/>
        <v>0</v>
      </c>
      <c r="O163" s="264"/>
      <c r="P163" s="264"/>
      <c r="Q163" s="264"/>
      <c r="R163" s="264"/>
      <c r="S163" s="264">
        <f t="shared" si="18"/>
        <v>0</v>
      </c>
      <c r="T163" s="264"/>
      <c r="U163" s="264"/>
      <c r="V163" s="264"/>
      <c r="W163" s="264"/>
      <c r="X163" s="264"/>
      <c r="Y163" s="264"/>
      <c r="Z163" s="264"/>
      <c r="AA163" s="264">
        <f t="shared" si="19"/>
        <v>12.4</v>
      </c>
      <c r="AB163" s="264"/>
      <c r="AC163" s="264">
        <v>12.4</v>
      </c>
      <c r="AD163" s="264"/>
      <c r="AE163" s="264"/>
      <c r="AF163" s="264">
        <v>40.5</v>
      </c>
      <c r="AG163" s="264">
        <v>24.3</v>
      </c>
      <c r="AH163" s="264">
        <v>4</v>
      </c>
      <c r="AI163" s="264">
        <v>2.5</v>
      </c>
      <c r="AJ163" s="264">
        <v>0.2</v>
      </c>
      <c r="AK163" s="264">
        <v>0.3</v>
      </c>
      <c r="AL163" s="264">
        <v>3.5</v>
      </c>
      <c r="AM163" s="264">
        <v>5</v>
      </c>
      <c r="AN163" s="264"/>
      <c r="AO163" s="264"/>
      <c r="AP163" s="264">
        <v>4.3</v>
      </c>
      <c r="AQ163" s="264"/>
      <c r="AR163" s="264">
        <v>0.8</v>
      </c>
      <c r="AS163" s="264"/>
      <c r="AT163" s="264">
        <v>3.7</v>
      </c>
      <c r="AU163" s="264"/>
      <c r="AV163" s="264">
        <v>6</v>
      </c>
      <c r="AW163" s="264"/>
      <c r="AX163" s="264"/>
      <c r="AY163" s="264"/>
      <c r="AZ163" s="264"/>
      <c r="BA163" s="264"/>
      <c r="BB163" s="264">
        <v>2</v>
      </c>
      <c r="BC163" s="264"/>
      <c r="BD163" s="264">
        <v>2</v>
      </c>
      <c r="BE163" s="264"/>
      <c r="BF163" s="264">
        <v>1.7</v>
      </c>
      <c r="BG163" s="264">
        <v>2</v>
      </c>
      <c r="BH163" s="264">
        <v>1.5</v>
      </c>
      <c r="BI163" s="264">
        <v>3</v>
      </c>
      <c r="BJ163" s="264"/>
      <c r="BK163" s="264"/>
      <c r="BL163" s="264"/>
      <c r="BM163" s="264"/>
      <c r="BN163" s="264"/>
      <c r="BO163" s="264"/>
      <c r="BP163" s="264"/>
      <c r="BQ163" s="264"/>
      <c r="BR163" s="264"/>
      <c r="BS163" s="264"/>
      <c r="BT163" s="264"/>
      <c r="BU163" s="264"/>
      <c r="BV163" s="264"/>
      <c r="BW163" s="264"/>
      <c r="BX163" s="264"/>
      <c r="BY163" s="264"/>
      <c r="BZ163" s="264"/>
      <c r="CA163" s="264"/>
      <c r="CB163" s="264"/>
      <c r="CC163" s="264"/>
      <c r="CD163" s="264"/>
      <c r="CE163" s="264"/>
      <c r="CF163" s="264"/>
      <c r="CG163" s="264"/>
      <c r="CH163" s="264"/>
      <c r="CI163" s="264"/>
      <c r="CJ163" s="264"/>
      <c r="CK163" s="264"/>
      <c r="CL163" s="264"/>
      <c r="CM163" s="264"/>
      <c r="CN163" s="264"/>
      <c r="CO163" s="264"/>
      <c r="CP163" s="264"/>
      <c r="CQ163" s="264"/>
      <c r="CR163" s="264"/>
      <c r="CS163" s="264"/>
      <c r="CT163" s="264"/>
      <c r="CU163" s="264"/>
      <c r="CV163" s="264"/>
      <c r="CW163" s="264"/>
      <c r="CX163" s="264"/>
      <c r="CY163" s="264"/>
      <c r="CZ163" s="264"/>
      <c r="DA163" s="264"/>
      <c r="DB163" s="264"/>
      <c r="DC163" s="264"/>
      <c r="DD163" s="264"/>
      <c r="DE163" s="264"/>
      <c r="DF163" s="264"/>
      <c r="DG163" s="264"/>
      <c r="DH163" s="264"/>
      <c r="DI163" s="264"/>
      <c r="DJ163" s="264"/>
      <c r="DK163" s="264"/>
      <c r="DL163" s="264"/>
      <c r="DM163" s="264"/>
      <c r="DN163" s="264"/>
      <c r="DO163" s="264"/>
      <c r="DP163" s="264"/>
      <c r="DQ163" s="264"/>
      <c r="DR163" s="264"/>
      <c r="DS163" s="264"/>
      <c r="DT163" s="264"/>
      <c r="DU163" s="264"/>
      <c r="DV163" s="264"/>
      <c r="DW163" s="264"/>
      <c r="DX163" s="264"/>
      <c r="DY163" s="264">
        <f t="shared" si="20"/>
        <v>143</v>
      </c>
    </row>
    <row r="164" spans="1:129" ht="14.25" customHeight="1">
      <c r="A164" s="28" t="s">
        <v>320</v>
      </c>
      <c r="B164" s="264">
        <f t="shared" si="14"/>
        <v>80</v>
      </c>
      <c r="C164" s="264">
        <f t="shared" si="15"/>
        <v>59.9</v>
      </c>
      <c r="D164" s="264">
        <v>23</v>
      </c>
      <c r="E164" s="264">
        <v>35</v>
      </c>
      <c r="F164" s="264">
        <v>1.9</v>
      </c>
      <c r="G164" s="264">
        <f t="shared" si="16"/>
        <v>11.399999999999999</v>
      </c>
      <c r="H164" s="264">
        <v>8.7</v>
      </c>
      <c r="I164" s="264"/>
      <c r="J164" s="264">
        <v>2.7</v>
      </c>
      <c r="K164" s="264"/>
      <c r="L164" s="264"/>
      <c r="M164" s="264">
        <v>5.3</v>
      </c>
      <c r="N164" s="264">
        <f t="shared" si="17"/>
        <v>0</v>
      </c>
      <c r="O164" s="264"/>
      <c r="P164" s="264"/>
      <c r="Q164" s="264"/>
      <c r="R164" s="264"/>
      <c r="S164" s="264">
        <f t="shared" si="18"/>
        <v>0</v>
      </c>
      <c r="T164" s="264"/>
      <c r="U164" s="264"/>
      <c r="V164" s="264"/>
      <c r="W164" s="264"/>
      <c r="X164" s="264"/>
      <c r="Y164" s="264"/>
      <c r="Z164" s="264"/>
      <c r="AA164" s="264">
        <f t="shared" si="19"/>
        <v>3.4</v>
      </c>
      <c r="AB164" s="264"/>
      <c r="AC164" s="264">
        <v>3.4</v>
      </c>
      <c r="AD164" s="264"/>
      <c r="AE164" s="264"/>
      <c r="AF164" s="264">
        <v>34</v>
      </c>
      <c r="AG164" s="264">
        <v>18</v>
      </c>
      <c r="AH164" s="264">
        <v>10.1</v>
      </c>
      <c r="AI164" s="264">
        <v>0.8</v>
      </c>
      <c r="AJ164" s="264"/>
      <c r="AK164" s="264">
        <v>0.2</v>
      </c>
      <c r="AL164" s="264">
        <v>0.8</v>
      </c>
      <c r="AM164" s="264">
        <v>0.6</v>
      </c>
      <c r="AN164" s="264"/>
      <c r="AO164" s="264"/>
      <c r="AP164" s="264">
        <v>1.5</v>
      </c>
      <c r="AQ164" s="264"/>
      <c r="AR164" s="264">
        <v>0.7</v>
      </c>
      <c r="AS164" s="264"/>
      <c r="AT164" s="264">
        <v>3.3</v>
      </c>
      <c r="AU164" s="264"/>
      <c r="AV164" s="264"/>
      <c r="AW164" s="264"/>
      <c r="AX164" s="264"/>
      <c r="AY164" s="264"/>
      <c r="AZ164" s="264"/>
      <c r="BA164" s="264"/>
      <c r="BB164" s="264">
        <v>1</v>
      </c>
      <c r="BC164" s="264"/>
      <c r="BD164" s="264">
        <v>1</v>
      </c>
      <c r="BE164" s="264"/>
      <c r="BF164" s="264">
        <v>1.8</v>
      </c>
      <c r="BG164" s="264"/>
      <c r="BH164" s="264"/>
      <c r="BI164" s="264"/>
      <c r="BJ164" s="264">
        <v>13.2</v>
      </c>
      <c r="BK164" s="264">
        <v>10</v>
      </c>
      <c r="BL164" s="264">
        <v>10</v>
      </c>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v>10</v>
      </c>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f t="shared" si="20"/>
        <v>124</v>
      </c>
    </row>
    <row r="165" spans="1:129" ht="14.25" customHeight="1">
      <c r="A165" s="28" t="s">
        <v>321</v>
      </c>
      <c r="B165" s="264">
        <f t="shared" si="14"/>
        <v>532.3</v>
      </c>
      <c r="C165" s="264">
        <f t="shared" si="15"/>
        <v>348.3</v>
      </c>
      <c r="D165" s="264">
        <v>129.8</v>
      </c>
      <c r="E165" s="264">
        <v>207.7</v>
      </c>
      <c r="F165" s="264">
        <v>10.8</v>
      </c>
      <c r="G165" s="264">
        <f t="shared" si="16"/>
        <v>62</v>
      </c>
      <c r="H165" s="264">
        <v>47.4</v>
      </c>
      <c r="I165" s="264"/>
      <c r="J165" s="264">
        <v>14.6</v>
      </c>
      <c r="K165" s="264"/>
      <c r="L165" s="264"/>
      <c r="M165" s="264">
        <v>42.7</v>
      </c>
      <c r="N165" s="264">
        <f t="shared" si="17"/>
        <v>56.8</v>
      </c>
      <c r="O165" s="264"/>
      <c r="P165" s="264"/>
      <c r="Q165" s="264">
        <v>56.8</v>
      </c>
      <c r="R165" s="264"/>
      <c r="S165" s="264">
        <f t="shared" si="18"/>
        <v>0</v>
      </c>
      <c r="T165" s="264"/>
      <c r="U165" s="264"/>
      <c r="V165" s="264"/>
      <c r="W165" s="264"/>
      <c r="X165" s="264"/>
      <c r="Y165" s="264"/>
      <c r="Z165" s="264"/>
      <c r="AA165" s="264">
        <f t="shared" si="19"/>
        <v>22.5</v>
      </c>
      <c r="AB165" s="264"/>
      <c r="AC165" s="264">
        <v>22.5</v>
      </c>
      <c r="AD165" s="264"/>
      <c r="AE165" s="264"/>
      <c r="AF165" s="264">
        <v>168.7</v>
      </c>
      <c r="AG165" s="264">
        <v>85.7</v>
      </c>
      <c r="AH165" s="264">
        <v>18</v>
      </c>
      <c r="AI165" s="264">
        <v>8</v>
      </c>
      <c r="AJ165" s="264"/>
      <c r="AK165" s="264">
        <v>0.5</v>
      </c>
      <c r="AL165" s="264">
        <v>4</v>
      </c>
      <c r="AM165" s="264">
        <v>8</v>
      </c>
      <c r="AN165" s="264"/>
      <c r="AO165" s="264"/>
      <c r="AP165" s="264">
        <v>25</v>
      </c>
      <c r="AQ165" s="264"/>
      <c r="AR165" s="264">
        <v>4.2</v>
      </c>
      <c r="AS165" s="264"/>
      <c r="AT165" s="264">
        <v>18</v>
      </c>
      <c r="AU165" s="264"/>
      <c r="AV165" s="264">
        <v>1</v>
      </c>
      <c r="AW165" s="264">
        <v>5</v>
      </c>
      <c r="AX165" s="264"/>
      <c r="AY165" s="264"/>
      <c r="AZ165" s="264"/>
      <c r="BA165" s="264"/>
      <c r="BB165" s="264">
        <v>11</v>
      </c>
      <c r="BC165" s="264"/>
      <c r="BD165" s="264">
        <v>11</v>
      </c>
      <c r="BE165" s="264"/>
      <c r="BF165" s="264">
        <v>5.5</v>
      </c>
      <c r="BG165" s="264"/>
      <c r="BH165" s="264">
        <v>10.5</v>
      </c>
      <c r="BI165" s="264">
        <v>20</v>
      </c>
      <c r="BJ165" s="264">
        <v>30</v>
      </c>
      <c r="BK165" s="264">
        <v>380</v>
      </c>
      <c r="BL165" s="264">
        <v>380</v>
      </c>
      <c r="BM165" s="264">
        <v>38</v>
      </c>
      <c r="BN165" s="264">
        <v>5</v>
      </c>
      <c r="BO165" s="264">
        <v>5</v>
      </c>
      <c r="BP165" s="264"/>
      <c r="BQ165" s="264"/>
      <c r="BR165" s="264"/>
      <c r="BS165" s="264"/>
      <c r="BT165" s="264"/>
      <c r="BU165" s="264"/>
      <c r="BV165" s="264">
        <v>28</v>
      </c>
      <c r="BW165" s="264"/>
      <c r="BX165" s="264"/>
      <c r="BY165" s="264"/>
      <c r="BZ165" s="264"/>
      <c r="CA165" s="264"/>
      <c r="CB165" s="264"/>
      <c r="CC165" s="264"/>
      <c r="CD165" s="264">
        <v>109</v>
      </c>
      <c r="CE165" s="264"/>
      <c r="CF165" s="264"/>
      <c r="CG165" s="264">
        <v>109</v>
      </c>
      <c r="CH165" s="264">
        <v>130</v>
      </c>
      <c r="CI165" s="264"/>
      <c r="CJ165" s="264">
        <v>130</v>
      </c>
      <c r="CK165" s="264"/>
      <c r="CL165" s="264"/>
      <c r="CM165" s="264"/>
      <c r="CN165" s="264"/>
      <c r="CO165" s="264">
        <v>47</v>
      </c>
      <c r="CP165" s="264">
        <v>56</v>
      </c>
      <c r="CQ165" s="264"/>
      <c r="CR165" s="264"/>
      <c r="CS165" s="264"/>
      <c r="CT165" s="264"/>
      <c r="CU165" s="264"/>
      <c r="CV165" s="264"/>
      <c r="CW165" s="264"/>
      <c r="CX165" s="264"/>
      <c r="CY165" s="264"/>
      <c r="CZ165" s="264"/>
      <c r="DA165" s="264"/>
      <c r="DB165" s="264"/>
      <c r="DC165" s="264"/>
      <c r="DD165" s="264"/>
      <c r="DE165" s="264"/>
      <c r="DF165" s="264"/>
      <c r="DG165" s="264"/>
      <c r="DH165" s="264"/>
      <c r="DI165" s="264"/>
      <c r="DJ165" s="264"/>
      <c r="DK165" s="264"/>
      <c r="DL165" s="264"/>
      <c r="DM165" s="264"/>
      <c r="DN165" s="264"/>
      <c r="DO165" s="264"/>
      <c r="DP165" s="264"/>
      <c r="DQ165" s="264"/>
      <c r="DR165" s="264"/>
      <c r="DS165" s="264"/>
      <c r="DT165" s="264"/>
      <c r="DU165" s="264"/>
      <c r="DV165" s="264"/>
      <c r="DW165" s="264"/>
      <c r="DX165" s="264"/>
      <c r="DY165" s="264">
        <f t="shared" si="20"/>
        <v>1081</v>
      </c>
    </row>
    <row r="166" spans="1:129" ht="14.25" customHeight="1">
      <c r="A166" s="28" t="s">
        <v>322</v>
      </c>
      <c r="B166" s="264">
        <f t="shared" si="14"/>
        <v>581.2</v>
      </c>
      <c r="C166" s="264">
        <f t="shared" si="15"/>
        <v>380.00000000000006</v>
      </c>
      <c r="D166" s="264">
        <v>141.9</v>
      </c>
      <c r="E166" s="264">
        <v>215.8</v>
      </c>
      <c r="F166" s="264">
        <v>22.3</v>
      </c>
      <c r="G166" s="264">
        <f t="shared" si="16"/>
        <v>76.5</v>
      </c>
      <c r="H166" s="264">
        <v>59.6</v>
      </c>
      <c r="I166" s="264"/>
      <c r="J166" s="264">
        <v>16.9</v>
      </c>
      <c r="K166" s="264"/>
      <c r="L166" s="264"/>
      <c r="M166" s="264">
        <v>62</v>
      </c>
      <c r="N166" s="264">
        <f t="shared" si="17"/>
        <v>0</v>
      </c>
      <c r="O166" s="264"/>
      <c r="P166" s="264"/>
      <c r="Q166" s="264"/>
      <c r="R166" s="264"/>
      <c r="S166" s="264">
        <f t="shared" si="18"/>
        <v>0</v>
      </c>
      <c r="T166" s="264"/>
      <c r="U166" s="264"/>
      <c r="V166" s="264"/>
      <c r="W166" s="264"/>
      <c r="X166" s="264"/>
      <c r="Y166" s="264"/>
      <c r="Z166" s="264"/>
      <c r="AA166" s="264">
        <f t="shared" si="19"/>
        <v>62.7</v>
      </c>
      <c r="AB166" s="264"/>
      <c r="AC166" s="264">
        <v>62.7</v>
      </c>
      <c r="AD166" s="264"/>
      <c r="AE166" s="264"/>
      <c r="AF166" s="264">
        <v>113.8</v>
      </c>
      <c r="AG166" s="264">
        <v>84.8</v>
      </c>
      <c r="AH166" s="264">
        <v>20</v>
      </c>
      <c r="AI166" s="264">
        <v>4</v>
      </c>
      <c r="AJ166" s="264"/>
      <c r="AK166" s="264">
        <v>2</v>
      </c>
      <c r="AL166" s="264">
        <v>6</v>
      </c>
      <c r="AM166" s="264">
        <v>4</v>
      </c>
      <c r="AN166" s="264"/>
      <c r="AO166" s="264"/>
      <c r="AP166" s="264">
        <v>25</v>
      </c>
      <c r="AQ166" s="264"/>
      <c r="AR166" s="264">
        <v>3.8</v>
      </c>
      <c r="AS166" s="264"/>
      <c r="AT166" s="264">
        <v>20</v>
      </c>
      <c r="AU166" s="264"/>
      <c r="AV166" s="264"/>
      <c r="AW166" s="264"/>
      <c r="AX166" s="264"/>
      <c r="AY166" s="264"/>
      <c r="AZ166" s="264"/>
      <c r="BA166" s="264"/>
      <c r="BB166" s="264"/>
      <c r="BC166" s="264"/>
      <c r="BD166" s="264"/>
      <c r="BE166" s="264"/>
      <c r="BF166" s="264">
        <v>4</v>
      </c>
      <c r="BG166" s="264"/>
      <c r="BH166" s="264"/>
      <c r="BI166" s="264">
        <v>18</v>
      </c>
      <c r="BJ166" s="264">
        <v>7</v>
      </c>
      <c r="BK166" s="264">
        <v>320</v>
      </c>
      <c r="BL166" s="264">
        <v>320</v>
      </c>
      <c r="BM166" s="264">
        <v>42</v>
      </c>
      <c r="BN166" s="264"/>
      <c r="BO166" s="264"/>
      <c r="BP166" s="264"/>
      <c r="BQ166" s="264"/>
      <c r="BR166" s="264"/>
      <c r="BS166" s="264">
        <v>12</v>
      </c>
      <c r="BT166" s="264"/>
      <c r="BU166" s="264"/>
      <c r="BV166" s="264">
        <v>30</v>
      </c>
      <c r="BW166" s="264"/>
      <c r="BX166" s="264"/>
      <c r="BY166" s="264"/>
      <c r="BZ166" s="264"/>
      <c r="CA166" s="264"/>
      <c r="CB166" s="264"/>
      <c r="CC166" s="264">
        <v>10</v>
      </c>
      <c r="CD166" s="264"/>
      <c r="CE166" s="264"/>
      <c r="CF166" s="264"/>
      <c r="CG166" s="264"/>
      <c r="CH166" s="264">
        <v>150</v>
      </c>
      <c r="CI166" s="264"/>
      <c r="CJ166" s="264">
        <v>150</v>
      </c>
      <c r="CK166" s="264"/>
      <c r="CL166" s="264"/>
      <c r="CM166" s="264"/>
      <c r="CN166" s="264">
        <v>30</v>
      </c>
      <c r="CO166" s="264">
        <v>8</v>
      </c>
      <c r="CP166" s="264">
        <v>80</v>
      </c>
      <c r="CQ166" s="264"/>
      <c r="CR166" s="264"/>
      <c r="CS166" s="264"/>
      <c r="CT166" s="264"/>
      <c r="CU166" s="264"/>
      <c r="CV166" s="264"/>
      <c r="CW166" s="264"/>
      <c r="CX166" s="264"/>
      <c r="CY166" s="264"/>
      <c r="CZ166" s="264"/>
      <c r="DA166" s="264"/>
      <c r="DB166" s="264"/>
      <c r="DC166" s="264"/>
      <c r="DD166" s="264"/>
      <c r="DE166" s="264"/>
      <c r="DF166" s="264"/>
      <c r="DG166" s="264"/>
      <c r="DH166" s="264"/>
      <c r="DI166" s="264"/>
      <c r="DJ166" s="264"/>
      <c r="DK166" s="264"/>
      <c r="DL166" s="264"/>
      <c r="DM166" s="264"/>
      <c r="DN166" s="264"/>
      <c r="DO166" s="264"/>
      <c r="DP166" s="264"/>
      <c r="DQ166" s="264"/>
      <c r="DR166" s="264"/>
      <c r="DS166" s="264"/>
      <c r="DT166" s="264"/>
      <c r="DU166" s="264"/>
      <c r="DV166" s="264"/>
      <c r="DW166" s="264"/>
      <c r="DX166" s="264"/>
      <c r="DY166" s="264">
        <f t="shared" si="20"/>
        <v>1015</v>
      </c>
    </row>
    <row r="167" spans="1:129" ht="14.25" customHeight="1">
      <c r="A167" s="28" t="s">
        <v>323</v>
      </c>
      <c r="B167" s="264">
        <f t="shared" si="14"/>
        <v>0</v>
      </c>
      <c r="C167" s="264">
        <f t="shared" si="15"/>
        <v>0</v>
      </c>
      <c r="D167" s="264"/>
      <c r="E167" s="264"/>
      <c r="F167" s="264"/>
      <c r="G167" s="264">
        <f t="shared" si="16"/>
        <v>0</v>
      </c>
      <c r="H167" s="264"/>
      <c r="I167" s="264"/>
      <c r="J167" s="264"/>
      <c r="K167" s="264"/>
      <c r="L167" s="264"/>
      <c r="M167" s="264"/>
      <c r="N167" s="264">
        <f t="shared" si="17"/>
        <v>0</v>
      </c>
      <c r="O167" s="264"/>
      <c r="P167" s="264"/>
      <c r="Q167" s="264"/>
      <c r="R167" s="264"/>
      <c r="S167" s="264">
        <f t="shared" si="18"/>
        <v>0</v>
      </c>
      <c r="T167" s="264"/>
      <c r="U167" s="264"/>
      <c r="V167" s="264"/>
      <c r="W167" s="264"/>
      <c r="X167" s="264"/>
      <c r="Y167" s="264"/>
      <c r="Z167" s="264"/>
      <c r="AA167" s="264">
        <f t="shared" si="19"/>
        <v>0</v>
      </c>
      <c r="AB167" s="264"/>
      <c r="AC167" s="264"/>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4"/>
      <c r="AY167" s="264"/>
      <c r="AZ167" s="264"/>
      <c r="BA167" s="264"/>
      <c r="BB167" s="264"/>
      <c r="BC167" s="264"/>
      <c r="BD167" s="264"/>
      <c r="BE167" s="264"/>
      <c r="BF167" s="264"/>
      <c r="BG167" s="264"/>
      <c r="BH167" s="264"/>
      <c r="BI167" s="264"/>
      <c r="BJ167" s="264"/>
      <c r="BK167" s="264">
        <v>350</v>
      </c>
      <c r="BL167" s="264">
        <v>350</v>
      </c>
      <c r="BM167" s="264"/>
      <c r="BN167" s="264"/>
      <c r="BO167" s="264"/>
      <c r="BP167" s="264"/>
      <c r="BQ167" s="264"/>
      <c r="BR167" s="264"/>
      <c r="BS167" s="264"/>
      <c r="BT167" s="264"/>
      <c r="BU167" s="264"/>
      <c r="BV167" s="264"/>
      <c r="BW167" s="264"/>
      <c r="BX167" s="264"/>
      <c r="BY167" s="264"/>
      <c r="BZ167" s="264"/>
      <c r="CA167" s="264"/>
      <c r="CB167" s="264"/>
      <c r="CC167" s="264"/>
      <c r="CD167" s="264"/>
      <c r="CE167" s="264"/>
      <c r="CF167" s="264"/>
      <c r="CG167" s="264"/>
      <c r="CH167" s="264"/>
      <c r="CI167" s="264"/>
      <c r="CJ167" s="264"/>
      <c r="CK167" s="264"/>
      <c r="CL167" s="264"/>
      <c r="CM167" s="264"/>
      <c r="CN167" s="264"/>
      <c r="CO167" s="264"/>
      <c r="CP167" s="264">
        <v>350</v>
      </c>
      <c r="CQ167" s="264"/>
      <c r="CR167" s="264"/>
      <c r="CS167" s="264"/>
      <c r="CT167" s="264"/>
      <c r="CU167" s="264"/>
      <c r="CV167" s="264"/>
      <c r="CW167" s="264"/>
      <c r="CX167" s="264"/>
      <c r="CY167" s="264"/>
      <c r="CZ167" s="264"/>
      <c r="DA167" s="264"/>
      <c r="DB167" s="264"/>
      <c r="DC167" s="264"/>
      <c r="DD167" s="264"/>
      <c r="DE167" s="264"/>
      <c r="DF167" s="264"/>
      <c r="DG167" s="264"/>
      <c r="DH167" s="264"/>
      <c r="DI167" s="264"/>
      <c r="DJ167" s="264"/>
      <c r="DK167" s="264"/>
      <c r="DL167" s="264"/>
      <c r="DM167" s="264"/>
      <c r="DN167" s="264"/>
      <c r="DO167" s="264"/>
      <c r="DP167" s="264"/>
      <c r="DQ167" s="264"/>
      <c r="DR167" s="264"/>
      <c r="DS167" s="264"/>
      <c r="DT167" s="264"/>
      <c r="DU167" s="264"/>
      <c r="DV167" s="264"/>
      <c r="DW167" s="264"/>
      <c r="DX167" s="264"/>
      <c r="DY167" s="264">
        <f t="shared" si="20"/>
        <v>350</v>
      </c>
    </row>
    <row r="168" spans="1:129" ht="14.25" customHeight="1">
      <c r="A168" s="28" t="s">
        <v>324</v>
      </c>
      <c r="B168" s="264">
        <f t="shared" si="14"/>
        <v>112.2</v>
      </c>
      <c r="C168" s="264">
        <f t="shared" si="15"/>
        <v>87.2</v>
      </c>
      <c r="D168" s="264">
        <v>39.6</v>
      </c>
      <c r="E168" s="264">
        <v>47.6</v>
      </c>
      <c r="F168" s="264"/>
      <c r="G168" s="264">
        <f t="shared" si="16"/>
        <v>15.7</v>
      </c>
      <c r="H168" s="264">
        <v>12.7</v>
      </c>
      <c r="I168" s="264"/>
      <c r="J168" s="264">
        <v>3</v>
      </c>
      <c r="K168" s="264"/>
      <c r="L168" s="264"/>
      <c r="M168" s="264">
        <v>9.3</v>
      </c>
      <c r="N168" s="264">
        <f t="shared" si="17"/>
        <v>0</v>
      </c>
      <c r="O168" s="264"/>
      <c r="P168" s="264"/>
      <c r="Q168" s="264"/>
      <c r="R168" s="264"/>
      <c r="S168" s="264">
        <f t="shared" si="18"/>
        <v>0</v>
      </c>
      <c r="T168" s="264"/>
      <c r="U168" s="264"/>
      <c r="V168" s="264"/>
      <c r="W168" s="264"/>
      <c r="X168" s="264"/>
      <c r="Y168" s="264"/>
      <c r="Z168" s="264"/>
      <c r="AA168" s="264">
        <f t="shared" si="19"/>
        <v>0</v>
      </c>
      <c r="AB168" s="264"/>
      <c r="AC168" s="264"/>
      <c r="AD168" s="264"/>
      <c r="AE168" s="264"/>
      <c r="AF168" s="264">
        <v>28.9</v>
      </c>
      <c r="AG168" s="264">
        <v>9.1</v>
      </c>
      <c r="AH168" s="264">
        <v>2.5</v>
      </c>
      <c r="AI168" s="264">
        <v>0.5</v>
      </c>
      <c r="AJ168" s="264">
        <v>0.2</v>
      </c>
      <c r="AK168" s="264">
        <v>0.3</v>
      </c>
      <c r="AL168" s="264">
        <v>2</v>
      </c>
      <c r="AM168" s="264">
        <v>0.2</v>
      </c>
      <c r="AN168" s="264"/>
      <c r="AO168" s="264"/>
      <c r="AP168" s="264">
        <v>2.5</v>
      </c>
      <c r="AQ168" s="264"/>
      <c r="AR168" s="264">
        <v>0.9</v>
      </c>
      <c r="AS168" s="264"/>
      <c r="AT168" s="264"/>
      <c r="AU168" s="264"/>
      <c r="AV168" s="264"/>
      <c r="AW168" s="264"/>
      <c r="AX168" s="264"/>
      <c r="AY168" s="264"/>
      <c r="AZ168" s="264"/>
      <c r="BA168" s="264"/>
      <c r="BB168" s="264">
        <v>0.3</v>
      </c>
      <c r="BC168" s="264">
        <v>0.3</v>
      </c>
      <c r="BD168" s="264"/>
      <c r="BE168" s="264"/>
      <c r="BF168" s="264">
        <v>0.5</v>
      </c>
      <c r="BG168" s="264"/>
      <c r="BH168" s="264">
        <v>1</v>
      </c>
      <c r="BI168" s="264">
        <v>18</v>
      </c>
      <c r="BJ168" s="264"/>
      <c r="BK168" s="264">
        <v>22</v>
      </c>
      <c r="BL168" s="264">
        <v>22</v>
      </c>
      <c r="BM168" s="264">
        <v>12</v>
      </c>
      <c r="BN168" s="264"/>
      <c r="BO168" s="264"/>
      <c r="BP168" s="264"/>
      <c r="BQ168" s="264"/>
      <c r="BR168" s="264"/>
      <c r="BS168" s="264"/>
      <c r="BT168" s="264"/>
      <c r="BU168" s="264"/>
      <c r="BV168" s="264"/>
      <c r="BW168" s="264">
        <v>12</v>
      </c>
      <c r="BX168" s="264"/>
      <c r="BY168" s="264"/>
      <c r="BZ168" s="264"/>
      <c r="CA168" s="264"/>
      <c r="CB168" s="264"/>
      <c r="CC168" s="264"/>
      <c r="CD168" s="264"/>
      <c r="CE168" s="264"/>
      <c r="CF168" s="264"/>
      <c r="CG168" s="264"/>
      <c r="CH168" s="264">
        <v>10</v>
      </c>
      <c r="CI168" s="264"/>
      <c r="CJ168" s="264"/>
      <c r="CK168" s="264">
        <v>10</v>
      </c>
      <c r="CL168" s="264"/>
      <c r="CM168" s="264"/>
      <c r="CN168" s="264"/>
      <c r="CO168" s="264"/>
      <c r="CP168" s="264"/>
      <c r="CQ168" s="264"/>
      <c r="CR168" s="264"/>
      <c r="CS168" s="264"/>
      <c r="CT168" s="264"/>
      <c r="CU168" s="264"/>
      <c r="CV168" s="264"/>
      <c r="CW168" s="264"/>
      <c r="CX168" s="264"/>
      <c r="CY168" s="264"/>
      <c r="CZ168" s="264"/>
      <c r="DA168" s="264"/>
      <c r="DB168" s="264"/>
      <c r="DC168" s="264"/>
      <c r="DD168" s="264"/>
      <c r="DE168" s="264"/>
      <c r="DF168" s="264"/>
      <c r="DG168" s="264"/>
      <c r="DH168" s="264"/>
      <c r="DI168" s="264"/>
      <c r="DJ168" s="264"/>
      <c r="DK168" s="264"/>
      <c r="DL168" s="264"/>
      <c r="DM168" s="264"/>
      <c r="DN168" s="264"/>
      <c r="DO168" s="264"/>
      <c r="DP168" s="264"/>
      <c r="DQ168" s="264"/>
      <c r="DR168" s="264"/>
      <c r="DS168" s="264"/>
      <c r="DT168" s="264"/>
      <c r="DU168" s="264"/>
      <c r="DV168" s="264"/>
      <c r="DW168" s="264"/>
      <c r="DX168" s="264"/>
      <c r="DY168" s="264">
        <f t="shared" si="20"/>
        <v>163.1</v>
      </c>
    </row>
    <row r="169" spans="1:129" ht="14.25" customHeight="1">
      <c r="A169" s="28" t="s">
        <v>325</v>
      </c>
      <c r="B169" s="264">
        <f t="shared" si="14"/>
        <v>48.7</v>
      </c>
      <c r="C169" s="264">
        <f t="shared" si="15"/>
        <v>0</v>
      </c>
      <c r="D169" s="264"/>
      <c r="E169" s="264"/>
      <c r="F169" s="264"/>
      <c r="G169" s="264">
        <f t="shared" si="16"/>
        <v>0</v>
      </c>
      <c r="H169" s="264"/>
      <c r="I169" s="264"/>
      <c r="J169" s="264"/>
      <c r="K169" s="264"/>
      <c r="L169" s="264"/>
      <c r="M169" s="264"/>
      <c r="N169" s="264">
        <f t="shared" si="17"/>
        <v>48.7</v>
      </c>
      <c r="O169" s="264"/>
      <c r="P169" s="264"/>
      <c r="Q169" s="264">
        <v>48.7</v>
      </c>
      <c r="R169" s="264"/>
      <c r="S169" s="264">
        <f t="shared" si="18"/>
        <v>0</v>
      </c>
      <c r="T169" s="264"/>
      <c r="U169" s="264"/>
      <c r="V169" s="264"/>
      <c r="W169" s="264"/>
      <c r="X169" s="264"/>
      <c r="Y169" s="264"/>
      <c r="Z169" s="264"/>
      <c r="AA169" s="264">
        <f t="shared" si="19"/>
        <v>0</v>
      </c>
      <c r="AB169" s="264"/>
      <c r="AC169" s="264"/>
      <c r="AD169" s="264"/>
      <c r="AE169" s="264"/>
      <c r="AF169" s="264">
        <v>40</v>
      </c>
      <c r="AG169" s="264">
        <v>15</v>
      </c>
      <c r="AH169" s="264">
        <v>10</v>
      </c>
      <c r="AI169" s="264"/>
      <c r="AJ169" s="264"/>
      <c r="AK169" s="264"/>
      <c r="AL169" s="264">
        <v>2</v>
      </c>
      <c r="AM169" s="264">
        <v>1</v>
      </c>
      <c r="AN169" s="264"/>
      <c r="AO169" s="264"/>
      <c r="AP169" s="264">
        <v>2</v>
      </c>
      <c r="AQ169" s="264"/>
      <c r="AR169" s="264"/>
      <c r="AS169" s="264"/>
      <c r="AT169" s="264"/>
      <c r="AU169" s="264"/>
      <c r="AV169" s="264"/>
      <c r="AW169" s="264">
        <v>1</v>
      </c>
      <c r="AX169" s="264">
        <v>1</v>
      </c>
      <c r="AY169" s="264">
        <v>1</v>
      </c>
      <c r="AZ169" s="264"/>
      <c r="BA169" s="264"/>
      <c r="BB169" s="264">
        <v>15</v>
      </c>
      <c r="BC169" s="264"/>
      <c r="BD169" s="264">
        <v>15</v>
      </c>
      <c r="BE169" s="264"/>
      <c r="BF169" s="264"/>
      <c r="BG169" s="264"/>
      <c r="BH169" s="264"/>
      <c r="BI169" s="264"/>
      <c r="BJ169" s="264">
        <v>8</v>
      </c>
      <c r="BK169" s="264"/>
      <c r="BL169" s="264"/>
      <c r="BM169" s="264"/>
      <c r="BN169" s="264"/>
      <c r="BO169" s="264"/>
      <c r="BP169" s="264"/>
      <c r="BQ169" s="264"/>
      <c r="BR169" s="264"/>
      <c r="BS169" s="264"/>
      <c r="BT169" s="264"/>
      <c r="BU169" s="264"/>
      <c r="BV169" s="264"/>
      <c r="BW169" s="264"/>
      <c r="BX169" s="264"/>
      <c r="BY169" s="264"/>
      <c r="BZ169" s="264"/>
      <c r="CA169" s="264"/>
      <c r="CB169" s="264"/>
      <c r="CC169" s="264"/>
      <c r="CD169" s="264"/>
      <c r="CE169" s="264"/>
      <c r="CF169" s="264"/>
      <c r="CG169" s="264"/>
      <c r="CH169" s="264"/>
      <c r="CI169" s="264"/>
      <c r="CJ169" s="264"/>
      <c r="CK169" s="264"/>
      <c r="CL169" s="264"/>
      <c r="CM169" s="264"/>
      <c r="CN169" s="264"/>
      <c r="CO169" s="264"/>
      <c r="CP169" s="264"/>
      <c r="CQ169" s="264"/>
      <c r="CR169" s="264"/>
      <c r="CS169" s="264"/>
      <c r="CT169" s="264"/>
      <c r="CU169" s="264"/>
      <c r="CV169" s="264"/>
      <c r="CW169" s="264"/>
      <c r="CX169" s="264"/>
      <c r="CY169" s="264"/>
      <c r="CZ169" s="264"/>
      <c r="DA169" s="264"/>
      <c r="DB169" s="264"/>
      <c r="DC169" s="264"/>
      <c r="DD169" s="264"/>
      <c r="DE169" s="264"/>
      <c r="DF169" s="264"/>
      <c r="DG169" s="264"/>
      <c r="DH169" s="264"/>
      <c r="DI169" s="264"/>
      <c r="DJ169" s="264"/>
      <c r="DK169" s="264"/>
      <c r="DL169" s="264"/>
      <c r="DM169" s="264"/>
      <c r="DN169" s="264"/>
      <c r="DO169" s="264"/>
      <c r="DP169" s="264"/>
      <c r="DQ169" s="264"/>
      <c r="DR169" s="264"/>
      <c r="DS169" s="264"/>
      <c r="DT169" s="264"/>
      <c r="DU169" s="264"/>
      <c r="DV169" s="264"/>
      <c r="DW169" s="264"/>
      <c r="DX169" s="264"/>
      <c r="DY169" s="264">
        <f t="shared" si="20"/>
        <v>88.7</v>
      </c>
    </row>
    <row r="170" spans="1:129" ht="14.25" customHeight="1">
      <c r="A170" s="28" t="s">
        <v>326</v>
      </c>
      <c r="B170" s="264">
        <f t="shared" si="14"/>
        <v>592.8</v>
      </c>
      <c r="C170" s="264">
        <f t="shared" si="15"/>
        <v>403.7</v>
      </c>
      <c r="D170" s="264">
        <v>294</v>
      </c>
      <c r="E170" s="264">
        <v>89.7</v>
      </c>
      <c r="F170" s="264">
        <v>20</v>
      </c>
      <c r="G170" s="264">
        <f t="shared" si="16"/>
        <v>75.7</v>
      </c>
      <c r="H170" s="264">
        <v>56</v>
      </c>
      <c r="I170" s="264"/>
      <c r="J170" s="264">
        <v>19.7</v>
      </c>
      <c r="K170" s="264"/>
      <c r="L170" s="264"/>
      <c r="M170" s="264">
        <v>49.3</v>
      </c>
      <c r="N170" s="264">
        <f t="shared" si="17"/>
        <v>4.1</v>
      </c>
      <c r="O170" s="264"/>
      <c r="P170" s="264"/>
      <c r="Q170" s="264">
        <v>4.1</v>
      </c>
      <c r="R170" s="264">
        <v>5</v>
      </c>
      <c r="S170" s="264">
        <f t="shared" si="18"/>
        <v>0</v>
      </c>
      <c r="T170" s="264"/>
      <c r="U170" s="264"/>
      <c r="V170" s="264"/>
      <c r="W170" s="264"/>
      <c r="X170" s="264"/>
      <c r="Y170" s="264"/>
      <c r="Z170" s="264"/>
      <c r="AA170" s="264">
        <f t="shared" si="19"/>
        <v>55</v>
      </c>
      <c r="AB170" s="264"/>
      <c r="AC170" s="264">
        <v>55</v>
      </c>
      <c r="AD170" s="264"/>
      <c r="AE170" s="264"/>
      <c r="AF170" s="264">
        <v>226.4</v>
      </c>
      <c r="AG170" s="264">
        <v>162.4</v>
      </c>
      <c r="AH170" s="264">
        <v>37</v>
      </c>
      <c r="AI170" s="264">
        <v>9</v>
      </c>
      <c r="AJ170" s="264">
        <v>3</v>
      </c>
      <c r="AK170" s="264">
        <v>4</v>
      </c>
      <c r="AL170" s="264">
        <v>14</v>
      </c>
      <c r="AM170" s="264">
        <v>3</v>
      </c>
      <c r="AN170" s="264"/>
      <c r="AO170" s="264">
        <v>14</v>
      </c>
      <c r="AP170" s="264">
        <v>50</v>
      </c>
      <c r="AQ170" s="264">
        <v>2</v>
      </c>
      <c r="AR170" s="264">
        <v>4.3</v>
      </c>
      <c r="AS170" s="264"/>
      <c r="AT170" s="264">
        <v>22.1</v>
      </c>
      <c r="AU170" s="264"/>
      <c r="AV170" s="264">
        <v>4.8</v>
      </c>
      <c r="AW170" s="264">
        <v>10</v>
      </c>
      <c r="AX170" s="264"/>
      <c r="AY170" s="264"/>
      <c r="AZ170" s="264"/>
      <c r="BA170" s="264"/>
      <c r="BB170" s="264">
        <v>17</v>
      </c>
      <c r="BC170" s="264">
        <v>2</v>
      </c>
      <c r="BD170" s="264">
        <v>15</v>
      </c>
      <c r="BE170" s="264"/>
      <c r="BF170" s="264">
        <v>7.2</v>
      </c>
      <c r="BG170" s="264"/>
      <c r="BH170" s="264">
        <v>13</v>
      </c>
      <c r="BI170" s="264">
        <v>6</v>
      </c>
      <c r="BJ170" s="264">
        <v>6</v>
      </c>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f t="shared" si="20"/>
        <v>819.1999999999999</v>
      </c>
    </row>
    <row r="171" spans="1:129" ht="14.25" customHeight="1">
      <c r="A171" s="28" t="s">
        <v>327</v>
      </c>
      <c r="B171" s="264">
        <f t="shared" si="14"/>
        <v>277.1</v>
      </c>
      <c r="C171" s="264">
        <f t="shared" si="15"/>
        <v>175.5</v>
      </c>
      <c r="D171" s="264">
        <v>125</v>
      </c>
      <c r="E171" s="264">
        <v>40</v>
      </c>
      <c r="F171" s="264">
        <v>10.5</v>
      </c>
      <c r="G171" s="264">
        <f t="shared" si="16"/>
        <v>33.9</v>
      </c>
      <c r="H171" s="264">
        <v>26.4</v>
      </c>
      <c r="I171" s="264"/>
      <c r="J171" s="264">
        <v>7.5</v>
      </c>
      <c r="K171" s="264"/>
      <c r="L171" s="264"/>
      <c r="M171" s="264">
        <v>20.7</v>
      </c>
      <c r="N171" s="264">
        <f t="shared" si="17"/>
        <v>0</v>
      </c>
      <c r="O171" s="264"/>
      <c r="P171" s="264"/>
      <c r="Q171" s="264"/>
      <c r="R171" s="264"/>
      <c r="S171" s="264">
        <f t="shared" si="18"/>
        <v>0</v>
      </c>
      <c r="T171" s="264"/>
      <c r="U171" s="264"/>
      <c r="V171" s="264"/>
      <c r="W171" s="264"/>
      <c r="X171" s="264"/>
      <c r="Y171" s="264"/>
      <c r="Z171" s="264"/>
      <c r="AA171" s="264">
        <f t="shared" si="19"/>
        <v>47</v>
      </c>
      <c r="AB171" s="264"/>
      <c r="AC171" s="264">
        <v>47</v>
      </c>
      <c r="AD171" s="264"/>
      <c r="AE171" s="264"/>
      <c r="AF171" s="264">
        <v>110.4</v>
      </c>
      <c r="AG171" s="264">
        <v>63.5</v>
      </c>
      <c r="AH171" s="264">
        <v>31.5</v>
      </c>
      <c r="AI171" s="264"/>
      <c r="AJ171" s="264"/>
      <c r="AK171" s="264">
        <v>1.5</v>
      </c>
      <c r="AL171" s="264">
        <v>5</v>
      </c>
      <c r="AM171" s="264">
        <v>1</v>
      </c>
      <c r="AN171" s="264"/>
      <c r="AO171" s="264"/>
      <c r="AP171" s="264">
        <v>11.1</v>
      </c>
      <c r="AQ171" s="264"/>
      <c r="AR171" s="264">
        <v>0.7</v>
      </c>
      <c r="AS171" s="264">
        <v>5</v>
      </c>
      <c r="AT171" s="264">
        <v>7.7</v>
      </c>
      <c r="AU171" s="264"/>
      <c r="AV171" s="264"/>
      <c r="AW171" s="264"/>
      <c r="AX171" s="264"/>
      <c r="AY171" s="264"/>
      <c r="AZ171" s="264"/>
      <c r="BA171" s="264"/>
      <c r="BB171" s="264">
        <v>20</v>
      </c>
      <c r="BC171" s="264"/>
      <c r="BD171" s="264">
        <v>20</v>
      </c>
      <c r="BE171" s="264"/>
      <c r="BF171" s="264">
        <v>3.5</v>
      </c>
      <c r="BG171" s="264"/>
      <c r="BH171" s="264">
        <v>3.4</v>
      </c>
      <c r="BI171" s="264">
        <v>10</v>
      </c>
      <c r="BJ171" s="264">
        <v>10</v>
      </c>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f t="shared" si="20"/>
        <v>387.5</v>
      </c>
    </row>
    <row r="172" spans="1:129" ht="14.25" customHeight="1">
      <c r="A172" s="28" t="s">
        <v>328</v>
      </c>
      <c r="B172" s="264">
        <f t="shared" si="14"/>
        <v>0</v>
      </c>
      <c r="C172" s="264">
        <f t="shared" si="15"/>
        <v>0</v>
      </c>
      <c r="D172" s="264"/>
      <c r="E172" s="264"/>
      <c r="F172" s="264"/>
      <c r="G172" s="264">
        <f t="shared" si="16"/>
        <v>0</v>
      </c>
      <c r="H172" s="264"/>
      <c r="I172" s="264"/>
      <c r="J172" s="264"/>
      <c r="K172" s="264"/>
      <c r="L172" s="264"/>
      <c r="M172" s="264"/>
      <c r="N172" s="264">
        <f t="shared" si="17"/>
        <v>0</v>
      </c>
      <c r="O172" s="264"/>
      <c r="P172" s="264"/>
      <c r="Q172" s="264"/>
      <c r="R172" s="264"/>
      <c r="S172" s="264">
        <f t="shared" si="18"/>
        <v>0</v>
      </c>
      <c r="T172" s="264"/>
      <c r="U172" s="264"/>
      <c r="V172" s="264"/>
      <c r="W172" s="264"/>
      <c r="X172" s="264"/>
      <c r="Y172" s="264"/>
      <c r="Z172" s="264"/>
      <c r="AA172" s="264">
        <f t="shared" si="19"/>
        <v>0</v>
      </c>
      <c r="AB172" s="264"/>
      <c r="AC172" s="264"/>
      <c r="AD172" s="264"/>
      <c r="AE172" s="264"/>
      <c r="AF172" s="264">
        <v>20</v>
      </c>
      <c r="AG172" s="264">
        <v>20</v>
      </c>
      <c r="AH172" s="264">
        <v>10</v>
      </c>
      <c r="AI172" s="264">
        <v>5</v>
      </c>
      <c r="AJ172" s="264">
        <v>3</v>
      </c>
      <c r="AK172" s="264"/>
      <c r="AL172" s="264"/>
      <c r="AM172" s="264"/>
      <c r="AN172" s="264"/>
      <c r="AO172" s="264"/>
      <c r="AP172" s="264">
        <v>2</v>
      </c>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f t="shared" si="20"/>
        <v>20</v>
      </c>
    </row>
    <row r="173" spans="1:129" ht="14.25" customHeight="1">
      <c r="A173" s="28" t="s">
        <v>329</v>
      </c>
      <c r="B173" s="264">
        <f t="shared" si="14"/>
        <v>54.3</v>
      </c>
      <c r="C173" s="264">
        <f t="shared" si="15"/>
        <v>34.7</v>
      </c>
      <c r="D173" s="264">
        <v>25.2</v>
      </c>
      <c r="E173" s="264">
        <v>9.5</v>
      </c>
      <c r="F173" s="264"/>
      <c r="G173" s="264">
        <f t="shared" si="16"/>
        <v>7.8</v>
      </c>
      <c r="H173" s="264">
        <v>6.3</v>
      </c>
      <c r="I173" s="264"/>
      <c r="J173" s="264">
        <v>1.5</v>
      </c>
      <c r="K173" s="264"/>
      <c r="L173" s="264"/>
      <c r="M173" s="264">
        <v>4.8</v>
      </c>
      <c r="N173" s="264">
        <f t="shared" si="17"/>
        <v>0</v>
      </c>
      <c r="O173" s="264"/>
      <c r="P173" s="264"/>
      <c r="Q173" s="264"/>
      <c r="R173" s="264">
        <v>5.7</v>
      </c>
      <c r="S173" s="264">
        <f t="shared" si="18"/>
        <v>0</v>
      </c>
      <c r="T173" s="264"/>
      <c r="U173" s="264"/>
      <c r="V173" s="264"/>
      <c r="W173" s="264"/>
      <c r="X173" s="264"/>
      <c r="Y173" s="264"/>
      <c r="Z173" s="264"/>
      <c r="AA173" s="264">
        <f t="shared" si="19"/>
        <v>1.3</v>
      </c>
      <c r="AB173" s="264"/>
      <c r="AC173" s="264">
        <v>1.3</v>
      </c>
      <c r="AD173" s="264"/>
      <c r="AE173" s="264"/>
      <c r="AF173" s="264">
        <v>24.5</v>
      </c>
      <c r="AG173" s="264">
        <v>15</v>
      </c>
      <c r="AH173" s="264">
        <v>1</v>
      </c>
      <c r="AI173" s="264"/>
      <c r="AJ173" s="264">
        <v>0.3</v>
      </c>
      <c r="AK173" s="264">
        <v>1.3</v>
      </c>
      <c r="AL173" s="264">
        <v>7.4</v>
      </c>
      <c r="AM173" s="264">
        <v>1</v>
      </c>
      <c r="AN173" s="264"/>
      <c r="AO173" s="264">
        <v>1</v>
      </c>
      <c r="AP173" s="264">
        <v>2.5</v>
      </c>
      <c r="AQ173" s="264"/>
      <c r="AR173" s="264">
        <v>0.5</v>
      </c>
      <c r="AS173" s="264"/>
      <c r="AT173" s="264"/>
      <c r="AU173" s="264"/>
      <c r="AV173" s="264"/>
      <c r="AW173" s="264"/>
      <c r="AX173" s="264"/>
      <c r="AY173" s="264"/>
      <c r="AZ173" s="264"/>
      <c r="BA173" s="264"/>
      <c r="BB173" s="264"/>
      <c r="BC173" s="264"/>
      <c r="BD173" s="264"/>
      <c r="BE173" s="264"/>
      <c r="BF173" s="264">
        <v>1.6</v>
      </c>
      <c r="BG173" s="264"/>
      <c r="BH173" s="264">
        <v>4.9</v>
      </c>
      <c r="BI173" s="264">
        <v>3</v>
      </c>
      <c r="BJ173" s="264"/>
      <c r="BK173" s="264">
        <v>110</v>
      </c>
      <c r="BL173" s="264">
        <v>110</v>
      </c>
      <c r="BM173" s="264"/>
      <c r="BN173" s="264"/>
      <c r="BO173" s="264"/>
      <c r="BP173" s="264"/>
      <c r="BQ173" s="264"/>
      <c r="BR173" s="264"/>
      <c r="BS173" s="264"/>
      <c r="BT173" s="264"/>
      <c r="BU173" s="264"/>
      <c r="BV173" s="264"/>
      <c r="BW173" s="264"/>
      <c r="BX173" s="264"/>
      <c r="BY173" s="264"/>
      <c r="BZ173" s="264"/>
      <c r="CA173" s="264"/>
      <c r="CB173" s="264"/>
      <c r="CC173" s="264"/>
      <c r="CD173" s="264"/>
      <c r="CE173" s="264"/>
      <c r="CF173" s="264"/>
      <c r="CG173" s="264"/>
      <c r="CH173" s="264"/>
      <c r="CI173" s="264"/>
      <c r="CJ173" s="264"/>
      <c r="CK173" s="264"/>
      <c r="CL173" s="264"/>
      <c r="CM173" s="264"/>
      <c r="CN173" s="264"/>
      <c r="CO173" s="264"/>
      <c r="CP173" s="264">
        <v>110</v>
      </c>
      <c r="CQ173" s="264"/>
      <c r="CR173" s="264"/>
      <c r="CS173" s="264"/>
      <c r="CT173" s="264"/>
      <c r="CU173" s="264"/>
      <c r="CV173" s="264"/>
      <c r="CW173" s="264"/>
      <c r="CX173" s="264"/>
      <c r="CY173" s="264"/>
      <c r="CZ173" s="264"/>
      <c r="DA173" s="264"/>
      <c r="DB173" s="264"/>
      <c r="DC173" s="264"/>
      <c r="DD173" s="264"/>
      <c r="DE173" s="264"/>
      <c r="DF173" s="264"/>
      <c r="DG173" s="264"/>
      <c r="DH173" s="264"/>
      <c r="DI173" s="264"/>
      <c r="DJ173" s="264"/>
      <c r="DK173" s="264"/>
      <c r="DL173" s="264"/>
      <c r="DM173" s="264"/>
      <c r="DN173" s="264"/>
      <c r="DO173" s="264"/>
      <c r="DP173" s="264"/>
      <c r="DQ173" s="264"/>
      <c r="DR173" s="264"/>
      <c r="DS173" s="264"/>
      <c r="DT173" s="264"/>
      <c r="DU173" s="264"/>
      <c r="DV173" s="264"/>
      <c r="DW173" s="264"/>
      <c r="DX173" s="264"/>
      <c r="DY173" s="264">
        <f t="shared" si="20"/>
        <v>188.8</v>
      </c>
    </row>
    <row r="174" spans="1:129" ht="14.25" customHeight="1">
      <c r="A174" s="28" t="s">
        <v>330</v>
      </c>
      <c r="B174" s="264">
        <f t="shared" si="14"/>
        <v>196.7</v>
      </c>
      <c r="C174" s="264">
        <f t="shared" si="15"/>
        <v>136.7</v>
      </c>
      <c r="D174" s="264">
        <v>98</v>
      </c>
      <c r="E174" s="264">
        <v>31.1</v>
      </c>
      <c r="F174" s="264">
        <v>7.6</v>
      </c>
      <c r="G174" s="264">
        <f t="shared" si="16"/>
        <v>18.200000000000003</v>
      </c>
      <c r="H174" s="264">
        <v>12.3</v>
      </c>
      <c r="I174" s="264"/>
      <c r="J174" s="264">
        <v>5.9</v>
      </c>
      <c r="K174" s="264"/>
      <c r="L174" s="264"/>
      <c r="M174" s="264">
        <v>17</v>
      </c>
      <c r="N174" s="264">
        <f t="shared" si="17"/>
        <v>0</v>
      </c>
      <c r="O174" s="264"/>
      <c r="P174" s="264"/>
      <c r="Q174" s="264"/>
      <c r="R174" s="264">
        <v>6.5</v>
      </c>
      <c r="S174" s="264">
        <f t="shared" si="18"/>
        <v>0</v>
      </c>
      <c r="T174" s="264"/>
      <c r="U174" s="264"/>
      <c r="V174" s="264"/>
      <c r="W174" s="264"/>
      <c r="X174" s="264"/>
      <c r="Y174" s="264"/>
      <c r="Z174" s="264"/>
      <c r="AA174" s="264">
        <f t="shared" si="19"/>
        <v>18.3</v>
      </c>
      <c r="AB174" s="264"/>
      <c r="AC174" s="264">
        <v>18.3</v>
      </c>
      <c r="AD174" s="264"/>
      <c r="AE174" s="264"/>
      <c r="AF174" s="264">
        <v>277.5</v>
      </c>
      <c r="AG174" s="264">
        <v>118.4</v>
      </c>
      <c r="AH174" s="264">
        <v>13</v>
      </c>
      <c r="AI174" s="264">
        <v>5</v>
      </c>
      <c r="AJ174" s="264">
        <v>2</v>
      </c>
      <c r="AK174" s="264">
        <v>23.9</v>
      </c>
      <c r="AL174" s="264">
        <v>25</v>
      </c>
      <c r="AM174" s="264">
        <v>23</v>
      </c>
      <c r="AN174" s="264"/>
      <c r="AO174" s="264"/>
      <c r="AP174" s="264">
        <v>19</v>
      </c>
      <c r="AQ174" s="264"/>
      <c r="AR174" s="264">
        <v>1.6</v>
      </c>
      <c r="AS174" s="264"/>
      <c r="AT174" s="264">
        <v>5.9</v>
      </c>
      <c r="AU174" s="264"/>
      <c r="AV174" s="264">
        <v>5</v>
      </c>
      <c r="AW174" s="264">
        <v>19.3</v>
      </c>
      <c r="AX174" s="264"/>
      <c r="AY174" s="264"/>
      <c r="AZ174" s="264"/>
      <c r="BA174" s="264"/>
      <c r="BB174" s="264">
        <v>120</v>
      </c>
      <c r="BC174" s="264"/>
      <c r="BD174" s="264">
        <v>45</v>
      </c>
      <c r="BE174" s="264">
        <v>75</v>
      </c>
      <c r="BF174" s="264">
        <v>1.8</v>
      </c>
      <c r="BG174" s="264"/>
      <c r="BH174" s="264">
        <v>3</v>
      </c>
      <c r="BI174" s="264"/>
      <c r="BJ174" s="264">
        <v>10</v>
      </c>
      <c r="BK174" s="264">
        <v>44</v>
      </c>
      <c r="BL174" s="264">
        <v>44</v>
      </c>
      <c r="BM174" s="264"/>
      <c r="BN174" s="264"/>
      <c r="BO174" s="264"/>
      <c r="BP174" s="264"/>
      <c r="BQ174" s="264"/>
      <c r="BR174" s="264"/>
      <c r="BS174" s="264"/>
      <c r="BT174" s="264"/>
      <c r="BU174" s="264"/>
      <c r="BV174" s="264"/>
      <c r="BW174" s="264"/>
      <c r="BX174" s="264"/>
      <c r="BY174" s="264"/>
      <c r="BZ174" s="264"/>
      <c r="CA174" s="264"/>
      <c r="CB174" s="264"/>
      <c r="CC174" s="264"/>
      <c r="CD174" s="264"/>
      <c r="CE174" s="264"/>
      <c r="CF174" s="264"/>
      <c r="CG174" s="264"/>
      <c r="CH174" s="264">
        <v>32</v>
      </c>
      <c r="CI174" s="264"/>
      <c r="CJ174" s="264"/>
      <c r="CK174" s="264">
        <v>32</v>
      </c>
      <c r="CL174" s="264"/>
      <c r="CM174" s="264"/>
      <c r="CN174" s="264"/>
      <c r="CO174" s="264"/>
      <c r="CP174" s="264">
        <v>12</v>
      </c>
      <c r="CQ174" s="264"/>
      <c r="CR174" s="264"/>
      <c r="CS174" s="264"/>
      <c r="CT174" s="264"/>
      <c r="CU174" s="264"/>
      <c r="CV174" s="264"/>
      <c r="CW174" s="264"/>
      <c r="CX174" s="264"/>
      <c r="CY174" s="264"/>
      <c r="CZ174" s="264"/>
      <c r="DA174" s="264"/>
      <c r="DB174" s="264"/>
      <c r="DC174" s="264"/>
      <c r="DD174" s="264"/>
      <c r="DE174" s="264"/>
      <c r="DF174" s="264"/>
      <c r="DG174" s="264"/>
      <c r="DH174" s="264"/>
      <c r="DI174" s="264"/>
      <c r="DJ174" s="264"/>
      <c r="DK174" s="264"/>
      <c r="DL174" s="264"/>
      <c r="DM174" s="264"/>
      <c r="DN174" s="264"/>
      <c r="DO174" s="264"/>
      <c r="DP174" s="264"/>
      <c r="DQ174" s="264"/>
      <c r="DR174" s="264"/>
      <c r="DS174" s="264"/>
      <c r="DT174" s="264"/>
      <c r="DU174" s="264"/>
      <c r="DV174" s="264"/>
      <c r="DW174" s="264"/>
      <c r="DX174" s="264"/>
      <c r="DY174" s="264">
        <f t="shared" si="20"/>
        <v>518.2</v>
      </c>
    </row>
    <row r="175" spans="1:129" ht="14.25" customHeight="1">
      <c r="A175" s="28" t="s">
        <v>331</v>
      </c>
      <c r="B175" s="264">
        <f t="shared" si="14"/>
        <v>452.2</v>
      </c>
      <c r="C175" s="264">
        <f t="shared" si="15"/>
        <v>291.3</v>
      </c>
      <c r="D175" s="264">
        <v>210</v>
      </c>
      <c r="E175" s="264">
        <v>66.3</v>
      </c>
      <c r="F175" s="264">
        <v>15</v>
      </c>
      <c r="G175" s="264">
        <f t="shared" si="16"/>
        <v>71</v>
      </c>
      <c r="H175" s="264">
        <v>58</v>
      </c>
      <c r="I175" s="264"/>
      <c r="J175" s="264">
        <v>13</v>
      </c>
      <c r="K175" s="264"/>
      <c r="L175" s="264"/>
      <c r="M175" s="264">
        <v>35.2</v>
      </c>
      <c r="N175" s="264">
        <f t="shared" si="17"/>
        <v>28.4</v>
      </c>
      <c r="O175" s="264"/>
      <c r="P175" s="264"/>
      <c r="Q175" s="264">
        <v>28.4</v>
      </c>
      <c r="R175" s="264">
        <v>4.8</v>
      </c>
      <c r="S175" s="264">
        <f t="shared" si="18"/>
        <v>0</v>
      </c>
      <c r="T175" s="264"/>
      <c r="U175" s="264"/>
      <c r="V175" s="264"/>
      <c r="W175" s="264"/>
      <c r="X175" s="264"/>
      <c r="Y175" s="264"/>
      <c r="Z175" s="264"/>
      <c r="AA175" s="264">
        <f t="shared" si="19"/>
        <v>21.5</v>
      </c>
      <c r="AB175" s="264"/>
      <c r="AC175" s="264">
        <v>21.5</v>
      </c>
      <c r="AD175" s="264"/>
      <c r="AE175" s="264"/>
      <c r="AF175" s="264">
        <v>162.3</v>
      </c>
      <c r="AG175" s="264">
        <v>145</v>
      </c>
      <c r="AH175" s="264">
        <v>129.7</v>
      </c>
      <c r="AI175" s="264"/>
      <c r="AJ175" s="264"/>
      <c r="AK175" s="264"/>
      <c r="AL175" s="264"/>
      <c r="AM175" s="264"/>
      <c r="AN175" s="264"/>
      <c r="AO175" s="264"/>
      <c r="AP175" s="264"/>
      <c r="AQ175" s="264"/>
      <c r="AR175" s="264">
        <v>3.4</v>
      </c>
      <c r="AS175" s="264"/>
      <c r="AT175" s="264">
        <v>11.9</v>
      </c>
      <c r="AU175" s="264"/>
      <c r="AV175" s="264">
        <v>2</v>
      </c>
      <c r="AW175" s="264"/>
      <c r="AX175" s="264"/>
      <c r="AY175" s="264"/>
      <c r="AZ175" s="264"/>
      <c r="BA175" s="264"/>
      <c r="BB175" s="264"/>
      <c r="BC175" s="264"/>
      <c r="BD175" s="264"/>
      <c r="BE175" s="264"/>
      <c r="BF175" s="264">
        <v>5.8</v>
      </c>
      <c r="BG175" s="264"/>
      <c r="BH175" s="264">
        <v>9.5</v>
      </c>
      <c r="BI175" s="264"/>
      <c r="BJ175" s="264"/>
      <c r="BK175" s="264"/>
      <c r="BL175" s="264"/>
      <c r="BM175" s="264"/>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f t="shared" si="20"/>
        <v>614.5</v>
      </c>
    </row>
    <row r="176" spans="1:129" ht="14.25" customHeight="1">
      <c r="A176" s="28" t="s">
        <v>332</v>
      </c>
      <c r="B176" s="264">
        <f t="shared" si="14"/>
        <v>202.3</v>
      </c>
      <c r="C176" s="264">
        <f t="shared" si="15"/>
        <v>140.3</v>
      </c>
      <c r="D176" s="264">
        <v>100</v>
      </c>
      <c r="E176" s="264">
        <v>32</v>
      </c>
      <c r="F176" s="264">
        <v>8.3</v>
      </c>
      <c r="G176" s="264">
        <f t="shared" si="16"/>
        <v>35</v>
      </c>
      <c r="H176" s="264">
        <v>29</v>
      </c>
      <c r="I176" s="264"/>
      <c r="J176" s="264">
        <v>6</v>
      </c>
      <c r="K176" s="264"/>
      <c r="L176" s="264"/>
      <c r="M176" s="264">
        <v>16.6</v>
      </c>
      <c r="N176" s="264">
        <f t="shared" si="17"/>
        <v>0</v>
      </c>
      <c r="O176" s="264"/>
      <c r="P176" s="264"/>
      <c r="Q176" s="264"/>
      <c r="R176" s="264"/>
      <c r="S176" s="264">
        <f t="shared" si="18"/>
        <v>0</v>
      </c>
      <c r="T176" s="264"/>
      <c r="U176" s="264"/>
      <c r="V176" s="264"/>
      <c r="W176" s="264"/>
      <c r="X176" s="264"/>
      <c r="Y176" s="264"/>
      <c r="Z176" s="264"/>
      <c r="AA176" s="264">
        <f t="shared" si="19"/>
        <v>10.4</v>
      </c>
      <c r="AB176" s="264"/>
      <c r="AC176" s="264">
        <v>10.4</v>
      </c>
      <c r="AD176" s="264"/>
      <c r="AE176" s="264"/>
      <c r="AF176" s="264">
        <v>75.6</v>
      </c>
      <c r="AG176" s="264">
        <v>22.2</v>
      </c>
      <c r="AH176" s="264">
        <v>4.5</v>
      </c>
      <c r="AI176" s="264">
        <v>2</v>
      </c>
      <c r="AJ176" s="264">
        <v>0.1</v>
      </c>
      <c r="AK176" s="264">
        <v>1</v>
      </c>
      <c r="AL176" s="264">
        <v>2.2</v>
      </c>
      <c r="AM176" s="264">
        <v>1.8</v>
      </c>
      <c r="AN176" s="264"/>
      <c r="AO176" s="264"/>
      <c r="AP176" s="264">
        <v>3</v>
      </c>
      <c r="AQ176" s="264"/>
      <c r="AR176" s="264">
        <v>1.4</v>
      </c>
      <c r="AS176" s="264"/>
      <c r="AT176" s="264">
        <v>6.2</v>
      </c>
      <c r="AU176" s="264"/>
      <c r="AV176" s="264"/>
      <c r="AW176" s="264"/>
      <c r="AX176" s="264"/>
      <c r="AY176" s="264"/>
      <c r="AZ176" s="264"/>
      <c r="BA176" s="264"/>
      <c r="BB176" s="264"/>
      <c r="BC176" s="264"/>
      <c r="BD176" s="264"/>
      <c r="BE176" s="264"/>
      <c r="BF176" s="264">
        <v>1</v>
      </c>
      <c r="BG176" s="264"/>
      <c r="BH176" s="264">
        <v>1.2</v>
      </c>
      <c r="BI176" s="264">
        <v>5</v>
      </c>
      <c r="BJ176" s="264">
        <v>46.2</v>
      </c>
      <c r="BK176" s="264"/>
      <c r="BL176" s="264"/>
      <c r="BM176" s="264"/>
      <c r="BN176" s="264"/>
      <c r="BO176" s="264"/>
      <c r="BP176" s="264"/>
      <c r="BQ176" s="264"/>
      <c r="BR176" s="264"/>
      <c r="BS176" s="264"/>
      <c r="BT176" s="264"/>
      <c r="BU176" s="264"/>
      <c r="BV176" s="264"/>
      <c r="BW176" s="264"/>
      <c r="BX176" s="264"/>
      <c r="BY176" s="264"/>
      <c r="BZ176" s="264"/>
      <c r="CA176" s="264"/>
      <c r="CB176" s="264"/>
      <c r="CC176" s="264"/>
      <c r="CD176" s="264"/>
      <c r="CE176" s="264"/>
      <c r="CF176" s="264"/>
      <c r="CG176" s="264"/>
      <c r="CH176" s="264"/>
      <c r="CI176" s="264"/>
      <c r="CJ176" s="264"/>
      <c r="CK176" s="264"/>
      <c r="CL176" s="264"/>
      <c r="CM176" s="264"/>
      <c r="CN176" s="264"/>
      <c r="CO176" s="264"/>
      <c r="CP176" s="264"/>
      <c r="CQ176" s="264"/>
      <c r="CR176" s="264"/>
      <c r="CS176" s="264"/>
      <c r="CT176" s="264"/>
      <c r="CU176" s="264"/>
      <c r="CV176" s="264"/>
      <c r="CW176" s="264"/>
      <c r="CX176" s="264"/>
      <c r="CY176" s="264"/>
      <c r="CZ176" s="264"/>
      <c r="DA176" s="264"/>
      <c r="DB176" s="264"/>
      <c r="DC176" s="264"/>
      <c r="DD176" s="264"/>
      <c r="DE176" s="264"/>
      <c r="DF176" s="264"/>
      <c r="DG176" s="264"/>
      <c r="DH176" s="264"/>
      <c r="DI176" s="264"/>
      <c r="DJ176" s="264"/>
      <c r="DK176" s="264"/>
      <c r="DL176" s="264"/>
      <c r="DM176" s="264"/>
      <c r="DN176" s="264"/>
      <c r="DO176" s="264"/>
      <c r="DP176" s="264"/>
      <c r="DQ176" s="264"/>
      <c r="DR176" s="264"/>
      <c r="DS176" s="264"/>
      <c r="DT176" s="264"/>
      <c r="DU176" s="264"/>
      <c r="DV176" s="264"/>
      <c r="DW176" s="264"/>
      <c r="DX176" s="264"/>
      <c r="DY176" s="264">
        <f t="shared" si="20"/>
        <v>277.9</v>
      </c>
    </row>
    <row r="177" spans="1:129" ht="24" customHeight="1">
      <c r="A177" s="28" t="s">
        <v>333</v>
      </c>
      <c r="B177" s="264">
        <f t="shared" si="14"/>
        <v>90.30000000000001</v>
      </c>
      <c r="C177" s="264">
        <f t="shared" si="15"/>
        <v>67.4</v>
      </c>
      <c r="D177" s="264">
        <v>50</v>
      </c>
      <c r="E177" s="264">
        <v>15.4</v>
      </c>
      <c r="F177" s="264">
        <v>2</v>
      </c>
      <c r="G177" s="264">
        <f t="shared" si="16"/>
        <v>13.2</v>
      </c>
      <c r="H177" s="264">
        <v>10.2</v>
      </c>
      <c r="I177" s="264"/>
      <c r="J177" s="264">
        <v>3</v>
      </c>
      <c r="K177" s="264"/>
      <c r="L177" s="264"/>
      <c r="M177" s="264">
        <v>8.2</v>
      </c>
      <c r="N177" s="264">
        <f t="shared" si="17"/>
        <v>0</v>
      </c>
      <c r="O177" s="264"/>
      <c r="P177" s="264"/>
      <c r="Q177" s="264"/>
      <c r="R177" s="264"/>
      <c r="S177" s="264">
        <f t="shared" si="18"/>
        <v>0</v>
      </c>
      <c r="T177" s="264"/>
      <c r="U177" s="264"/>
      <c r="V177" s="264"/>
      <c r="W177" s="264"/>
      <c r="X177" s="264"/>
      <c r="Y177" s="264"/>
      <c r="Z177" s="264"/>
      <c r="AA177" s="264">
        <f t="shared" si="19"/>
        <v>1.5</v>
      </c>
      <c r="AB177" s="264"/>
      <c r="AC177" s="264">
        <v>1.5</v>
      </c>
      <c r="AD177" s="264"/>
      <c r="AE177" s="264"/>
      <c r="AF177" s="264">
        <v>35.7</v>
      </c>
      <c r="AG177" s="264">
        <v>30.4</v>
      </c>
      <c r="AH177" s="264">
        <v>26.7</v>
      </c>
      <c r="AI177" s="264"/>
      <c r="AJ177" s="264"/>
      <c r="AK177" s="264"/>
      <c r="AL177" s="264"/>
      <c r="AM177" s="264"/>
      <c r="AN177" s="264"/>
      <c r="AO177" s="264"/>
      <c r="AP177" s="264"/>
      <c r="AQ177" s="264"/>
      <c r="AR177" s="264">
        <v>0.7</v>
      </c>
      <c r="AS177" s="264"/>
      <c r="AT177" s="264">
        <v>3</v>
      </c>
      <c r="AU177" s="264"/>
      <c r="AV177" s="264"/>
      <c r="AW177" s="264"/>
      <c r="AX177" s="264"/>
      <c r="AY177" s="264"/>
      <c r="AZ177" s="264"/>
      <c r="BA177" s="264"/>
      <c r="BB177" s="264"/>
      <c r="BC177" s="264"/>
      <c r="BD177" s="264"/>
      <c r="BE177" s="264"/>
      <c r="BF177" s="264">
        <v>2.2</v>
      </c>
      <c r="BG177" s="264"/>
      <c r="BH177" s="264">
        <v>3.1</v>
      </c>
      <c r="BI177" s="264"/>
      <c r="BJ177" s="264"/>
      <c r="BK177" s="264"/>
      <c r="BL177" s="264"/>
      <c r="BM177" s="264"/>
      <c r="BN177" s="264"/>
      <c r="BO177" s="264"/>
      <c r="BP177" s="264"/>
      <c r="BQ177" s="264"/>
      <c r="BR177" s="264"/>
      <c r="BS177" s="264"/>
      <c r="BT177" s="264"/>
      <c r="BU177" s="264"/>
      <c r="BV177" s="264"/>
      <c r="BW177" s="264"/>
      <c r="BX177" s="264"/>
      <c r="BY177" s="264"/>
      <c r="BZ177" s="264"/>
      <c r="CA177" s="264"/>
      <c r="CB177" s="264"/>
      <c r="CC177" s="264"/>
      <c r="CD177" s="264"/>
      <c r="CE177" s="264"/>
      <c r="CF177" s="264"/>
      <c r="CG177" s="264"/>
      <c r="CH177" s="264"/>
      <c r="CI177" s="264"/>
      <c r="CJ177" s="264"/>
      <c r="CK177" s="264"/>
      <c r="CL177" s="264"/>
      <c r="CM177" s="264"/>
      <c r="CN177" s="264"/>
      <c r="CO177" s="264"/>
      <c r="CP177" s="264"/>
      <c r="CQ177" s="264"/>
      <c r="CR177" s="264"/>
      <c r="CS177" s="264"/>
      <c r="CT177" s="264"/>
      <c r="CU177" s="264"/>
      <c r="CV177" s="264"/>
      <c r="CW177" s="264"/>
      <c r="CX177" s="264"/>
      <c r="CY177" s="264"/>
      <c r="CZ177" s="264"/>
      <c r="DA177" s="264"/>
      <c r="DB177" s="264"/>
      <c r="DC177" s="264"/>
      <c r="DD177" s="264"/>
      <c r="DE177" s="264"/>
      <c r="DF177" s="264"/>
      <c r="DG177" s="264"/>
      <c r="DH177" s="264"/>
      <c r="DI177" s="264"/>
      <c r="DJ177" s="264"/>
      <c r="DK177" s="264"/>
      <c r="DL177" s="264"/>
      <c r="DM177" s="264"/>
      <c r="DN177" s="264"/>
      <c r="DO177" s="264"/>
      <c r="DP177" s="264"/>
      <c r="DQ177" s="264"/>
      <c r="DR177" s="264"/>
      <c r="DS177" s="264"/>
      <c r="DT177" s="264"/>
      <c r="DU177" s="264"/>
      <c r="DV177" s="264"/>
      <c r="DW177" s="264"/>
      <c r="DX177" s="264"/>
      <c r="DY177" s="264">
        <f t="shared" si="20"/>
        <v>126.00000000000001</v>
      </c>
    </row>
    <row r="178" spans="1:129" ht="14.25" customHeight="1">
      <c r="A178" s="28" t="s">
        <v>334</v>
      </c>
      <c r="B178" s="264">
        <f t="shared" si="14"/>
        <v>818.5000000000001</v>
      </c>
      <c r="C178" s="264">
        <f t="shared" si="15"/>
        <v>585</v>
      </c>
      <c r="D178" s="264">
        <v>421</v>
      </c>
      <c r="E178" s="264">
        <v>130</v>
      </c>
      <c r="F178" s="264">
        <v>34</v>
      </c>
      <c r="G178" s="264">
        <f t="shared" si="16"/>
        <v>111</v>
      </c>
      <c r="H178" s="264">
        <v>86</v>
      </c>
      <c r="I178" s="264"/>
      <c r="J178" s="264">
        <v>25</v>
      </c>
      <c r="K178" s="264"/>
      <c r="L178" s="264"/>
      <c r="M178" s="264">
        <v>70.7</v>
      </c>
      <c r="N178" s="264">
        <f t="shared" si="17"/>
        <v>8.1</v>
      </c>
      <c r="O178" s="264"/>
      <c r="P178" s="264"/>
      <c r="Q178" s="264">
        <v>8.1</v>
      </c>
      <c r="R178" s="264">
        <v>5.7</v>
      </c>
      <c r="S178" s="264">
        <f t="shared" si="18"/>
        <v>0</v>
      </c>
      <c r="T178" s="264"/>
      <c r="U178" s="264"/>
      <c r="V178" s="264"/>
      <c r="W178" s="264"/>
      <c r="X178" s="264"/>
      <c r="Y178" s="264"/>
      <c r="Z178" s="264"/>
      <c r="AA178" s="264">
        <f t="shared" si="19"/>
        <v>38</v>
      </c>
      <c r="AB178" s="264"/>
      <c r="AC178" s="264">
        <v>38</v>
      </c>
      <c r="AD178" s="264"/>
      <c r="AE178" s="264"/>
      <c r="AF178" s="264">
        <v>178</v>
      </c>
      <c r="AG178" s="264">
        <v>104.2</v>
      </c>
      <c r="AH178" s="264">
        <v>14.2</v>
      </c>
      <c r="AI178" s="264">
        <v>5</v>
      </c>
      <c r="AJ178" s="264"/>
      <c r="AK178" s="264">
        <v>8</v>
      </c>
      <c r="AL178" s="264">
        <v>19</v>
      </c>
      <c r="AM178" s="264">
        <v>10</v>
      </c>
      <c r="AN178" s="264"/>
      <c r="AO178" s="264"/>
      <c r="AP178" s="264">
        <v>10</v>
      </c>
      <c r="AQ178" s="264"/>
      <c r="AR178" s="264">
        <v>6</v>
      </c>
      <c r="AS178" s="264"/>
      <c r="AT178" s="264">
        <v>32</v>
      </c>
      <c r="AU178" s="264"/>
      <c r="AV178" s="264">
        <v>14</v>
      </c>
      <c r="AW178" s="264"/>
      <c r="AX178" s="264"/>
      <c r="AY178" s="264"/>
      <c r="AZ178" s="264"/>
      <c r="BA178" s="264"/>
      <c r="BB178" s="264">
        <v>16</v>
      </c>
      <c r="BC178" s="264"/>
      <c r="BD178" s="264">
        <v>16</v>
      </c>
      <c r="BE178" s="264"/>
      <c r="BF178" s="264">
        <v>11.9</v>
      </c>
      <c r="BG178" s="264"/>
      <c r="BH178" s="264">
        <v>9.9</v>
      </c>
      <c r="BI178" s="264">
        <v>6</v>
      </c>
      <c r="BJ178" s="264">
        <v>16</v>
      </c>
      <c r="BK178" s="264">
        <v>430</v>
      </c>
      <c r="BL178" s="264">
        <v>430</v>
      </c>
      <c r="BM178" s="264"/>
      <c r="BN178" s="264"/>
      <c r="BO178" s="264"/>
      <c r="BP178" s="264"/>
      <c r="BQ178" s="264"/>
      <c r="BR178" s="264"/>
      <c r="BS178" s="264"/>
      <c r="BT178" s="264"/>
      <c r="BU178" s="264"/>
      <c r="BV178" s="264"/>
      <c r="BW178" s="264"/>
      <c r="BX178" s="264"/>
      <c r="BY178" s="264"/>
      <c r="BZ178" s="264"/>
      <c r="CA178" s="264"/>
      <c r="CB178" s="264"/>
      <c r="CC178" s="264"/>
      <c r="CD178" s="264"/>
      <c r="CE178" s="264"/>
      <c r="CF178" s="264"/>
      <c r="CG178" s="264"/>
      <c r="CH178" s="264"/>
      <c r="CI178" s="264"/>
      <c r="CJ178" s="264"/>
      <c r="CK178" s="264"/>
      <c r="CL178" s="264"/>
      <c r="CM178" s="264"/>
      <c r="CN178" s="264"/>
      <c r="CO178" s="264"/>
      <c r="CP178" s="264">
        <v>430</v>
      </c>
      <c r="CQ178" s="264"/>
      <c r="CR178" s="264"/>
      <c r="CS178" s="264"/>
      <c r="CT178" s="264"/>
      <c r="CU178" s="264"/>
      <c r="CV178" s="264"/>
      <c r="CW178" s="264"/>
      <c r="CX178" s="264"/>
      <c r="CY178" s="264"/>
      <c r="CZ178" s="264"/>
      <c r="DA178" s="264"/>
      <c r="DB178" s="264"/>
      <c r="DC178" s="264"/>
      <c r="DD178" s="264"/>
      <c r="DE178" s="264"/>
      <c r="DF178" s="264"/>
      <c r="DG178" s="264"/>
      <c r="DH178" s="264"/>
      <c r="DI178" s="264"/>
      <c r="DJ178" s="264"/>
      <c r="DK178" s="264"/>
      <c r="DL178" s="264"/>
      <c r="DM178" s="264"/>
      <c r="DN178" s="264"/>
      <c r="DO178" s="264"/>
      <c r="DP178" s="264"/>
      <c r="DQ178" s="264"/>
      <c r="DR178" s="264"/>
      <c r="DS178" s="264"/>
      <c r="DT178" s="264"/>
      <c r="DU178" s="264"/>
      <c r="DV178" s="264"/>
      <c r="DW178" s="264"/>
      <c r="DX178" s="264"/>
      <c r="DY178" s="264">
        <f t="shared" si="20"/>
        <v>1426.5</v>
      </c>
    </row>
    <row r="179" spans="1:129" ht="14.25" customHeight="1">
      <c r="A179" s="28" t="s">
        <v>335</v>
      </c>
      <c r="B179" s="264">
        <f t="shared" si="14"/>
        <v>48.3</v>
      </c>
      <c r="C179" s="264">
        <f t="shared" si="15"/>
        <v>30</v>
      </c>
      <c r="D179" s="264">
        <v>22.7</v>
      </c>
      <c r="E179" s="264">
        <v>7.3</v>
      </c>
      <c r="F179" s="264"/>
      <c r="G179" s="264">
        <f t="shared" si="16"/>
        <v>1.4</v>
      </c>
      <c r="H179" s="264"/>
      <c r="I179" s="264"/>
      <c r="J179" s="264">
        <v>1.4</v>
      </c>
      <c r="K179" s="264"/>
      <c r="L179" s="264"/>
      <c r="M179" s="264">
        <v>4.1</v>
      </c>
      <c r="N179" s="264">
        <f t="shared" si="17"/>
        <v>0</v>
      </c>
      <c r="O179" s="264"/>
      <c r="P179" s="264"/>
      <c r="Q179" s="264"/>
      <c r="R179" s="264">
        <v>4.3</v>
      </c>
      <c r="S179" s="264">
        <f t="shared" si="18"/>
        <v>0</v>
      </c>
      <c r="T179" s="264"/>
      <c r="U179" s="264"/>
      <c r="V179" s="264"/>
      <c r="W179" s="264"/>
      <c r="X179" s="264"/>
      <c r="Y179" s="264"/>
      <c r="Z179" s="264"/>
      <c r="AA179" s="264">
        <f t="shared" si="19"/>
        <v>8.5</v>
      </c>
      <c r="AB179" s="264"/>
      <c r="AC179" s="264">
        <v>8.5</v>
      </c>
      <c r="AD179" s="264"/>
      <c r="AE179" s="264"/>
      <c r="AF179" s="264">
        <v>44.4</v>
      </c>
      <c r="AG179" s="264">
        <v>24.4</v>
      </c>
      <c r="AH179" s="264">
        <v>8</v>
      </c>
      <c r="AI179" s="264">
        <v>5</v>
      </c>
      <c r="AJ179" s="264"/>
      <c r="AK179" s="264"/>
      <c r="AL179" s="264">
        <v>5</v>
      </c>
      <c r="AM179" s="264"/>
      <c r="AN179" s="264"/>
      <c r="AO179" s="264">
        <v>3</v>
      </c>
      <c r="AP179" s="264">
        <v>3</v>
      </c>
      <c r="AQ179" s="264"/>
      <c r="AR179" s="264">
        <v>0.4</v>
      </c>
      <c r="AS179" s="264"/>
      <c r="AT179" s="264"/>
      <c r="AU179" s="264"/>
      <c r="AV179" s="264"/>
      <c r="AW179" s="264"/>
      <c r="AX179" s="264"/>
      <c r="AY179" s="264"/>
      <c r="AZ179" s="264"/>
      <c r="BA179" s="264"/>
      <c r="BB179" s="264">
        <v>8</v>
      </c>
      <c r="BC179" s="264"/>
      <c r="BD179" s="264">
        <v>8</v>
      </c>
      <c r="BE179" s="264"/>
      <c r="BF179" s="264">
        <v>1</v>
      </c>
      <c r="BG179" s="264"/>
      <c r="BH179" s="264">
        <v>2</v>
      </c>
      <c r="BI179" s="264"/>
      <c r="BJ179" s="264">
        <v>9</v>
      </c>
      <c r="BK179" s="264"/>
      <c r="BL179" s="264"/>
      <c r="BM179" s="264"/>
      <c r="BN179" s="264"/>
      <c r="BO179" s="264"/>
      <c r="BP179" s="264"/>
      <c r="BQ179" s="264"/>
      <c r="BR179" s="264"/>
      <c r="BS179" s="264"/>
      <c r="BT179" s="264"/>
      <c r="BU179" s="264"/>
      <c r="BV179" s="264"/>
      <c r="BW179" s="264"/>
      <c r="BX179" s="264"/>
      <c r="BY179" s="264"/>
      <c r="BZ179" s="264"/>
      <c r="CA179" s="264"/>
      <c r="CB179" s="264"/>
      <c r="CC179" s="264"/>
      <c r="CD179" s="264"/>
      <c r="CE179" s="264"/>
      <c r="CF179" s="264"/>
      <c r="CG179" s="264"/>
      <c r="CH179" s="264"/>
      <c r="CI179" s="264"/>
      <c r="CJ179" s="264"/>
      <c r="CK179" s="264"/>
      <c r="CL179" s="264"/>
      <c r="CM179" s="264"/>
      <c r="CN179" s="264"/>
      <c r="CO179" s="264"/>
      <c r="CP179" s="264"/>
      <c r="CQ179" s="264"/>
      <c r="CR179" s="264"/>
      <c r="CS179" s="264"/>
      <c r="CT179" s="264"/>
      <c r="CU179" s="264"/>
      <c r="CV179" s="264"/>
      <c r="CW179" s="264"/>
      <c r="CX179" s="264"/>
      <c r="CY179" s="264"/>
      <c r="CZ179" s="264"/>
      <c r="DA179" s="264"/>
      <c r="DB179" s="264"/>
      <c r="DC179" s="264"/>
      <c r="DD179" s="264"/>
      <c r="DE179" s="264"/>
      <c r="DF179" s="264"/>
      <c r="DG179" s="264"/>
      <c r="DH179" s="264"/>
      <c r="DI179" s="264"/>
      <c r="DJ179" s="264"/>
      <c r="DK179" s="264"/>
      <c r="DL179" s="264"/>
      <c r="DM179" s="264"/>
      <c r="DN179" s="264"/>
      <c r="DO179" s="264"/>
      <c r="DP179" s="264"/>
      <c r="DQ179" s="264"/>
      <c r="DR179" s="264"/>
      <c r="DS179" s="264"/>
      <c r="DT179" s="264"/>
      <c r="DU179" s="264"/>
      <c r="DV179" s="264"/>
      <c r="DW179" s="264"/>
      <c r="DX179" s="264"/>
      <c r="DY179" s="264">
        <f t="shared" si="20"/>
        <v>92.69999999999999</v>
      </c>
    </row>
    <row r="180" spans="1:129" ht="14.25" customHeight="1">
      <c r="A180" s="28" t="s">
        <v>336</v>
      </c>
      <c r="B180" s="264">
        <f t="shared" si="14"/>
        <v>117.00000000000001</v>
      </c>
      <c r="C180" s="264">
        <f t="shared" si="15"/>
        <v>97.9</v>
      </c>
      <c r="D180" s="264">
        <v>70.3</v>
      </c>
      <c r="E180" s="264">
        <v>21.7</v>
      </c>
      <c r="F180" s="264">
        <v>5.9</v>
      </c>
      <c r="G180" s="264">
        <f t="shared" si="16"/>
        <v>4.2</v>
      </c>
      <c r="H180" s="264"/>
      <c r="I180" s="264"/>
      <c r="J180" s="264">
        <v>4.2</v>
      </c>
      <c r="K180" s="264"/>
      <c r="L180" s="264"/>
      <c r="M180" s="264">
        <v>11.7</v>
      </c>
      <c r="N180" s="264">
        <f t="shared" si="17"/>
        <v>0</v>
      </c>
      <c r="O180" s="264"/>
      <c r="P180" s="264"/>
      <c r="Q180" s="264"/>
      <c r="R180" s="264"/>
      <c r="S180" s="264">
        <f t="shared" si="18"/>
        <v>0</v>
      </c>
      <c r="T180" s="264"/>
      <c r="U180" s="264"/>
      <c r="V180" s="264"/>
      <c r="W180" s="264"/>
      <c r="X180" s="264"/>
      <c r="Y180" s="264"/>
      <c r="Z180" s="264"/>
      <c r="AA180" s="264">
        <f t="shared" si="19"/>
        <v>3.2</v>
      </c>
      <c r="AB180" s="264"/>
      <c r="AC180" s="264">
        <v>3.2</v>
      </c>
      <c r="AD180" s="264"/>
      <c r="AE180" s="264"/>
      <c r="AF180" s="264">
        <v>96.5</v>
      </c>
      <c r="AG180" s="264">
        <v>64.5</v>
      </c>
      <c r="AH180" s="264">
        <v>20</v>
      </c>
      <c r="AI180" s="264">
        <v>8</v>
      </c>
      <c r="AJ180" s="264"/>
      <c r="AK180" s="264"/>
      <c r="AL180" s="264">
        <v>20</v>
      </c>
      <c r="AM180" s="264"/>
      <c r="AN180" s="264"/>
      <c r="AO180" s="264">
        <v>6</v>
      </c>
      <c r="AP180" s="264">
        <v>4</v>
      </c>
      <c r="AQ180" s="264"/>
      <c r="AR180" s="264">
        <v>1</v>
      </c>
      <c r="AS180" s="264"/>
      <c r="AT180" s="264">
        <v>5.5</v>
      </c>
      <c r="AU180" s="264"/>
      <c r="AV180" s="264">
        <v>3</v>
      </c>
      <c r="AW180" s="264">
        <v>3</v>
      </c>
      <c r="AX180" s="264"/>
      <c r="AY180" s="264"/>
      <c r="AZ180" s="264"/>
      <c r="BA180" s="264"/>
      <c r="BB180" s="264">
        <v>8</v>
      </c>
      <c r="BC180" s="264"/>
      <c r="BD180" s="264">
        <v>8</v>
      </c>
      <c r="BE180" s="264"/>
      <c r="BF180" s="264">
        <v>2</v>
      </c>
      <c r="BG180" s="264"/>
      <c r="BH180" s="264">
        <v>3</v>
      </c>
      <c r="BI180" s="264">
        <v>5</v>
      </c>
      <c r="BJ180" s="264">
        <v>8</v>
      </c>
      <c r="BK180" s="264">
        <v>70</v>
      </c>
      <c r="BL180" s="264">
        <v>70</v>
      </c>
      <c r="BM180" s="264">
        <v>53</v>
      </c>
      <c r="BN180" s="264">
        <v>10</v>
      </c>
      <c r="BO180" s="264">
        <v>33</v>
      </c>
      <c r="BP180" s="264"/>
      <c r="BQ180" s="264"/>
      <c r="BR180" s="264"/>
      <c r="BS180" s="264"/>
      <c r="BT180" s="264"/>
      <c r="BU180" s="264"/>
      <c r="BV180" s="264">
        <v>10</v>
      </c>
      <c r="BW180" s="264"/>
      <c r="BX180" s="264"/>
      <c r="BY180" s="264"/>
      <c r="BZ180" s="264"/>
      <c r="CA180" s="264"/>
      <c r="CB180" s="264"/>
      <c r="CC180" s="264"/>
      <c r="CD180" s="264"/>
      <c r="CE180" s="264"/>
      <c r="CF180" s="264"/>
      <c r="CG180" s="264"/>
      <c r="CH180" s="264">
        <v>4</v>
      </c>
      <c r="CI180" s="264"/>
      <c r="CJ180" s="264">
        <v>4</v>
      </c>
      <c r="CK180" s="264"/>
      <c r="CL180" s="264"/>
      <c r="CM180" s="264"/>
      <c r="CN180" s="264"/>
      <c r="CO180" s="264"/>
      <c r="CP180" s="264">
        <v>13</v>
      </c>
      <c r="CQ180" s="264"/>
      <c r="CR180" s="264"/>
      <c r="CS180" s="264"/>
      <c r="CT180" s="264"/>
      <c r="CU180" s="264"/>
      <c r="CV180" s="264"/>
      <c r="CW180" s="264"/>
      <c r="CX180" s="264"/>
      <c r="CY180" s="264"/>
      <c r="CZ180" s="264"/>
      <c r="DA180" s="264"/>
      <c r="DB180" s="264"/>
      <c r="DC180" s="264"/>
      <c r="DD180" s="264"/>
      <c r="DE180" s="264"/>
      <c r="DF180" s="264"/>
      <c r="DG180" s="264"/>
      <c r="DH180" s="264"/>
      <c r="DI180" s="264"/>
      <c r="DJ180" s="264"/>
      <c r="DK180" s="264"/>
      <c r="DL180" s="264"/>
      <c r="DM180" s="264"/>
      <c r="DN180" s="264"/>
      <c r="DO180" s="264"/>
      <c r="DP180" s="264"/>
      <c r="DQ180" s="264"/>
      <c r="DR180" s="264"/>
      <c r="DS180" s="264"/>
      <c r="DT180" s="264"/>
      <c r="DU180" s="264"/>
      <c r="DV180" s="264"/>
      <c r="DW180" s="264"/>
      <c r="DX180" s="264"/>
      <c r="DY180" s="264">
        <f t="shared" si="20"/>
        <v>283.5</v>
      </c>
    </row>
    <row r="181" spans="1:129" ht="14.25" customHeight="1">
      <c r="A181" s="28" t="s">
        <v>337</v>
      </c>
      <c r="B181" s="264">
        <f t="shared" si="14"/>
        <v>66.19999999999999</v>
      </c>
      <c r="C181" s="264">
        <f t="shared" si="15"/>
        <v>49.199999999999996</v>
      </c>
      <c r="D181" s="264">
        <v>34</v>
      </c>
      <c r="E181" s="264">
        <v>12.3</v>
      </c>
      <c r="F181" s="264">
        <v>2.9</v>
      </c>
      <c r="G181" s="264">
        <f t="shared" si="16"/>
        <v>2.3</v>
      </c>
      <c r="H181" s="264"/>
      <c r="I181" s="264"/>
      <c r="J181" s="264">
        <v>2.3</v>
      </c>
      <c r="K181" s="264"/>
      <c r="L181" s="264"/>
      <c r="M181" s="264">
        <v>5.8</v>
      </c>
      <c r="N181" s="264">
        <f t="shared" si="17"/>
        <v>4.1</v>
      </c>
      <c r="O181" s="264"/>
      <c r="P181" s="264"/>
      <c r="Q181" s="264">
        <v>4.1</v>
      </c>
      <c r="R181" s="264"/>
      <c r="S181" s="264">
        <f t="shared" si="18"/>
        <v>0</v>
      </c>
      <c r="T181" s="264"/>
      <c r="U181" s="264"/>
      <c r="V181" s="264"/>
      <c r="W181" s="264"/>
      <c r="X181" s="264"/>
      <c r="Y181" s="264"/>
      <c r="Z181" s="264"/>
      <c r="AA181" s="264">
        <f t="shared" si="19"/>
        <v>4.8</v>
      </c>
      <c r="AB181" s="264"/>
      <c r="AC181" s="264">
        <v>4.8</v>
      </c>
      <c r="AD181" s="264"/>
      <c r="AE181" s="264"/>
      <c r="AF181" s="264">
        <v>27.2</v>
      </c>
      <c r="AG181" s="264">
        <v>15.7</v>
      </c>
      <c r="AH181" s="264">
        <v>3</v>
      </c>
      <c r="AI181" s="264">
        <v>2</v>
      </c>
      <c r="AJ181" s="264"/>
      <c r="AK181" s="264">
        <v>0.6</v>
      </c>
      <c r="AL181" s="264">
        <v>2.5</v>
      </c>
      <c r="AM181" s="264">
        <v>2.5</v>
      </c>
      <c r="AN181" s="264"/>
      <c r="AO181" s="264"/>
      <c r="AP181" s="264">
        <v>1.9</v>
      </c>
      <c r="AQ181" s="264"/>
      <c r="AR181" s="264">
        <v>0.5</v>
      </c>
      <c r="AS181" s="264"/>
      <c r="AT181" s="264">
        <v>2.7</v>
      </c>
      <c r="AU181" s="264"/>
      <c r="AV181" s="264">
        <v>1</v>
      </c>
      <c r="AW181" s="264">
        <v>1</v>
      </c>
      <c r="AX181" s="264"/>
      <c r="AY181" s="264"/>
      <c r="AZ181" s="264"/>
      <c r="BA181" s="264"/>
      <c r="BB181" s="264"/>
      <c r="BC181" s="264"/>
      <c r="BD181" s="264"/>
      <c r="BE181" s="264"/>
      <c r="BF181" s="264">
        <v>3.5</v>
      </c>
      <c r="BG181" s="264"/>
      <c r="BH181" s="264">
        <v>3</v>
      </c>
      <c r="BI181" s="264">
        <v>3</v>
      </c>
      <c r="BJ181" s="264"/>
      <c r="BK181" s="264">
        <v>16</v>
      </c>
      <c r="BL181" s="264">
        <v>16</v>
      </c>
      <c r="BM181" s="264">
        <v>6</v>
      </c>
      <c r="BN181" s="264">
        <v>4</v>
      </c>
      <c r="BO181" s="264">
        <v>2</v>
      </c>
      <c r="BP181" s="264"/>
      <c r="BQ181" s="264"/>
      <c r="BR181" s="264"/>
      <c r="BS181" s="264"/>
      <c r="BT181" s="264"/>
      <c r="BU181" s="264"/>
      <c r="BV181" s="264"/>
      <c r="BW181" s="264"/>
      <c r="BX181" s="264"/>
      <c r="BY181" s="264"/>
      <c r="BZ181" s="264"/>
      <c r="CA181" s="264"/>
      <c r="CB181" s="264"/>
      <c r="CC181" s="264"/>
      <c r="CD181" s="264"/>
      <c r="CE181" s="264"/>
      <c r="CF181" s="264"/>
      <c r="CG181" s="264"/>
      <c r="CH181" s="264">
        <v>10</v>
      </c>
      <c r="CI181" s="264"/>
      <c r="CJ181" s="264">
        <v>10</v>
      </c>
      <c r="CK181" s="264"/>
      <c r="CL181" s="264"/>
      <c r="CM181" s="264"/>
      <c r="CN181" s="264"/>
      <c r="CO181" s="264"/>
      <c r="CP181" s="264"/>
      <c r="CQ181" s="264"/>
      <c r="CR181" s="264"/>
      <c r="CS181" s="264"/>
      <c r="CT181" s="264"/>
      <c r="CU181" s="264"/>
      <c r="CV181" s="264"/>
      <c r="CW181" s="264"/>
      <c r="CX181" s="264"/>
      <c r="CY181" s="264"/>
      <c r="CZ181" s="264"/>
      <c r="DA181" s="264"/>
      <c r="DB181" s="264"/>
      <c r="DC181" s="264"/>
      <c r="DD181" s="264"/>
      <c r="DE181" s="264"/>
      <c r="DF181" s="264"/>
      <c r="DG181" s="264"/>
      <c r="DH181" s="264"/>
      <c r="DI181" s="264"/>
      <c r="DJ181" s="264"/>
      <c r="DK181" s="264"/>
      <c r="DL181" s="264"/>
      <c r="DM181" s="264"/>
      <c r="DN181" s="264"/>
      <c r="DO181" s="264"/>
      <c r="DP181" s="264"/>
      <c r="DQ181" s="264"/>
      <c r="DR181" s="264"/>
      <c r="DS181" s="264"/>
      <c r="DT181" s="264"/>
      <c r="DU181" s="264"/>
      <c r="DV181" s="264"/>
      <c r="DW181" s="264"/>
      <c r="DX181" s="264"/>
      <c r="DY181" s="264">
        <f t="shared" si="20"/>
        <v>109.39999999999999</v>
      </c>
    </row>
    <row r="182" spans="1:129" ht="14.25" customHeight="1">
      <c r="A182" s="28" t="s">
        <v>338</v>
      </c>
      <c r="B182" s="264">
        <f t="shared" si="14"/>
        <v>671</v>
      </c>
      <c r="C182" s="264">
        <f t="shared" si="15"/>
        <v>444.7</v>
      </c>
      <c r="D182" s="264">
        <v>323</v>
      </c>
      <c r="E182" s="264">
        <v>98.7</v>
      </c>
      <c r="F182" s="264">
        <v>23</v>
      </c>
      <c r="G182" s="264">
        <f t="shared" si="16"/>
        <v>90.4</v>
      </c>
      <c r="H182" s="264">
        <v>71</v>
      </c>
      <c r="I182" s="264"/>
      <c r="J182" s="264">
        <v>19.4</v>
      </c>
      <c r="K182" s="264"/>
      <c r="L182" s="264"/>
      <c r="M182" s="264">
        <v>53.8</v>
      </c>
      <c r="N182" s="264">
        <f t="shared" si="17"/>
        <v>4.1</v>
      </c>
      <c r="O182" s="264"/>
      <c r="P182" s="264"/>
      <c r="Q182" s="264">
        <v>4.1</v>
      </c>
      <c r="R182" s="264"/>
      <c r="S182" s="264">
        <f t="shared" si="18"/>
        <v>0</v>
      </c>
      <c r="T182" s="264"/>
      <c r="U182" s="264"/>
      <c r="V182" s="264"/>
      <c r="W182" s="264"/>
      <c r="X182" s="264"/>
      <c r="Y182" s="264"/>
      <c r="Z182" s="264"/>
      <c r="AA182" s="264">
        <f t="shared" si="19"/>
        <v>78</v>
      </c>
      <c r="AB182" s="264"/>
      <c r="AC182" s="264">
        <v>78</v>
      </c>
      <c r="AD182" s="264"/>
      <c r="AE182" s="264"/>
      <c r="AF182" s="264">
        <v>236.8</v>
      </c>
      <c r="AG182" s="264">
        <v>162.1</v>
      </c>
      <c r="AH182" s="264">
        <v>25</v>
      </c>
      <c r="AI182" s="264">
        <v>27</v>
      </c>
      <c r="AJ182" s="264">
        <v>0.3</v>
      </c>
      <c r="AK182" s="264"/>
      <c r="AL182" s="264"/>
      <c r="AM182" s="264">
        <v>12</v>
      </c>
      <c r="AN182" s="264"/>
      <c r="AO182" s="264">
        <v>7</v>
      </c>
      <c r="AP182" s="264">
        <v>60</v>
      </c>
      <c r="AQ182" s="264"/>
      <c r="AR182" s="264">
        <v>4.6</v>
      </c>
      <c r="AS182" s="264"/>
      <c r="AT182" s="264">
        <v>26.2</v>
      </c>
      <c r="AU182" s="264"/>
      <c r="AV182" s="264">
        <v>4</v>
      </c>
      <c r="AW182" s="264"/>
      <c r="AX182" s="264"/>
      <c r="AY182" s="264"/>
      <c r="AZ182" s="264"/>
      <c r="BA182" s="264"/>
      <c r="BB182" s="264">
        <v>15</v>
      </c>
      <c r="BC182" s="264"/>
      <c r="BD182" s="264">
        <v>15</v>
      </c>
      <c r="BE182" s="264"/>
      <c r="BF182" s="264">
        <v>7.4</v>
      </c>
      <c r="BG182" s="264"/>
      <c r="BH182" s="264">
        <v>19</v>
      </c>
      <c r="BI182" s="264">
        <v>8</v>
      </c>
      <c r="BJ182" s="264">
        <v>21.3</v>
      </c>
      <c r="BK182" s="264">
        <v>150</v>
      </c>
      <c r="BL182" s="264">
        <v>150</v>
      </c>
      <c r="BM182" s="264">
        <v>62.7</v>
      </c>
      <c r="BN182" s="264">
        <v>2.4</v>
      </c>
      <c r="BO182" s="264"/>
      <c r="BP182" s="264"/>
      <c r="BQ182" s="264"/>
      <c r="BR182" s="264"/>
      <c r="BS182" s="264"/>
      <c r="BT182" s="264"/>
      <c r="BU182" s="264"/>
      <c r="BV182" s="264">
        <v>3.7</v>
      </c>
      <c r="BW182" s="264">
        <v>56.6</v>
      </c>
      <c r="BX182" s="264"/>
      <c r="BY182" s="264"/>
      <c r="BZ182" s="264"/>
      <c r="CA182" s="264"/>
      <c r="CB182" s="264"/>
      <c r="CC182" s="264">
        <v>29</v>
      </c>
      <c r="CD182" s="264"/>
      <c r="CE182" s="264"/>
      <c r="CF182" s="264"/>
      <c r="CG182" s="264"/>
      <c r="CH182" s="264">
        <v>38</v>
      </c>
      <c r="CI182" s="264"/>
      <c r="CJ182" s="264">
        <v>38</v>
      </c>
      <c r="CK182" s="264"/>
      <c r="CL182" s="264"/>
      <c r="CM182" s="264"/>
      <c r="CN182" s="264"/>
      <c r="CO182" s="264">
        <v>1.9</v>
      </c>
      <c r="CP182" s="264">
        <v>18.4</v>
      </c>
      <c r="CQ182" s="264"/>
      <c r="CR182" s="264"/>
      <c r="CS182" s="264"/>
      <c r="CT182" s="264"/>
      <c r="CU182" s="264"/>
      <c r="CV182" s="264"/>
      <c r="CW182" s="264"/>
      <c r="CX182" s="264"/>
      <c r="CY182" s="264"/>
      <c r="CZ182" s="264"/>
      <c r="DA182" s="264"/>
      <c r="DB182" s="264"/>
      <c r="DC182" s="264"/>
      <c r="DD182" s="264"/>
      <c r="DE182" s="264"/>
      <c r="DF182" s="264"/>
      <c r="DG182" s="264"/>
      <c r="DH182" s="264"/>
      <c r="DI182" s="264"/>
      <c r="DJ182" s="264"/>
      <c r="DK182" s="264"/>
      <c r="DL182" s="264"/>
      <c r="DM182" s="264"/>
      <c r="DN182" s="264"/>
      <c r="DO182" s="264"/>
      <c r="DP182" s="264"/>
      <c r="DQ182" s="264"/>
      <c r="DR182" s="264"/>
      <c r="DS182" s="264"/>
      <c r="DT182" s="264"/>
      <c r="DU182" s="264"/>
      <c r="DV182" s="264"/>
      <c r="DW182" s="264"/>
      <c r="DX182" s="264"/>
      <c r="DY182" s="264">
        <f t="shared" si="20"/>
        <v>1057.8</v>
      </c>
    </row>
    <row r="183" spans="1:129" ht="14.25" customHeight="1">
      <c r="A183" s="28" t="s">
        <v>339</v>
      </c>
      <c r="B183" s="264">
        <f t="shared" si="14"/>
        <v>552.8</v>
      </c>
      <c r="C183" s="264">
        <f t="shared" si="15"/>
        <v>391.6</v>
      </c>
      <c r="D183" s="264">
        <v>286.2</v>
      </c>
      <c r="E183" s="264">
        <v>105.4</v>
      </c>
      <c r="F183" s="264"/>
      <c r="G183" s="264">
        <f t="shared" si="16"/>
        <v>19</v>
      </c>
      <c r="H183" s="264"/>
      <c r="I183" s="264"/>
      <c r="J183" s="264">
        <v>19</v>
      </c>
      <c r="K183" s="264"/>
      <c r="L183" s="264"/>
      <c r="M183" s="264">
        <v>53</v>
      </c>
      <c r="N183" s="264">
        <f t="shared" si="17"/>
        <v>0</v>
      </c>
      <c r="O183" s="264"/>
      <c r="P183" s="264"/>
      <c r="Q183" s="264"/>
      <c r="R183" s="264">
        <v>31.7</v>
      </c>
      <c r="S183" s="264">
        <f t="shared" si="18"/>
        <v>0</v>
      </c>
      <c r="T183" s="264"/>
      <c r="U183" s="264"/>
      <c r="V183" s="264"/>
      <c r="W183" s="264"/>
      <c r="X183" s="264"/>
      <c r="Y183" s="264"/>
      <c r="Z183" s="264"/>
      <c r="AA183" s="264">
        <f t="shared" si="19"/>
        <v>57.5</v>
      </c>
      <c r="AB183" s="264"/>
      <c r="AC183" s="264">
        <v>57.5</v>
      </c>
      <c r="AD183" s="264"/>
      <c r="AE183" s="264"/>
      <c r="AF183" s="264">
        <v>267.7</v>
      </c>
      <c r="AG183" s="264">
        <v>101.3</v>
      </c>
      <c r="AH183" s="264">
        <v>18.3</v>
      </c>
      <c r="AI183" s="264">
        <v>5.5</v>
      </c>
      <c r="AJ183" s="264"/>
      <c r="AK183" s="264">
        <v>3</v>
      </c>
      <c r="AL183" s="264">
        <v>19</v>
      </c>
      <c r="AM183" s="264">
        <v>6.6</v>
      </c>
      <c r="AN183" s="264"/>
      <c r="AO183" s="264">
        <v>6</v>
      </c>
      <c r="AP183" s="264">
        <v>20.2</v>
      </c>
      <c r="AQ183" s="264"/>
      <c r="AR183" s="264">
        <v>4.4</v>
      </c>
      <c r="AS183" s="264"/>
      <c r="AT183" s="264">
        <v>18.3</v>
      </c>
      <c r="AU183" s="264"/>
      <c r="AV183" s="264"/>
      <c r="AW183" s="264">
        <v>9.2</v>
      </c>
      <c r="AX183" s="264">
        <v>90</v>
      </c>
      <c r="AY183" s="264">
        <v>90</v>
      </c>
      <c r="AZ183" s="264"/>
      <c r="BA183" s="264"/>
      <c r="BB183" s="264">
        <v>18.3</v>
      </c>
      <c r="BC183" s="264"/>
      <c r="BD183" s="264">
        <v>18.3</v>
      </c>
      <c r="BE183" s="264"/>
      <c r="BF183" s="264">
        <v>2.9</v>
      </c>
      <c r="BG183" s="264"/>
      <c r="BH183" s="264">
        <v>16</v>
      </c>
      <c r="BI183" s="264">
        <v>12</v>
      </c>
      <c r="BJ183" s="264">
        <v>18</v>
      </c>
      <c r="BK183" s="264"/>
      <c r="BL183" s="264"/>
      <c r="BM183" s="264"/>
      <c r="BN183" s="264"/>
      <c r="BO183" s="264"/>
      <c r="BP183" s="264"/>
      <c r="BQ183" s="264"/>
      <c r="BR183" s="264"/>
      <c r="BS183" s="264"/>
      <c r="BT183" s="264"/>
      <c r="BU183" s="264"/>
      <c r="BV183" s="264"/>
      <c r="BW183" s="264"/>
      <c r="BX183" s="264"/>
      <c r="BY183" s="264"/>
      <c r="BZ183" s="264"/>
      <c r="CA183" s="264"/>
      <c r="CB183" s="264"/>
      <c r="CC183" s="264"/>
      <c r="CD183" s="264"/>
      <c r="CE183" s="264"/>
      <c r="CF183" s="264"/>
      <c r="CG183" s="264"/>
      <c r="CH183" s="264"/>
      <c r="CI183" s="264"/>
      <c r="CJ183" s="264"/>
      <c r="CK183" s="264"/>
      <c r="CL183" s="264"/>
      <c r="CM183" s="264"/>
      <c r="CN183" s="264"/>
      <c r="CO183" s="264"/>
      <c r="CP183" s="264"/>
      <c r="CQ183" s="264"/>
      <c r="CR183" s="264"/>
      <c r="CS183" s="264"/>
      <c r="CT183" s="264"/>
      <c r="CU183" s="264"/>
      <c r="CV183" s="264"/>
      <c r="CW183" s="264"/>
      <c r="CX183" s="264"/>
      <c r="CY183" s="264"/>
      <c r="CZ183" s="264"/>
      <c r="DA183" s="264"/>
      <c r="DB183" s="264"/>
      <c r="DC183" s="264"/>
      <c r="DD183" s="264"/>
      <c r="DE183" s="264"/>
      <c r="DF183" s="264"/>
      <c r="DG183" s="264"/>
      <c r="DH183" s="264"/>
      <c r="DI183" s="264"/>
      <c r="DJ183" s="264"/>
      <c r="DK183" s="264"/>
      <c r="DL183" s="264"/>
      <c r="DM183" s="264"/>
      <c r="DN183" s="264"/>
      <c r="DO183" s="264"/>
      <c r="DP183" s="264"/>
      <c r="DQ183" s="264"/>
      <c r="DR183" s="264"/>
      <c r="DS183" s="264"/>
      <c r="DT183" s="264"/>
      <c r="DU183" s="264"/>
      <c r="DV183" s="264"/>
      <c r="DW183" s="264"/>
      <c r="DX183" s="264"/>
      <c r="DY183" s="264">
        <f t="shared" si="20"/>
        <v>820.5</v>
      </c>
    </row>
    <row r="184" spans="1:129" ht="14.25" customHeight="1">
      <c r="A184" s="28" t="s">
        <v>340</v>
      </c>
      <c r="B184" s="264">
        <f t="shared" si="14"/>
        <v>163.49999999999997</v>
      </c>
      <c r="C184" s="264">
        <f t="shared" si="15"/>
        <v>106.1</v>
      </c>
      <c r="D184" s="264">
        <v>80</v>
      </c>
      <c r="E184" s="264">
        <v>26.1</v>
      </c>
      <c r="F184" s="264"/>
      <c r="G184" s="264">
        <f t="shared" si="16"/>
        <v>23.7</v>
      </c>
      <c r="H184" s="264">
        <v>18</v>
      </c>
      <c r="I184" s="264"/>
      <c r="J184" s="264">
        <v>5.7</v>
      </c>
      <c r="K184" s="264"/>
      <c r="L184" s="264"/>
      <c r="M184" s="264">
        <v>14.5</v>
      </c>
      <c r="N184" s="264">
        <f t="shared" si="17"/>
        <v>0</v>
      </c>
      <c r="O184" s="264"/>
      <c r="P184" s="264"/>
      <c r="Q184" s="264"/>
      <c r="R184" s="264">
        <v>15</v>
      </c>
      <c r="S184" s="264">
        <f t="shared" si="18"/>
        <v>0</v>
      </c>
      <c r="T184" s="264"/>
      <c r="U184" s="264"/>
      <c r="V184" s="264"/>
      <c r="W184" s="264"/>
      <c r="X184" s="264"/>
      <c r="Y184" s="264"/>
      <c r="Z184" s="264"/>
      <c r="AA184" s="264">
        <f t="shared" si="19"/>
        <v>4.2</v>
      </c>
      <c r="AB184" s="264"/>
      <c r="AC184" s="264">
        <v>4.2</v>
      </c>
      <c r="AD184" s="264"/>
      <c r="AE184" s="264"/>
      <c r="AF184" s="264">
        <v>57.8</v>
      </c>
      <c r="AG184" s="264">
        <v>26.8</v>
      </c>
      <c r="AH184" s="264">
        <v>1</v>
      </c>
      <c r="AI184" s="264">
        <v>1</v>
      </c>
      <c r="AJ184" s="264"/>
      <c r="AK184" s="264">
        <v>0.2</v>
      </c>
      <c r="AL184" s="264">
        <v>2.2</v>
      </c>
      <c r="AM184" s="264">
        <v>1.8</v>
      </c>
      <c r="AN184" s="264"/>
      <c r="AO184" s="264"/>
      <c r="AP184" s="264">
        <v>2</v>
      </c>
      <c r="AQ184" s="264">
        <v>16.8</v>
      </c>
      <c r="AR184" s="264">
        <v>1.8</v>
      </c>
      <c r="AS184" s="264"/>
      <c r="AT184" s="264"/>
      <c r="AU184" s="264"/>
      <c r="AV184" s="264"/>
      <c r="AW184" s="264">
        <v>1</v>
      </c>
      <c r="AX184" s="264">
        <v>6</v>
      </c>
      <c r="AY184" s="264">
        <v>6</v>
      </c>
      <c r="AZ184" s="264"/>
      <c r="BA184" s="264"/>
      <c r="BB184" s="264">
        <v>12.6</v>
      </c>
      <c r="BC184" s="264"/>
      <c r="BD184" s="264">
        <v>12.6</v>
      </c>
      <c r="BE184" s="264"/>
      <c r="BF184" s="264">
        <v>5.2</v>
      </c>
      <c r="BG184" s="264"/>
      <c r="BH184" s="264">
        <v>4.2</v>
      </c>
      <c r="BI184" s="264">
        <v>2</v>
      </c>
      <c r="BJ184" s="264"/>
      <c r="BK184" s="264">
        <v>20</v>
      </c>
      <c r="BL184" s="264">
        <v>20</v>
      </c>
      <c r="BM184" s="264">
        <v>10</v>
      </c>
      <c r="BN184" s="264"/>
      <c r="BO184" s="264"/>
      <c r="BP184" s="264"/>
      <c r="BQ184" s="264"/>
      <c r="BR184" s="264"/>
      <c r="BS184" s="264"/>
      <c r="BT184" s="264"/>
      <c r="BU184" s="264"/>
      <c r="BV184" s="264"/>
      <c r="BW184" s="264">
        <v>10</v>
      </c>
      <c r="BX184" s="264"/>
      <c r="BY184" s="264"/>
      <c r="BZ184" s="264"/>
      <c r="CA184" s="264"/>
      <c r="CB184" s="264"/>
      <c r="CC184" s="264"/>
      <c r="CD184" s="264"/>
      <c r="CE184" s="264"/>
      <c r="CF184" s="264"/>
      <c r="CG184" s="264"/>
      <c r="CH184" s="264">
        <v>10</v>
      </c>
      <c r="CI184" s="264"/>
      <c r="CJ184" s="264">
        <v>10</v>
      </c>
      <c r="CK184" s="264"/>
      <c r="CL184" s="264"/>
      <c r="CM184" s="264"/>
      <c r="CN184" s="264"/>
      <c r="CO184" s="264"/>
      <c r="CP184" s="264"/>
      <c r="CQ184" s="264"/>
      <c r="CR184" s="264"/>
      <c r="CS184" s="264"/>
      <c r="CT184" s="264"/>
      <c r="CU184" s="264"/>
      <c r="CV184" s="264"/>
      <c r="CW184" s="264"/>
      <c r="CX184" s="264"/>
      <c r="CY184" s="264"/>
      <c r="CZ184" s="264"/>
      <c r="DA184" s="264"/>
      <c r="DB184" s="264"/>
      <c r="DC184" s="264"/>
      <c r="DD184" s="264"/>
      <c r="DE184" s="264"/>
      <c r="DF184" s="264"/>
      <c r="DG184" s="264"/>
      <c r="DH184" s="264"/>
      <c r="DI184" s="264"/>
      <c r="DJ184" s="264"/>
      <c r="DK184" s="264"/>
      <c r="DL184" s="264"/>
      <c r="DM184" s="264"/>
      <c r="DN184" s="264"/>
      <c r="DO184" s="264"/>
      <c r="DP184" s="264"/>
      <c r="DQ184" s="264"/>
      <c r="DR184" s="264"/>
      <c r="DS184" s="264"/>
      <c r="DT184" s="264"/>
      <c r="DU184" s="264"/>
      <c r="DV184" s="264"/>
      <c r="DW184" s="264"/>
      <c r="DX184" s="264"/>
      <c r="DY184" s="264">
        <f t="shared" si="20"/>
        <v>241.29999999999995</v>
      </c>
    </row>
    <row r="185" spans="1:129" ht="14.25" customHeight="1">
      <c r="A185" s="28" t="s">
        <v>341</v>
      </c>
      <c r="B185" s="264">
        <f t="shared" si="14"/>
        <v>198.9</v>
      </c>
      <c r="C185" s="264">
        <f t="shared" si="15"/>
        <v>171</v>
      </c>
      <c r="D185" s="264">
        <v>120</v>
      </c>
      <c r="E185" s="264">
        <v>41</v>
      </c>
      <c r="F185" s="264">
        <v>10</v>
      </c>
      <c r="G185" s="264">
        <f t="shared" si="16"/>
        <v>7.2</v>
      </c>
      <c r="H185" s="264"/>
      <c r="I185" s="264"/>
      <c r="J185" s="264">
        <v>7.2</v>
      </c>
      <c r="K185" s="264"/>
      <c r="L185" s="264"/>
      <c r="M185" s="264">
        <v>19.3</v>
      </c>
      <c r="N185" s="264">
        <f t="shared" si="17"/>
        <v>0</v>
      </c>
      <c r="O185" s="264"/>
      <c r="P185" s="264"/>
      <c r="Q185" s="264"/>
      <c r="R185" s="264"/>
      <c r="S185" s="264">
        <f t="shared" si="18"/>
        <v>0</v>
      </c>
      <c r="T185" s="264"/>
      <c r="U185" s="264"/>
      <c r="V185" s="264"/>
      <c r="W185" s="264"/>
      <c r="X185" s="264"/>
      <c r="Y185" s="264"/>
      <c r="Z185" s="264"/>
      <c r="AA185" s="264">
        <f t="shared" si="19"/>
        <v>1.4</v>
      </c>
      <c r="AB185" s="264"/>
      <c r="AC185" s="264">
        <v>1.4</v>
      </c>
      <c r="AD185" s="264"/>
      <c r="AE185" s="264"/>
      <c r="AF185" s="264">
        <v>56</v>
      </c>
      <c r="AG185" s="264">
        <v>41</v>
      </c>
      <c r="AH185" s="264">
        <v>13</v>
      </c>
      <c r="AI185" s="264">
        <v>2.5</v>
      </c>
      <c r="AJ185" s="264"/>
      <c r="AK185" s="264">
        <v>1</v>
      </c>
      <c r="AL185" s="264">
        <v>10</v>
      </c>
      <c r="AM185" s="264">
        <v>1</v>
      </c>
      <c r="AN185" s="264"/>
      <c r="AO185" s="264"/>
      <c r="AP185" s="264">
        <v>6.5</v>
      </c>
      <c r="AQ185" s="264">
        <v>5</v>
      </c>
      <c r="AR185" s="264">
        <v>2</v>
      </c>
      <c r="AS185" s="264"/>
      <c r="AT185" s="264"/>
      <c r="AU185" s="264"/>
      <c r="AV185" s="264">
        <v>5</v>
      </c>
      <c r="AW185" s="264"/>
      <c r="AX185" s="264"/>
      <c r="AY185" s="264"/>
      <c r="AZ185" s="264"/>
      <c r="BA185" s="264"/>
      <c r="BB185" s="264"/>
      <c r="BC185" s="264"/>
      <c r="BD185" s="264"/>
      <c r="BE185" s="264"/>
      <c r="BF185" s="264"/>
      <c r="BG185" s="264"/>
      <c r="BH185" s="264">
        <v>10</v>
      </c>
      <c r="BI185" s="264"/>
      <c r="BJ185" s="264"/>
      <c r="BK185" s="264">
        <v>800</v>
      </c>
      <c r="BL185" s="264">
        <v>800</v>
      </c>
      <c r="BM185" s="264">
        <v>126</v>
      </c>
      <c r="BN185" s="264">
        <v>20</v>
      </c>
      <c r="BO185" s="264">
        <v>25</v>
      </c>
      <c r="BP185" s="264">
        <v>1</v>
      </c>
      <c r="BQ185" s="264">
        <v>0.5</v>
      </c>
      <c r="BR185" s="264">
        <v>39</v>
      </c>
      <c r="BS185" s="264">
        <v>1.5</v>
      </c>
      <c r="BT185" s="264"/>
      <c r="BU185" s="264"/>
      <c r="BV185" s="264">
        <v>20</v>
      </c>
      <c r="BW185" s="264">
        <v>11</v>
      </c>
      <c r="BX185" s="264">
        <v>8</v>
      </c>
      <c r="BY185" s="264"/>
      <c r="BZ185" s="264"/>
      <c r="CA185" s="264"/>
      <c r="CB185" s="264">
        <v>17</v>
      </c>
      <c r="CC185" s="264">
        <v>10</v>
      </c>
      <c r="CD185" s="264">
        <v>300</v>
      </c>
      <c r="CE185" s="264">
        <v>300</v>
      </c>
      <c r="CF185" s="264"/>
      <c r="CG185" s="264"/>
      <c r="CH185" s="264">
        <v>272</v>
      </c>
      <c r="CI185" s="264"/>
      <c r="CJ185" s="264">
        <v>272</v>
      </c>
      <c r="CK185" s="264"/>
      <c r="CL185" s="264">
        <v>1.5</v>
      </c>
      <c r="CM185" s="264"/>
      <c r="CN185" s="264">
        <v>30</v>
      </c>
      <c r="CO185" s="264">
        <v>40</v>
      </c>
      <c r="CP185" s="264">
        <v>3.5</v>
      </c>
      <c r="CQ185" s="264"/>
      <c r="CR185" s="264"/>
      <c r="CS185" s="264"/>
      <c r="CT185" s="264"/>
      <c r="CU185" s="264"/>
      <c r="CV185" s="264"/>
      <c r="CW185" s="264"/>
      <c r="CX185" s="264"/>
      <c r="CY185" s="264"/>
      <c r="CZ185" s="264"/>
      <c r="DA185" s="264"/>
      <c r="DB185" s="264"/>
      <c r="DC185" s="264"/>
      <c r="DD185" s="264"/>
      <c r="DE185" s="264"/>
      <c r="DF185" s="264"/>
      <c r="DG185" s="264"/>
      <c r="DH185" s="264"/>
      <c r="DI185" s="264"/>
      <c r="DJ185" s="264"/>
      <c r="DK185" s="264"/>
      <c r="DL185" s="264"/>
      <c r="DM185" s="264"/>
      <c r="DN185" s="264"/>
      <c r="DO185" s="264"/>
      <c r="DP185" s="264"/>
      <c r="DQ185" s="264"/>
      <c r="DR185" s="264"/>
      <c r="DS185" s="264"/>
      <c r="DT185" s="264"/>
      <c r="DU185" s="264"/>
      <c r="DV185" s="264"/>
      <c r="DW185" s="264"/>
      <c r="DX185" s="264"/>
      <c r="DY185" s="264">
        <f t="shared" si="20"/>
        <v>1054.9</v>
      </c>
    </row>
    <row r="186" spans="1:129" ht="14.25" customHeight="1">
      <c r="A186" s="28" t="s">
        <v>342</v>
      </c>
      <c r="B186" s="264">
        <f t="shared" si="14"/>
        <v>159.70000000000002</v>
      </c>
      <c r="C186" s="264">
        <f t="shared" si="15"/>
        <v>115.8</v>
      </c>
      <c r="D186" s="264">
        <v>88</v>
      </c>
      <c r="E186" s="264">
        <v>27.8</v>
      </c>
      <c r="F186" s="264"/>
      <c r="G186" s="264">
        <f t="shared" si="16"/>
        <v>6.3</v>
      </c>
      <c r="H186" s="264"/>
      <c r="I186" s="264"/>
      <c r="J186" s="264">
        <v>6.3</v>
      </c>
      <c r="K186" s="264"/>
      <c r="L186" s="264"/>
      <c r="M186" s="264">
        <v>16</v>
      </c>
      <c r="N186" s="264">
        <f t="shared" si="17"/>
        <v>0</v>
      </c>
      <c r="O186" s="264"/>
      <c r="P186" s="264"/>
      <c r="Q186" s="264"/>
      <c r="R186" s="264">
        <v>17.3</v>
      </c>
      <c r="S186" s="264">
        <f t="shared" si="18"/>
        <v>0</v>
      </c>
      <c r="T186" s="264"/>
      <c r="U186" s="264"/>
      <c r="V186" s="264"/>
      <c r="W186" s="264"/>
      <c r="X186" s="264"/>
      <c r="Y186" s="264"/>
      <c r="Z186" s="264"/>
      <c r="AA186" s="264">
        <f t="shared" si="19"/>
        <v>4.3</v>
      </c>
      <c r="AB186" s="264"/>
      <c r="AC186" s="264">
        <v>4.3</v>
      </c>
      <c r="AD186" s="264"/>
      <c r="AE186" s="264"/>
      <c r="AF186" s="264">
        <v>72.7</v>
      </c>
      <c r="AG186" s="264">
        <v>55.2</v>
      </c>
      <c r="AH186" s="264">
        <v>33.5</v>
      </c>
      <c r="AI186" s="264">
        <v>3</v>
      </c>
      <c r="AJ186" s="264"/>
      <c r="AK186" s="264">
        <v>2</v>
      </c>
      <c r="AL186" s="264">
        <v>9</v>
      </c>
      <c r="AM186" s="264">
        <v>2</v>
      </c>
      <c r="AN186" s="264"/>
      <c r="AO186" s="264">
        <v>3</v>
      </c>
      <c r="AP186" s="264">
        <v>1</v>
      </c>
      <c r="AQ186" s="264"/>
      <c r="AR186" s="264">
        <v>1.7</v>
      </c>
      <c r="AS186" s="264"/>
      <c r="AT186" s="264"/>
      <c r="AU186" s="264"/>
      <c r="AV186" s="264">
        <v>1</v>
      </c>
      <c r="AW186" s="264">
        <v>2</v>
      </c>
      <c r="AX186" s="264"/>
      <c r="AY186" s="264"/>
      <c r="AZ186" s="264"/>
      <c r="BA186" s="264"/>
      <c r="BB186" s="264"/>
      <c r="BC186" s="264"/>
      <c r="BD186" s="264"/>
      <c r="BE186" s="264"/>
      <c r="BF186" s="264">
        <v>4.5</v>
      </c>
      <c r="BG186" s="264"/>
      <c r="BH186" s="264">
        <v>8</v>
      </c>
      <c r="BI186" s="264">
        <v>2</v>
      </c>
      <c r="BJ186" s="264"/>
      <c r="BK186" s="264"/>
      <c r="BL186" s="264"/>
      <c r="BM186" s="264"/>
      <c r="BN186" s="264"/>
      <c r="BO186" s="264"/>
      <c r="BP186" s="264"/>
      <c r="BQ186" s="264"/>
      <c r="BR186" s="264"/>
      <c r="BS186" s="264"/>
      <c r="BT186" s="264"/>
      <c r="BU186" s="264"/>
      <c r="BV186" s="264"/>
      <c r="BW186" s="264"/>
      <c r="BX186" s="264"/>
      <c r="BY186" s="264"/>
      <c r="BZ186" s="264"/>
      <c r="CA186" s="264"/>
      <c r="CB186" s="264"/>
      <c r="CC186" s="264"/>
      <c r="CD186" s="264"/>
      <c r="CE186" s="264"/>
      <c r="CF186" s="264"/>
      <c r="CG186" s="264"/>
      <c r="CH186" s="264"/>
      <c r="CI186" s="264"/>
      <c r="CJ186" s="264"/>
      <c r="CK186" s="264"/>
      <c r="CL186" s="264"/>
      <c r="CM186" s="264"/>
      <c r="CN186" s="264"/>
      <c r="CO186" s="264"/>
      <c r="CP186" s="264"/>
      <c r="CQ186" s="264"/>
      <c r="CR186" s="264"/>
      <c r="CS186" s="264"/>
      <c r="CT186" s="264"/>
      <c r="CU186" s="264"/>
      <c r="CV186" s="264"/>
      <c r="CW186" s="264"/>
      <c r="CX186" s="264"/>
      <c r="CY186" s="264"/>
      <c r="CZ186" s="264"/>
      <c r="DA186" s="264"/>
      <c r="DB186" s="264"/>
      <c r="DC186" s="264"/>
      <c r="DD186" s="264"/>
      <c r="DE186" s="264"/>
      <c r="DF186" s="264"/>
      <c r="DG186" s="264"/>
      <c r="DH186" s="264"/>
      <c r="DI186" s="264"/>
      <c r="DJ186" s="264"/>
      <c r="DK186" s="264"/>
      <c r="DL186" s="264"/>
      <c r="DM186" s="264"/>
      <c r="DN186" s="264"/>
      <c r="DO186" s="264"/>
      <c r="DP186" s="264"/>
      <c r="DQ186" s="264"/>
      <c r="DR186" s="264"/>
      <c r="DS186" s="264"/>
      <c r="DT186" s="264"/>
      <c r="DU186" s="264"/>
      <c r="DV186" s="264"/>
      <c r="DW186" s="264"/>
      <c r="DX186" s="264"/>
      <c r="DY186" s="264">
        <f t="shared" si="20"/>
        <v>232.40000000000003</v>
      </c>
    </row>
    <row r="187" spans="1:129" ht="14.25" customHeight="1">
      <c r="A187" s="28" t="s">
        <v>343</v>
      </c>
      <c r="B187" s="264">
        <f t="shared" si="14"/>
        <v>16.699999999999996</v>
      </c>
      <c r="C187" s="264">
        <f t="shared" si="15"/>
        <v>12.399999999999999</v>
      </c>
      <c r="D187" s="264">
        <v>9.1</v>
      </c>
      <c r="E187" s="264">
        <v>3.3</v>
      </c>
      <c r="F187" s="264"/>
      <c r="G187" s="264">
        <f t="shared" si="16"/>
        <v>0.6</v>
      </c>
      <c r="H187" s="264"/>
      <c r="I187" s="264"/>
      <c r="J187" s="264">
        <v>0.6</v>
      </c>
      <c r="K187" s="264"/>
      <c r="L187" s="264"/>
      <c r="M187" s="264">
        <v>1.7</v>
      </c>
      <c r="N187" s="264">
        <f t="shared" si="17"/>
        <v>0</v>
      </c>
      <c r="O187" s="264"/>
      <c r="P187" s="264"/>
      <c r="Q187" s="264"/>
      <c r="R187" s="264">
        <v>2</v>
      </c>
      <c r="S187" s="264">
        <f t="shared" si="18"/>
        <v>0</v>
      </c>
      <c r="T187" s="264"/>
      <c r="U187" s="264"/>
      <c r="V187" s="264"/>
      <c r="W187" s="264"/>
      <c r="X187" s="264"/>
      <c r="Y187" s="264"/>
      <c r="Z187" s="264"/>
      <c r="AA187" s="264">
        <f t="shared" si="19"/>
        <v>0</v>
      </c>
      <c r="AB187" s="264"/>
      <c r="AC187" s="264"/>
      <c r="AD187" s="264"/>
      <c r="AE187" s="264"/>
      <c r="AF187" s="264">
        <v>15.2</v>
      </c>
      <c r="AG187" s="264">
        <v>9.4</v>
      </c>
      <c r="AH187" s="264">
        <v>2.5</v>
      </c>
      <c r="AI187" s="264">
        <v>2</v>
      </c>
      <c r="AJ187" s="264">
        <v>0.2</v>
      </c>
      <c r="AK187" s="264"/>
      <c r="AL187" s="264">
        <v>0.5</v>
      </c>
      <c r="AM187" s="264">
        <v>1</v>
      </c>
      <c r="AN187" s="264"/>
      <c r="AO187" s="264">
        <v>0.5</v>
      </c>
      <c r="AP187" s="264">
        <v>2.5</v>
      </c>
      <c r="AQ187" s="264"/>
      <c r="AR187" s="264">
        <v>0.2</v>
      </c>
      <c r="AS187" s="264"/>
      <c r="AT187" s="264"/>
      <c r="AU187" s="264"/>
      <c r="AV187" s="264"/>
      <c r="AW187" s="264">
        <v>0.6</v>
      </c>
      <c r="AX187" s="264"/>
      <c r="AY187" s="264"/>
      <c r="AZ187" s="264"/>
      <c r="BA187" s="264"/>
      <c r="BB187" s="264">
        <v>5</v>
      </c>
      <c r="BC187" s="264"/>
      <c r="BD187" s="264">
        <v>5</v>
      </c>
      <c r="BE187" s="264"/>
      <c r="BF187" s="264"/>
      <c r="BG187" s="264"/>
      <c r="BH187" s="264"/>
      <c r="BI187" s="264">
        <v>0.2</v>
      </c>
      <c r="BJ187" s="264"/>
      <c r="BK187" s="264"/>
      <c r="BL187" s="264"/>
      <c r="BM187" s="264"/>
      <c r="BN187" s="264"/>
      <c r="BO187" s="264"/>
      <c r="BP187" s="264"/>
      <c r="BQ187" s="264"/>
      <c r="BR187" s="264"/>
      <c r="BS187" s="264"/>
      <c r="BT187" s="264"/>
      <c r="BU187" s="264"/>
      <c r="BV187" s="264"/>
      <c r="BW187" s="264"/>
      <c r="BX187" s="264"/>
      <c r="BY187" s="264"/>
      <c r="BZ187" s="264"/>
      <c r="CA187" s="264"/>
      <c r="CB187" s="264"/>
      <c r="CC187" s="264"/>
      <c r="CD187" s="264"/>
      <c r="CE187" s="264"/>
      <c r="CF187" s="264"/>
      <c r="CG187" s="264"/>
      <c r="CH187" s="264"/>
      <c r="CI187" s="264"/>
      <c r="CJ187" s="264"/>
      <c r="CK187" s="264"/>
      <c r="CL187" s="264"/>
      <c r="CM187" s="264"/>
      <c r="CN187" s="264"/>
      <c r="CO187" s="264"/>
      <c r="CP187" s="264"/>
      <c r="CQ187" s="264"/>
      <c r="CR187" s="264"/>
      <c r="CS187" s="264"/>
      <c r="CT187" s="264"/>
      <c r="CU187" s="264"/>
      <c r="CV187" s="264"/>
      <c r="CW187" s="264"/>
      <c r="CX187" s="264"/>
      <c r="CY187" s="264"/>
      <c r="CZ187" s="264"/>
      <c r="DA187" s="264"/>
      <c r="DB187" s="264"/>
      <c r="DC187" s="264"/>
      <c r="DD187" s="264"/>
      <c r="DE187" s="264"/>
      <c r="DF187" s="264"/>
      <c r="DG187" s="264"/>
      <c r="DH187" s="264"/>
      <c r="DI187" s="264"/>
      <c r="DJ187" s="264"/>
      <c r="DK187" s="264"/>
      <c r="DL187" s="264"/>
      <c r="DM187" s="264"/>
      <c r="DN187" s="264"/>
      <c r="DO187" s="264"/>
      <c r="DP187" s="264"/>
      <c r="DQ187" s="264"/>
      <c r="DR187" s="264"/>
      <c r="DS187" s="264"/>
      <c r="DT187" s="264"/>
      <c r="DU187" s="264"/>
      <c r="DV187" s="264"/>
      <c r="DW187" s="264"/>
      <c r="DX187" s="264"/>
      <c r="DY187" s="264">
        <f t="shared" si="20"/>
        <v>31.899999999999995</v>
      </c>
    </row>
    <row r="188" spans="1:129" ht="14.25" customHeight="1">
      <c r="A188" s="28" t="s">
        <v>344</v>
      </c>
      <c r="B188" s="264">
        <f t="shared" si="14"/>
        <v>139.6</v>
      </c>
      <c r="C188" s="264">
        <f t="shared" si="15"/>
        <v>88.80000000000001</v>
      </c>
      <c r="D188" s="264">
        <v>63.7</v>
      </c>
      <c r="E188" s="264">
        <v>19.7</v>
      </c>
      <c r="F188" s="264">
        <v>5.4</v>
      </c>
      <c r="G188" s="264">
        <f t="shared" si="16"/>
        <v>16.6</v>
      </c>
      <c r="H188" s="264">
        <v>12.8</v>
      </c>
      <c r="I188" s="264"/>
      <c r="J188" s="264">
        <v>3.8</v>
      </c>
      <c r="K188" s="264"/>
      <c r="L188" s="264"/>
      <c r="M188" s="264">
        <v>10.6</v>
      </c>
      <c r="N188" s="264">
        <f t="shared" si="17"/>
        <v>0</v>
      </c>
      <c r="O188" s="264"/>
      <c r="P188" s="264"/>
      <c r="Q188" s="264"/>
      <c r="R188" s="264"/>
      <c r="S188" s="264">
        <f t="shared" si="18"/>
        <v>0</v>
      </c>
      <c r="T188" s="264"/>
      <c r="U188" s="264"/>
      <c r="V188" s="264"/>
      <c r="W188" s="264"/>
      <c r="X188" s="264"/>
      <c r="Y188" s="264"/>
      <c r="Z188" s="264"/>
      <c r="AA188" s="264">
        <f t="shared" si="19"/>
        <v>23.6</v>
      </c>
      <c r="AB188" s="264"/>
      <c r="AC188" s="264">
        <v>23.6</v>
      </c>
      <c r="AD188" s="264"/>
      <c r="AE188" s="264"/>
      <c r="AF188" s="264">
        <v>42.1</v>
      </c>
      <c r="AG188" s="264">
        <v>20.7</v>
      </c>
      <c r="AH188" s="264">
        <v>6</v>
      </c>
      <c r="AI188" s="264"/>
      <c r="AJ188" s="264">
        <v>0.1</v>
      </c>
      <c r="AK188" s="264">
        <v>0.4</v>
      </c>
      <c r="AL188" s="264">
        <v>1.8</v>
      </c>
      <c r="AM188" s="264">
        <v>3.2</v>
      </c>
      <c r="AN188" s="264"/>
      <c r="AO188" s="264">
        <v>2.1</v>
      </c>
      <c r="AP188" s="264">
        <v>1</v>
      </c>
      <c r="AQ188" s="264"/>
      <c r="AR188" s="264">
        <v>1</v>
      </c>
      <c r="AS188" s="264"/>
      <c r="AT188" s="264">
        <v>5.1</v>
      </c>
      <c r="AU188" s="264"/>
      <c r="AV188" s="264"/>
      <c r="AW188" s="264"/>
      <c r="AX188" s="264"/>
      <c r="AY188" s="264"/>
      <c r="AZ188" s="264"/>
      <c r="BA188" s="264"/>
      <c r="BB188" s="264">
        <v>6.8</v>
      </c>
      <c r="BC188" s="264"/>
      <c r="BD188" s="264">
        <v>6.8</v>
      </c>
      <c r="BE188" s="264"/>
      <c r="BF188" s="264">
        <v>0.7</v>
      </c>
      <c r="BG188" s="264"/>
      <c r="BH188" s="264">
        <v>7.9</v>
      </c>
      <c r="BI188" s="264"/>
      <c r="BJ188" s="264">
        <v>6</v>
      </c>
      <c r="BK188" s="264">
        <v>34</v>
      </c>
      <c r="BL188" s="264">
        <v>34</v>
      </c>
      <c r="BM188" s="264">
        <v>8.5</v>
      </c>
      <c r="BN188" s="264"/>
      <c r="BO188" s="264">
        <v>0.5</v>
      </c>
      <c r="BP188" s="264"/>
      <c r="BQ188" s="264"/>
      <c r="BR188" s="264"/>
      <c r="BS188" s="264"/>
      <c r="BT188" s="264"/>
      <c r="BU188" s="264"/>
      <c r="BV188" s="264">
        <v>8</v>
      </c>
      <c r="BW188" s="264"/>
      <c r="BX188" s="264"/>
      <c r="BY188" s="264"/>
      <c r="BZ188" s="264"/>
      <c r="CA188" s="264"/>
      <c r="CB188" s="264">
        <v>0.3</v>
      </c>
      <c r="CC188" s="264">
        <v>1.5</v>
      </c>
      <c r="CD188" s="264">
        <v>2.5</v>
      </c>
      <c r="CE188" s="264">
        <v>2.5</v>
      </c>
      <c r="CF188" s="264"/>
      <c r="CG188" s="264"/>
      <c r="CH188" s="264">
        <v>10</v>
      </c>
      <c r="CI188" s="264"/>
      <c r="CJ188" s="264">
        <v>10</v>
      </c>
      <c r="CK188" s="264"/>
      <c r="CL188" s="264"/>
      <c r="CM188" s="264"/>
      <c r="CN188" s="264"/>
      <c r="CO188" s="264">
        <v>5</v>
      </c>
      <c r="CP188" s="264">
        <v>6.2</v>
      </c>
      <c r="CQ188" s="264"/>
      <c r="CR188" s="264"/>
      <c r="CS188" s="264"/>
      <c r="CT188" s="264"/>
      <c r="CU188" s="264"/>
      <c r="CV188" s="264"/>
      <c r="CW188" s="264"/>
      <c r="CX188" s="264"/>
      <c r="CY188" s="264"/>
      <c r="CZ188" s="264"/>
      <c r="DA188" s="264"/>
      <c r="DB188" s="264"/>
      <c r="DC188" s="264"/>
      <c r="DD188" s="264"/>
      <c r="DE188" s="264"/>
      <c r="DF188" s="264"/>
      <c r="DG188" s="264"/>
      <c r="DH188" s="264"/>
      <c r="DI188" s="264"/>
      <c r="DJ188" s="264"/>
      <c r="DK188" s="264"/>
      <c r="DL188" s="264"/>
      <c r="DM188" s="264"/>
      <c r="DN188" s="264"/>
      <c r="DO188" s="264"/>
      <c r="DP188" s="264"/>
      <c r="DQ188" s="264"/>
      <c r="DR188" s="264"/>
      <c r="DS188" s="264"/>
      <c r="DT188" s="264"/>
      <c r="DU188" s="264"/>
      <c r="DV188" s="264"/>
      <c r="DW188" s="264"/>
      <c r="DX188" s="264"/>
      <c r="DY188" s="264">
        <f t="shared" si="20"/>
        <v>215.7</v>
      </c>
    </row>
    <row r="189" spans="1:129" ht="14.25" customHeight="1">
      <c r="A189" s="28" t="s">
        <v>345</v>
      </c>
      <c r="B189" s="264">
        <f t="shared" si="14"/>
        <v>54.400000000000006</v>
      </c>
      <c r="C189" s="264">
        <f t="shared" si="15"/>
        <v>15.9</v>
      </c>
      <c r="D189" s="264">
        <v>11.3</v>
      </c>
      <c r="E189" s="264">
        <v>3.6</v>
      </c>
      <c r="F189" s="264">
        <v>1</v>
      </c>
      <c r="G189" s="264">
        <f t="shared" si="16"/>
        <v>1.8</v>
      </c>
      <c r="H189" s="264">
        <v>1.1</v>
      </c>
      <c r="I189" s="264"/>
      <c r="J189" s="264">
        <v>0.7</v>
      </c>
      <c r="K189" s="264"/>
      <c r="L189" s="264"/>
      <c r="M189" s="264">
        <v>2</v>
      </c>
      <c r="N189" s="264">
        <f t="shared" si="17"/>
        <v>32.5</v>
      </c>
      <c r="O189" s="264"/>
      <c r="P189" s="264"/>
      <c r="Q189" s="264">
        <v>32.5</v>
      </c>
      <c r="R189" s="264">
        <v>2.2</v>
      </c>
      <c r="S189" s="264">
        <f t="shared" si="18"/>
        <v>0</v>
      </c>
      <c r="T189" s="264"/>
      <c r="U189" s="264"/>
      <c r="V189" s="264"/>
      <c r="W189" s="264"/>
      <c r="X189" s="264"/>
      <c r="Y189" s="264"/>
      <c r="Z189" s="264"/>
      <c r="AA189" s="264">
        <f t="shared" si="19"/>
        <v>0</v>
      </c>
      <c r="AB189" s="264"/>
      <c r="AC189" s="264"/>
      <c r="AD189" s="264"/>
      <c r="AE189" s="264"/>
      <c r="AF189" s="264">
        <v>66.5</v>
      </c>
      <c r="AG189" s="264">
        <v>35.5</v>
      </c>
      <c r="AH189" s="264">
        <v>8.9</v>
      </c>
      <c r="AI189" s="264"/>
      <c r="AJ189" s="264">
        <v>0.1</v>
      </c>
      <c r="AK189" s="264"/>
      <c r="AL189" s="264">
        <v>8</v>
      </c>
      <c r="AM189" s="264">
        <v>10</v>
      </c>
      <c r="AN189" s="264"/>
      <c r="AO189" s="264"/>
      <c r="AP189" s="264">
        <v>8</v>
      </c>
      <c r="AQ189" s="264"/>
      <c r="AR189" s="264">
        <v>0.5</v>
      </c>
      <c r="AS189" s="264"/>
      <c r="AT189" s="264"/>
      <c r="AU189" s="264"/>
      <c r="AV189" s="264"/>
      <c r="AW189" s="264">
        <v>1</v>
      </c>
      <c r="AX189" s="264"/>
      <c r="AY189" s="264"/>
      <c r="AZ189" s="264"/>
      <c r="BA189" s="264"/>
      <c r="BB189" s="264">
        <v>17</v>
      </c>
      <c r="BC189" s="264"/>
      <c r="BD189" s="264">
        <v>17</v>
      </c>
      <c r="BE189" s="264"/>
      <c r="BF189" s="264">
        <v>2</v>
      </c>
      <c r="BG189" s="264"/>
      <c r="BH189" s="264"/>
      <c r="BI189" s="264">
        <v>5</v>
      </c>
      <c r="BJ189" s="264">
        <v>6</v>
      </c>
      <c r="BK189" s="264"/>
      <c r="BL189" s="264"/>
      <c r="BM189" s="264"/>
      <c r="BN189" s="264"/>
      <c r="BO189" s="264"/>
      <c r="BP189" s="264"/>
      <c r="BQ189" s="264"/>
      <c r="BR189" s="264"/>
      <c r="BS189" s="264"/>
      <c r="BT189" s="264"/>
      <c r="BU189" s="264"/>
      <c r="BV189" s="264"/>
      <c r="BW189" s="264"/>
      <c r="BX189" s="264"/>
      <c r="BY189" s="264"/>
      <c r="BZ189" s="264"/>
      <c r="CA189" s="264"/>
      <c r="CB189" s="264"/>
      <c r="CC189" s="264"/>
      <c r="CD189" s="264"/>
      <c r="CE189" s="264"/>
      <c r="CF189" s="264"/>
      <c r="CG189" s="264"/>
      <c r="CH189" s="264"/>
      <c r="CI189" s="264"/>
      <c r="CJ189" s="264"/>
      <c r="CK189" s="264"/>
      <c r="CL189" s="264"/>
      <c r="CM189" s="264"/>
      <c r="CN189" s="264"/>
      <c r="CO189" s="264"/>
      <c r="CP189" s="264"/>
      <c r="CQ189" s="264"/>
      <c r="CR189" s="264"/>
      <c r="CS189" s="264"/>
      <c r="CT189" s="264"/>
      <c r="CU189" s="264"/>
      <c r="CV189" s="264"/>
      <c r="CW189" s="264"/>
      <c r="CX189" s="264"/>
      <c r="CY189" s="264"/>
      <c r="CZ189" s="264"/>
      <c r="DA189" s="264"/>
      <c r="DB189" s="264"/>
      <c r="DC189" s="264"/>
      <c r="DD189" s="264"/>
      <c r="DE189" s="264"/>
      <c r="DF189" s="264"/>
      <c r="DG189" s="264"/>
      <c r="DH189" s="264"/>
      <c r="DI189" s="264"/>
      <c r="DJ189" s="264"/>
      <c r="DK189" s="264"/>
      <c r="DL189" s="264"/>
      <c r="DM189" s="264"/>
      <c r="DN189" s="264"/>
      <c r="DO189" s="264"/>
      <c r="DP189" s="264"/>
      <c r="DQ189" s="264"/>
      <c r="DR189" s="264"/>
      <c r="DS189" s="264"/>
      <c r="DT189" s="264"/>
      <c r="DU189" s="264"/>
      <c r="DV189" s="264"/>
      <c r="DW189" s="264"/>
      <c r="DX189" s="264"/>
      <c r="DY189" s="264">
        <f t="shared" si="20"/>
        <v>120.9</v>
      </c>
    </row>
    <row r="190" spans="1:129" ht="14.25" customHeight="1">
      <c r="A190" s="28" t="s">
        <v>346</v>
      </c>
      <c r="B190" s="264">
        <f t="shared" si="14"/>
        <v>85.80000000000001</v>
      </c>
      <c r="C190" s="264">
        <f t="shared" si="15"/>
        <v>50.2</v>
      </c>
      <c r="D190" s="264">
        <v>37.1</v>
      </c>
      <c r="E190" s="264">
        <v>13.1</v>
      </c>
      <c r="F190" s="264"/>
      <c r="G190" s="264">
        <f t="shared" si="16"/>
        <v>13.8</v>
      </c>
      <c r="H190" s="264">
        <v>11.5</v>
      </c>
      <c r="I190" s="264"/>
      <c r="J190" s="264">
        <v>2.3</v>
      </c>
      <c r="K190" s="264"/>
      <c r="L190" s="264"/>
      <c r="M190" s="264">
        <v>7</v>
      </c>
      <c r="N190" s="264">
        <f t="shared" si="17"/>
        <v>0</v>
      </c>
      <c r="O190" s="264"/>
      <c r="P190" s="264"/>
      <c r="Q190" s="264"/>
      <c r="R190" s="264">
        <v>8.9</v>
      </c>
      <c r="S190" s="264">
        <f t="shared" si="18"/>
        <v>0</v>
      </c>
      <c r="T190" s="264"/>
      <c r="U190" s="264"/>
      <c r="V190" s="264"/>
      <c r="W190" s="264"/>
      <c r="X190" s="264"/>
      <c r="Y190" s="264"/>
      <c r="Z190" s="264"/>
      <c r="AA190" s="264">
        <f t="shared" si="19"/>
        <v>5.9</v>
      </c>
      <c r="AB190" s="264"/>
      <c r="AC190" s="264">
        <v>5.9</v>
      </c>
      <c r="AD190" s="264"/>
      <c r="AE190" s="264"/>
      <c r="AF190" s="264">
        <v>24.6</v>
      </c>
      <c r="AG190" s="264">
        <v>18.3</v>
      </c>
      <c r="AH190" s="264">
        <v>6</v>
      </c>
      <c r="AI190" s="264">
        <v>5</v>
      </c>
      <c r="AJ190" s="264">
        <v>0.3</v>
      </c>
      <c r="AK190" s="264">
        <v>0.6</v>
      </c>
      <c r="AL190" s="264">
        <v>1.2</v>
      </c>
      <c r="AM190" s="264">
        <v>1</v>
      </c>
      <c r="AN190" s="264"/>
      <c r="AO190" s="264"/>
      <c r="AP190" s="264">
        <v>3.6</v>
      </c>
      <c r="AQ190" s="264"/>
      <c r="AR190" s="264">
        <v>0.6</v>
      </c>
      <c r="AS190" s="264"/>
      <c r="AT190" s="264"/>
      <c r="AU190" s="264"/>
      <c r="AV190" s="264">
        <v>0.4</v>
      </c>
      <c r="AW190" s="264">
        <v>1</v>
      </c>
      <c r="AX190" s="264">
        <v>1</v>
      </c>
      <c r="AY190" s="264">
        <v>1</v>
      </c>
      <c r="AZ190" s="264"/>
      <c r="BA190" s="264"/>
      <c r="BB190" s="264">
        <v>0.7</v>
      </c>
      <c r="BC190" s="264"/>
      <c r="BD190" s="264">
        <v>0.7</v>
      </c>
      <c r="BE190" s="264"/>
      <c r="BF190" s="264">
        <v>0.2</v>
      </c>
      <c r="BG190" s="264"/>
      <c r="BH190" s="264"/>
      <c r="BI190" s="264">
        <v>1</v>
      </c>
      <c r="BJ190" s="264">
        <v>2</v>
      </c>
      <c r="BK190" s="264"/>
      <c r="BL190" s="264"/>
      <c r="BM190" s="264"/>
      <c r="BN190" s="264"/>
      <c r="BO190" s="264"/>
      <c r="BP190" s="264"/>
      <c r="BQ190" s="264"/>
      <c r="BR190" s="264"/>
      <c r="BS190" s="264"/>
      <c r="BT190" s="264"/>
      <c r="BU190" s="264"/>
      <c r="BV190" s="264"/>
      <c r="BW190" s="264"/>
      <c r="BX190" s="264"/>
      <c r="BY190" s="264"/>
      <c r="BZ190" s="264"/>
      <c r="CA190" s="264"/>
      <c r="CB190" s="264"/>
      <c r="CC190" s="264"/>
      <c r="CD190" s="264"/>
      <c r="CE190" s="264"/>
      <c r="CF190" s="264"/>
      <c r="CG190" s="264"/>
      <c r="CH190" s="264"/>
      <c r="CI190" s="264"/>
      <c r="CJ190" s="264"/>
      <c r="CK190" s="264"/>
      <c r="CL190" s="264"/>
      <c r="CM190" s="264"/>
      <c r="CN190" s="264"/>
      <c r="CO190" s="264"/>
      <c r="CP190" s="264"/>
      <c r="CQ190" s="264"/>
      <c r="CR190" s="264"/>
      <c r="CS190" s="264"/>
      <c r="CT190" s="264"/>
      <c r="CU190" s="264"/>
      <c r="CV190" s="264"/>
      <c r="CW190" s="264"/>
      <c r="CX190" s="264"/>
      <c r="CY190" s="264"/>
      <c r="CZ190" s="264"/>
      <c r="DA190" s="264"/>
      <c r="DB190" s="264"/>
      <c r="DC190" s="264"/>
      <c r="DD190" s="264"/>
      <c r="DE190" s="264"/>
      <c r="DF190" s="264"/>
      <c r="DG190" s="264"/>
      <c r="DH190" s="264"/>
      <c r="DI190" s="264"/>
      <c r="DJ190" s="264"/>
      <c r="DK190" s="264"/>
      <c r="DL190" s="264"/>
      <c r="DM190" s="264"/>
      <c r="DN190" s="264"/>
      <c r="DO190" s="264"/>
      <c r="DP190" s="264"/>
      <c r="DQ190" s="264"/>
      <c r="DR190" s="264"/>
      <c r="DS190" s="264"/>
      <c r="DT190" s="264"/>
      <c r="DU190" s="264"/>
      <c r="DV190" s="264"/>
      <c r="DW190" s="264"/>
      <c r="DX190" s="264"/>
      <c r="DY190" s="264">
        <f t="shared" si="20"/>
        <v>110.4</v>
      </c>
    </row>
    <row r="191" spans="1:129" ht="14.25" customHeight="1">
      <c r="A191" s="28" t="s">
        <v>347</v>
      </c>
      <c r="B191" s="264">
        <f t="shared" si="14"/>
        <v>84.5</v>
      </c>
      <c r="C191" s="264">
        <f t="shared" si="15"/>
        <v>51.1</v>
      </c>
      <c r="D191" s="264">
        <v>38.5</v>
      </c>
      <c r="E191" s="264">
        <v>12.6</v>
      </c>
      <c r="F191" s="264"/>
      <c r="G191" s="264">
        <f t="shared" si="16"/>
        <v>11.899999999999999</v>
      </c>
      <c r="H191" s="264">
        <v>9.6</v>
      </c>
      <c r="I191" s="264"/>
      <c r="J191" s="264">
        <v>2.3</v>
      </c>
      <c r="K191" s="264"/>
      <c r="L191" s="264"/>
      <c r="M191" s="264">
        <v>7.2</v>
      </c>
      <c r="N191" s="264">
        <f t="shared" si="17"/>
        <v>0</v>
      </c>
      <c r="O191" s="264"/>
      <c r="P191" s="264"/>
      <c r="Q191" s="264"/>
      <c r="R191" s="264">
        <v>8.6</v>
      </c>
      <c r="S191" s="264">
        <f t="shared" si="18"/>
        <v>0</v>
      </c>
      <c r="T191" s="264"/>
      <c r="U191" s="264"/>
      <c r="V191" s="264"/>
      <c r="W191" s="264"/>
      <c r="X191" s="264"/>
      <c r="Y191" s="264"/>
      <c r="Z191" s="264"/>
      <c r="AA191" s="264">
        <f t="shared" si="19"/>
        <v>5.7</v>
      </c>
      <c r="AB191" s="264"/>
      <c r="AC191" s="264">
        <v>5.7</v>
      </c>
      <c r="AD191" s="264"/>
      <c r="AE191" s="264"/>
      <c r="AF191" s="264">
        <v>28.6</v>
      </c>
      <c r="AG191" s="264">
        <v>18.9</v>
      </c>
      <c r="AH191" s="264">
        <v>11</v>
      </c>
      <c r="AI191" s="264">
        <v>1</v>
      </c>
      <c r="AJ191" s="264">
        <v>0.3</v>
      </c>
      <c r="AK191" s="264">
        <v>1</v>
      </c>
      <c r="AL191" s="264">
        <v>2.5</v>
      </c>
      <c r="AM191" s="264">
        <v>1</v>
      </c>
      <c r="AN191" s="264"/>
      <c r="AO191" s="264"/>
      <c r="AP191" s="264">
        <v>1.5</v>
      </c>
      <c r="AQ191" s="264"/>
      <c r="AR191" s="264">
        <v>0.6</v>
      </c>
      <c r="AS191" s="264"/>
      <c r="AT191" s="264"/>
      <c r="AU191" s="264"/>
      <c r="AV191" s="264"/>
      <c r="AW191" s="264"/>
      <c r="AX191" s="264"/>
      <c r="AY191" s="264"/>
      <c r="AZ191" s="264"/>
      <c r="BA191" s="264"/>
      <c r="BB191" s="264">
        <v>8.5</v>
      </c>
      <c r="BC191" s="264"/>
      <c r="BD191" s="264">
        <v>8</v>
      </c>
      <c r="BE191" s="264">
        <v>0.5</v>
      </c>
      <c r="BF191" s="264"/>
      <c r="BG191" s="264"/>
      <c r="BH191" s="264"/>
      <c r="BI191" s="264">
        <v>1.2</v>
      </c>
      <c r="BJ191" s="264"/>
      <c r="BK191" s="264">
        <v>30</v>
      </c>
      <c r="BL191" s="264">
        <v>30</v>
      </c>
      <c r="BM191" s="264"/>
      <c r="BN191" s="264"/>
      <c r="BO191" s="264"/>
      <c r="BP191" s="264"/>
      <c r="BQ191" s="264"/>
      <c r="BR191" s="264"/>
      <c r="BS191" s="264"/>
      <c r="BT191" s="264"/>
      <c r="BU191" s="264"/>
      <c r="BV191" s="264"/>
      <c r="BW191" s="264"/>
      <c r="BX191" s="264"/>
      <c r="BY191" s="264"/>
      <c r="BZ191" s="264"/>
      <c r="CA191" s="264"/>
      <c r="CB191" s="264"/>
      <c r="CC191" s="264"/>
      <c r="CD191" s="264"/>
      <c r="CE191" s="264"/>
      <c r="CF191" s="264"/>
      <c r="CG191" s="264"/>
      <c r="CH191" s="264">
        <v>30</v>
      </c>
      <c r="CI191" s="264"/>
      <c r="CJ191" s="264">
        <v>30</v>
      </c>
      <c r="CK191" s="264"/>
      <c r="CL191" s="264"/>
      <c r="CM191" s="264"/>
      <c r="CN191" s="264"/>
      <c r="CO191" s="264"/>
      <c r="CP191" s="264"/>
      <c r="CQ191" s="264"/>
      <c r="CR191" s="264"/>
      <c r="CS191" s="264"/>
      <c r="CT191" s="264"/>
      <c r="CU191" s="264"/>
      <c r="CV191" s="264"/>
      <c r="CW191" s="264"/>
      <c r="CX191" s="264"/>
      <c r="CY191" s="264"/>
      <c r="CZ191" s="264"/>
      <c r="DA191" s="264"/>
      <c r="DB191" s="264"/>
      <c r="DC191" s="264"/>
      <c r="DD191" s="264"/>
      <c r="DE191" s="264"/>
      <c r="DF191" s="264"/>
      <c r="DG191" s="264"/>
      <c r="DH191" s="264"/>
      <c r="DI191" s="264"/>
      <c r="DJ191" s="264"/>
      <c r="DK191" s="264"/>
      <c r="DL191" s="264"/>
      <c r="DM191" s="264"/>
      <c r="DN191" s="264"/>
      <c r="DO191" s="264"/>
      <c r="DP191" s="264"/>
      <c r="DQ191" s="264"/>
      <c r="DR191" s="264"/>
      <c r="DS191" s="264"/>
      <c r="DT191" s="264"/>
      <c r="DU191" s="264"/>
      <c r="DV191" s="264"/>
      <c r="DW191" s="264"/>
      <c r="DX191" s="264"/>
      <c r="DY191" s="264">
        <f t="shared" si="20"/>
        <v>143.1</v>
      </c>
    </row>
    <row r="192" spans="1:129" ht="14.25" customHeight="1">
      <c r="A192" s="28" t="s">
        <v>348</v>
      </c>
      <c r="B192" s="264">
        <f t="shared" si="14"/>
        <v>25.3</v>
      </c>
      <c r="C192" s="264">
        <f t="shared" si="15"/>
        <v>21.5</v>
      </c>
      <c r="D192" s="264">
        <v>9.8</v>
      </c>
      <c r="E192" s="264">
        <v>11.7</v>
      </c>
      <c r="F192" s="264"/>
      <c r="G192" s="264">
        <f t="shared" si="16"/>
        <v>1.2</v>
      </c>
      <c r="H192" s="264"/>
      <c r="I192" s="264"/>
      <c r="J192" s="264">
        <v>1.2</v>
      </c>
      <c r="K192" s="264"/>
      <c r="L192" s="264"/>
      <c r="M192" s="264">
        <v>2.6</v>
      </c>
      <c r="N192" s="264">
        <f t="shared" si="17"/>
        <v>0</v>
      </c>
      <c r="O192" s="264"/>
      <c r="P192" s="264"/>
      <c r="Q192" s="264"/>
      <c r="R192" s="264"/>
      <c r="S192" s="264">
        <f t="shared" si="18"/>
        <v>0</v>
      </c>
      <c r="T192" s="264"/>
      <c r="U192" s="264"/>
      <c r="V192" s="264"/>
      <c r="W192" s="264"/>
      <c r="X192" s="264"/>
      <c r="Y192" s="264"/>
      <c r="Z192" s="264"/>
      <c r="AA192" s="264">
        <f t="shared" si="19"/>
        <v>0</v>
      </c>
      <c r="AB192" s="264"/>
      <c r="AC192" s="264"/>
      <c r="AD192" s="264"/>
      <c r="AE192" s="264"/>
      <c r="AF192" s="264">
        <v>15.2</v>
      </c>
      <c r="AG192" s="264">
        <v>9.6</v>
      </c>
      <c r="AH192" s="264">
        <v>5</v>
      </c>
      <c r="AI192" s="264">
        <v>0.8</v>
      </c>
      <c r="AJ192" s="264">
        <v>0.2</v>
      </c>
      <c r="AK192" s="264">
        <v>0.3</v>
      </c>
      <c r="AL192" s="264">
        <v>0.8</v>
      </c>
      <c r="AM192" s="264">
        <v>0.3</v>
      </c>
      <c r="AN192" s="264"/>
      <c r="AO192" s="264"/>
      <c r="AP192" s="264">
        <v>2</v>
      </c>
      <c r="AQ192" s="264"/>
      <c r="AR192" s="264">
        <v>0.2</v>
      </c>
      <c r="AS192" s="264"/>
      <c r="AT192" s="264"/>
      <c r="AU192" s="264"/>
      <c r="AV192" s="264">
        <v>0.8</v>
      </c>
      <c r="AW192" s="264">
        <v>1</v>
      </c>
      <c r="AX192" s="264"/>
      <c r="AY192" s="264"/>
      <c r="AZ192" s="264"/>
      <c r="BA192" s="264"/>
      <c r="BB192" s="264">
        <v>1.8</v>
      </c>
      <c r="BC192" s="264"/>
      <c r="BD192" s="264">
        <v>1.8</v>
      </c>
      <c r="BE192" s="264"/>
      <c r="BF192" s="264">
        <v>1</v>
      </c>
      <c r="BG192" s="264"/>
      <c r="BH192" s="264"/>
      <c r="BI192" s="264"/>
      <c r="BJ192" s="264">
        <v>1</v>
      </c>
      <c r="BK192" s="264"/>
      <c r="BL192" s="264"/>
      <c r="BM192" s="264"/>
      <c r="BN192" s="264"/>
      <c r="BO192" s="264"/>
      <c r="BP192" s="264"/>
      <c r="BQ192" s="264"/>
      <c r="BR192" s="264"/>
      <c r="BS192" s="264"/>
      <c r="BT192" s="264"/>
      <c r="BU192" s="264"/>
      <c r="BV192" s="264"/>
      <c r="BW192" s="264"/>
      <c r="BX192" s="264"/>
      <c r="BY192" s="264"/>
      <c r="BZ192" s="264"/>
      <c r="CA192" s="264"/>
      <c r="CB192" s="264"/>
      <c r="CC192" s="264"/>
      <c r="CD192" s="264"/>
      <c r="CE192" s="264"/>
      <c r="CF192" s="264"/>
      <c r="CG192" s="264"/>
      <c r="CH192" s="264"/>
      <c r="CI192" s="264"/>
      <c r="CJ192" s="264"/>
      <c r="CK192" s="264"/>
      <c r="CL192" s="264"/>
      <c r="CM192" s="264"/>
      <c r="CN192" s="264"/>
      <c r="CO192" s="264"/>
      <c r="CP192" s="264"/>
      <c r="CQ192" s="264"/>
      <c r="CR192" s="264"/>
      <c r="CS192" s="264"/>
      <c r="CT192" s="264"/>
      <c r="CU192" s="264"/>
      <c r="CV192" s="264"/>
      <c r="CW192" s="264"/>
      <c r="CX192" s="264"/>
      <c r="CY192" s="264"/>
      <c r="CZ192" s="264"/>
      <c r="DA192" s="264"/>
      <c r="DB192" s="264"/>
      <c r="DC192" s="264"/>
      <c r="DD192" s="264"/>
      <c r="DE192" s="264"/>
      <c r="DF192" s="264"/>
      <c r="DG192" s="264"/>
      <c r="DH192" s="264"/>
      <c r="DI192" s="264"/>
      <c r="DJ192" s="264"/>
      <c r="DK192" s="264"/>
      <c r="DL192" s="264"/>
      <c r="DM192" s="264"/>
      <c r="DN192" s="264"/>
      <c r="DO192" s="264"/>
      <c r="DP192" s="264"/>
      <c r="DQ192" s="264"/>
      <c r="DR192" s="264"/>
      <c r="DS192" s="264"/>
      <c r="DT192" s="264"/>
      <c r="DU192" s="264"/>
      <c r="DV192" s="264"/>
      <c r="DW192" s="264"/>
      <c r="DX192" s="264"/>
      <c r="DY192" s="264">
        <f t="shared" si="20"/>
        <v>40.5</v>
      </c>
    </row>
    <row r="193" spans="1:129" ht="14.25" customHeight="1">
      <c r="A193" s="28" t="s">
        <v>349</v>
      </c>
      <c r="B193" s="264">
        <f t="shared" si="14"/>
        <v>1756.7999999999997</v>
      </c>
      <c r="C193" s="264">
        <f t="shared" si="15"/>
        <v>1153.6</v>
      </c>
      <c r="D193" s="264">
        <v>843</v>
      </c>
      <c r="E193" s="264">
        <v>310.6</v>
      </c>
      <c r="F193" s="264"/>
      <c r="G193" s="264">
        <f t="shared" si="16"/>
        <v>245</v>
      </c>
      <c r="H193" s="264">
        <v>194</v>
      </c>
      <c r="I193" s="264"/>
      <c r="J193" s="264">
        <v>51</v>
      </c>
      <c r="K193" s="264"/>
      <c r="L193" s="264"/>
      <c r="M193" s="264">
        <v>160</v>
      </c>
      <c r="N193" s="264">
        <f t="shared" si="17"/>
        <v>2.6</v>
      </c>
      <c r="O193" s="264"/>
      <c r="P193" s="264"/>
      <c r="Q193" s="264">
        <v>2.6</v>
      </c>
      <c r="R193" s="264">
        <v>180</v>
      </c>
      <c r="S193" s="264">
        <f t="shared" si="18"/>
        <v>0</v>
      </c>
      <c r="T193" s="264"/>
      <c r="U193" s="264"/>
      <c r="V193" s="264"/>
      <c r="W193" s="264"/>
      <c r="X193" s="264"/>
      <c r="Y193" s="264"/>
      <c r="Z193" s="264"/>
      <c r="AA193" s="264">
        <f t="shared" si="19"/>
        <v>15.6</v>
      </c>
      <c r="AB193" s="264"/>
      <c r="AC193" s="264">
        <v>15.6</v>
      </c>
      <c r="AD193" s="264"/>
      <c r="AE193" s="264"/>
      <c r="AF193" s="264">
        <v>14.1</v>
      </c>
      <c r="AG193" s="264">
        <v>14.1</v>
      </c>
      <c r="AH193" s="264"/>
      <c r="AI193" s="264"/>
      <c r="AJ193" s="264"/>
      <c r="AK193" s="264"/>
      <c r="AL193" s="264"/>
      <c r="AM193" s="264"/>
      <c r="AN193" s="264"/>
      <c r="AO193" s="264"/>
      <c r="AP193" s="264"/>
      <c r="AQ193" s="264"/>
      <c r="AR193" s="264">
        <v>14.1</v>
      </c>
      <c r="AS193" s="264"/>
      <c r="AT193" s="264"/>
      <c r="AU193" s="264"/>
      <c r="AV193" s="264"/>
      <c r="AW193" s="264"/>
      <c r="AX193" s="264"/>
      <c r="AY193" s="264"/>
      <c r="AZ193" s="264"/>
      <c r="BA193" s="264"/>
      <c r="BB193" s="264"/>
      <c r="BC193" s="264"/>
      <c r="BD193" s="264"/>
      <c r="BE193" s="264"/>
      <c r="BF193" s="264"/>
      <c r="BG193" s="264"/>
      <c r="BH193" s="264"/>
      <c r="BI193" s="264"/>
      <c r="BJ193" s="264"/>
      <c r="BK193" s="264"/>
      <c r="BL193" s="264"/>
      <c r="BM193" s="264"/>
      <c r="BN193" s="264"/>
      <c r="BO193" s="264"/>
      <c r="BP193" s="264"/>
      <c r="BQ193" s="264"/>
      <c r="BR193" s="264"/>
      <c r="BS193" s="264"/>
      <c r="BT193" s="264"/>
      <c r="BU193" s="264"/>
      <c r="BV193" s="264"/>
      <c r="BW193" s="264"/>
      <c r="BX193" s="264"/>
      <c r="BY193" s="264"/>
      <c r="BZ193" s="264"/>
      <c r="CA193" s="264"/>
      <c r="CB193" s="264"/>
      <c r="CC193" s="264"/>
      <c r="CD193" s="264"/>
      <c r="CE193" s="264"/>
      <c r="CF193" s="264"/>
      <c r="CG193" s="264"/>
      <c r="CH193" s="264"/>
      <c r="CI193" s="264"/>
      <c r="CJ193" s="264"/>
      <c r="CK193" s="264"/>
      <c r="CL193" s="264"/>
      <c r="CM193" s="264"/>
      <c r="CN193" s="264"/>
      <c r="CO193" s="264"/>
      <c r="CP193" s="264"/>
      <c r="CQ193" s="264"/>
      <c r="CR193" s="264"/>
      <c r="CS193" s="264"/>
      <c r="CT193" s="264"/>
      <c r="CU193" s="264"/>
      <c r="CV193" s="264"/>
      <c r="CW193" s="264"/>
      <c r="CX193" s="264"/>
      <c r="CY193" s="264"/>
      <c r="CZ193" s="264"/>
      <c r="DA193" s="264"/>
      <c r="DB193" s="264"/>
      <c r="DC193" s="264"/>
      <c r="DD193" s="264"/>
      <c r="DE193" s="264"/>
      <c r="DF193" s="264"/>
      <c r="DG193" s="264"/>
      <c r="DH193" s="264"/>
      <c r="DI193" s="264"/>
      <c r="DJ193" s="264"/>
      <c r="DK193" s="264"/>
      <c r="DL193" s="264"/>
      <c r="DM193" s="264"/>
      <c r="DN193" s="264"/>
      <c r="DO193" s="264"/>
      <c r="DP193" s="264"/>
      <c r="DQ193" s="264"/>
      <c r="DR193" s="264"/>
      <c r="DS193" s="264"/>
      <c r="DT193" s="264"/>
      <c r="DU193" s="264"/>
      <c r="DV193" s="264"/>
      <c r="DW193" s="264"/>
      <c r="DX193" s="264"/>
      <c r="DY193" s="264">
        <f t="shared" si="20"/>
        <v>1770.8999999999996</v>
      </c>
    </row>
    <row r="194" spans="1:129" ht="14.25" customHeight="1">
      <c r="A194" s="28" t="s">
        <v>350</v>
      </c>
      <c r="B194" s="264">
        <f t="shared" si="14"/>
        <v>136.39999999999998</v>
      </c>
      <c r="C194" s="264">
        <f t="shared" si="15"/>
        <v>81.6</v>
      </c>
      <c r="D194" s="264">
        <v>55</v>
      </c>
      <c r="E194" s="264">
        <v>22</v>
      </c>
      <c r="F194" s="264">
        <v>4.6</v>
      </c>
      <c r="G194" s="264">
        <f t="shared" si="16"/>
        <v>24.3</v>
      </c>
      <c r="H194" s="264">
        <v>21</v>
      </c>
      <c r="I194" s="264"/>
      <c r="J194" s="264">
        <v>3.3</v>
      </c>
      <c r="K194" s="264"/>
      <c r="L194" s="264"/>
      <c r="M194" s="264">
        <v>9.8</v>
      </c>
      <c r="N194" s="264">
        <f t="shared" si="17"/>
        <v>8.1</v>
      </c>
      <c r="O194" s="264"/>
      <c r="P194" s="265"/>
      <c r="Q194" s="264">
        <v>8.1</v>
      </c>
      <c r="R194" s="264"/>
      <c r="S194" s="264">
        <f t="shared" si="18"/>
        <v>0</v>
      </c>
      <c r="T194" s="264"/>
      <c r="U194" s="264"/>
      <c r="V194" s="264"/>
      <c r="W194" s="264"/>
      <c r="X194" s="264"/>
      <c r="Y194" s="264"/>
      <c r="Z194" s="264"/>
      <c r="AA194" s="264">
        <f t="shared" si="19"/>
        <v>12.6</v>
      </c>
      <c r="AB194" s="264"/>
      <c r="AC194" s="264">
        <v>12.6</v>
      </c>
      <c r="AD194" s="264"/>
      <c r="AE194" s="264"/>
      <c r="AF194" s="264">
        <v>93</v>
      </c>
      <c r="AG194" s="264">
        <v>30</v>
      </c>
      <c r="AH194" s="264">
        <v>4</v>
      </c>
      <c r="AI194" s="264">
        <v>6</v>
      </c>
      <c r="AJ194" s="264">
        <v>1</v>
      </c>
      <c r="AK194" s="264">
        <v>1</v>
      </c>
      <c r="AL194" s="264">
        <v>2</v>
      </c>
      <c r="AM194" s="264">
        <v>5</v>
      </c>
      <c r="AN194" s="264"/>
      <c r="AO194" s="264"/>
      <c r="AP194" s="264">
        <v>5</v>
      </c>
      <c r="AQ194" s="264"/>
      <c r="AR194" s="264">
        <v>1</v>
      </c>
      <c r="AS194" s="264"/>
      <c r="AT194" s="264">
        <v>5</v>
      </c>
      <c r="AU194" s="264"/>
      <c r="AV194" s="264">
        <v>8</v>
      </c>
      <c r="AW194" s="264">
        <v>2</v>
      </c>
      <c r="AX194" s="264"/>
      <c r="AY194" s="264"/>
      <c r="AZ194" s="264"/>
      <c r="BA194" s="264"/>
      <c r="BB194" s="264">
        <v>22</v>
      </c>
      <c r="BC194" s="264"/>
      <c r="BD194" s="264">
        <v>12</v>
      </c>
      <c r="BE194" s="264">
        <v>10</v>
      </c>
      <c r="BF194" s="264">
        <v>4.8</v>
      </c>
      <c r="BG194" s="264"/>
      <c r="BH194" s="264">
        <v>6.8</v>
      </c>
      <c r="BI194" s="264">
        <v>5</v>
      </c>
      <c r="BJ194" s="264">
        <v>14.4</v>
      </c>
      <c r="BK194" s="264"/>
      <c r="BL194" s="264"/>
      <c r="BM194" s="264"/>
      <c r="BN194" s="264"/>
      <c r="BO194" s="264"/>
      <c r="BP194" s="264"/>
      <c r="BQ194" s="264"/>
      <c r="BR194" s="264"/>
      <c r="BS194" s="264"/>
      <c r="BT194" s="264"/>
      <c r="BU194" s="264"/>
      <c r="BV194" s="264"/>
      <c r="BW194" s="264"/>
      <c r="BX194" s="264"/>
      <c r="BY194" s="264"/>
      <c r="BZ194" s="264"/>
      <c r="CA194" s="264"/>
      <c r="CB194" s="264"/>
      <c r="CC194" s="264"/>
      <c r="CD194" s="264"/>
      <c r="CE194" s="264"/>
      <c r="CF194" s="264"/>
      <c r="CG194" s="264"/>
      <c r="CH194" s="264"/>
      <c r="CI194" s="264"/>
      <c r="CJ194" s="264"/>
      <c r="CK194" s="264"/>
      <c r="CL194" s="264"/>
      <c r="CM194" s="264"/>
      <c r="CN194" s="264"/>
      <c r="CO194" s="264"/>
      <c r="CP194" s="264"/>
      <c r="CQ194" s="264"/>
      <c r="CR194" s="264"/>
      <c r="CS194" s="264"/>
      <c r="CT194" s="264"/>
      <c r="CU194" s="264"/>
      <c r="CV194" s="264"/>
      <c r="CW194" s="264"/>
      <c r="CX194" s="264"/>
      <c r="CY194" s="264"/>
      <c r="CZ194" s="264"/>
      <c r="DA194" s="264"/>
      <c r="DB194" s="264"/>
      <c r="DC194" s="264"/>
      <c r="DD194" s="264"/>
      <c r="DE194" s="264"/>
      <c r="DF194" s="264"/>
      <c r="DG194" s="264"/>
      <c r="DH194" s="264"/>
      <c r="DI194" s="264"/>
      <c r="DJ194" s="264"/>
      <c r="DK194" s="264"/>
      <c r="DL194" s="264"/>
      <c r="DM194" s="264"/>
      <c r="DN194" s="264"/>
      <c r="DO194" s="264"/>
      <c r="DP194" s="264"/>
      <c r="DQ194" s="264"/>
      <c r="DR194" s="264"/>
      <c r="DS194" s="264"/>
      <c r="DT194" s="264"/>
      <c r="DU194" s="264"/>
      <c r="DV194" s="264"/>
      <c r="DW194" s="264"/>
      <c r="DX194" s="264"/>
      <c r="DY194" s="264">
        <f t="shared" si="20"/>
        <v>229.39999999999998</v>
      </c>
    </row>
    <row r="195" spans="1:129" ht="14.25" customHeight="1">
      <c r="A195" s="28" t="s">
        <v>351</v>
      </c>
      <c r="B195" s="264">
        <f t="shared" si="14"/>
        <v>41.10000000000001</v>
      </c>
      <c r="C195" s="264">
        <f t="shared" si="15"/>
        <v>29.1</v>
      </c>
      <c r="D195" s="264">
        <v>22</v>
      </c>
      <c r="E195" s="264">
        <v>7.1</v>
      </c>
      <c r="F195" s="264"/>
      <c r="G195" s="264">
        <f t="shared" si="16"/>
        <v>1.3</v>
      </c>
      <c r="H195" s="264"/>
      <c r="I195" s="264"/>
      <c r="J195" s="264">
        <v>1.3</v>
      </c>
      <c r="K195" s="264"/>
      <c r="L195" s="264"/>
      <c r="M195" s="264">
        <v>4</v>
      </c>
      <c r="N195" s="264">
        <f t="shared" si="17"/>
        <v>0</v>
      </c>
      <c r="O195" s="264"/>
      <c r="P195" s="264"/>
      <c r="Q195" s="264"/>
      <c r="R195" s="264">
        <v>4</v>
      </c>
      <c r="S195" s="264">
        <f t="shared" si="18"/>
        <v>0</v>
      </c>
      <c r="T195" s="264"/>
      <c r="U195" s="264"/>
      <c r="V195" s="264"/>
      <c r="W195" s="264"/>
      <c r="X195" s="264"/>
      <c r="Y195" s="264"/>
      <c r="Z195" s="264"/>
      <c r="AA195" s="264">
        <f t="shared" si="19"/>
        <v>2.7</v>
      </c>
      <c r="AB195" s="264"/>
      <c r="AC195" s="264">
        <v>2.7</v>
      </c>
      <c r="AD195" s="264"/>
      <c r="AE195" s="264"/>
      <c r="AF195" s="264">
        <v>24.4</v>
      </c>
      <c r="AG195" s="264">
        <v>14.4</v>
      </c>
      <c r="AH195" s="264">
        <v>3</v>
      </c>
      <c r="AI195" s="264">
        <v>2</v>
      </c>
      <c r="AJ195" s="264"/>
      <c r="AK195" s="264">
        <v>1</v>
      </c>
      <c r="AL195" s="264">
        <v>4</v>
      </c>
      <c r="AM195" s="264">
        <v>2</v>
      </c>
      <c r="AN195" s="264"/>
      <c r="AO195" s="264"/>
      <c r="AP195" s="264">
        <v>2</v>
      </c>
      <c r="AQ195" s="264"/>
      <c r="AR195" s="264">
        <v>0.4</v>
      </c>
      <c r="AS195" s="264"/>
      <c r="AT195" s="264"/>
      <c r="AU195" s="264"/>
      <c r="AV195" s="264"/>
      <c r="AW195" s="264"/>
      <c r="AX195" s="264"/>
      <c r="AY195" s="264"/>
      <c r="AZ195" s="264"/>
      <c r="BA195" s="264"/>
      <c r="BB195" s="264">
        <v>3</v>
      </c>
      <c r="BC195" s="264"/>
      <c r="BD195" s="264">
        <v>3</v>
      </c>
      <c r="BE195" s="264"/>
      <c r="BF195" s="264"/>
      <c r="BG195" s="264"/>
      <c r="BH195" s="264"/>
      <c r="BI195" s="264">
        <v>3</v>
      </c>
      <c r="BJ195" s="264">
        <v>4</v>
      </c>
      <c r="BK195" s="264"/>
      <c r="BL195" s="264"/>
      <c r="BM195" s="264"/>
      <c r="BN195" s="264"/>
      <c r="BO195" s="264"/>
      <c r="BP195" s="264"/>
      <c r="BQ195" s="264"/>
      <c r="BR195" s="264"/>
      <c r="BS195" s="264"/>
      <c r="BT195" s="264"/>
      <c r="BU195" s="264"/>
      <c r="BV195" s="264"/>
      <c r="BW195" s="264"/>
      <c r="BX195" s="264"/>
      <c r="BY195" s="264"/>
      <c r="BZ195" s="264"/>
      <c r="CA195" s="264"/>
      <c r="CB195" s="264"/>
      <c r="CC195" s="264"/>
      <c r="CD195" s="264"/>
      <c r="CE195" s="264"/>
      <c r="CF195" s="264"/>
      <c r="CG195" s="264"/>
      <c r="CH195" s="264"/>
      <c r="CI195" s="264"/>
      <c r="CJ195" s="264"/>
      <c r="CK195" s="264"/>
      <c r="CL195" s="264"/>
      <c r="CM195" s="264"/>
      <c r="CN195" s="264"/>
      <c r="CO195" s="264"/>
      <c r="CP195" s="264"/>
      <c r="CQ195" s="264"/>
      <c r="CR195" s="264"/>
      <c r="CS195" s="264"/>
      <c r="CT195" s="264"/>
      <c r="CU195" s="264"/>
      <c r="CV195" s="264"/>
      <c r="CW195" s="264"/>
      <c r="CX195" s="264"/>
      <c r="CY195" s="264"/>
      <c r="CZ195" s="264"/>
      <c r="DA195" s="264"/>
      <c r="DB195" s="264"/>
      <c r="DC195" s="264"/>
      <c r="DD195" s="264"/>
      <c r="DE195" s="264"/>
      <c r="DF195" s="264"/>
      <c r="DG195" s="264"/>
      <c r="DH195" s="264"/>
      <c r="DI195" s="264"/>
      <c r="DJ195" s="264"/>
      <c r="DK195" s="264"/>
      <c r="DL195" s="264"/>
      <c r="DM195" s="264"/>
      <c r="DN195" s="264"/>
      <c r="DO195" s="264"/>
      <c r="DP195" s="264"/>
      <c r="DQ195" s="264"/>
      <c r="DR195" s="264"/>
      <c r="DS195" s="264"/>
      <c r="DT195" s="264"/>
      <c r="DU195" s="264"/>
      <c r="DV195" s="264"/>
      <c r="DW195" s="264"/>
      <c r="DX195" s="264"/>
      <c r="DY195" s="264">
        <f t="shared" si="20"/>
        <v>65.5</v>
      </c>
    </row>
    <row r="196" spans="1:129" ht="14.25" customHeight="1">
      <c r="A196" s="28" t="s">
        <v>352</v>
      </c>
      <c r="B196" s="264">
        <f t="shared" si="14"/>
        <v>19.4</v>
      </c>
      <c r="C196" s="264">
        <f t="shared" si="15"/>
        <v>16.7</v>
      </c>
      <c r="D196" s="264">
        <v>11.9</v>
      </c>
      <c r="E196" s="264">
        <v>3.8</v>
      </c>
      <c r="F196" s="264">
        <v>1</v>
      </c>
      <c r="G196" s="264">
        <f t="shared" si="16"/>
        <v>0.7</v>
      </c>
      <c r="H196" s="264"/>
      <c r="I196" s="264"/>
      <c r="J196" s="264">
        <v>0.7</v>
      </c>
      <c r="K196" s="264"/>
      <c r="L196" s="264"/>
      <c r="M196" s="264">
        <v>2</v>
      </c>
      <c r="N196" s="264">
        <f t="shared" si="17"/>
        <v>0</v>
      </c>
      <c r="O196" s="264"/>
      <c r="P196" s="264"/>
      <c r="Q196" s="264"/>
      <c r="R196" s="264"/>
      <c r="S196" s="264">
        <f t="shared" si="18"/>
        <v>0</v>
      </c>
      <c r="T196" s="264"/>
      <c r="U196" s="264"/>
      <c r="V196" s="264"/>
      <c r="W196" s="264"/>
      <c r="X196" s="264"/>
      <c r="Y196" s="264"/>
      <c r="Z196" s="264"/>
      <c r="AA196" s="264">
        <f t="shared" si="19"/>
        <v>0</v>
      </c>
      <c r="AB196" s="264"/>
      <c r="AC196" s="264"/>
      <c r="AD196" s="264"/>
      <c r="AE196" s="264"/>
      <c r="AF196" s="264">
        <v>15.9</v>
      </c>
      <c r="AG196" s="264">
        <v>9.4</v>
      </c>
      <c r="AH196" s="264">
        <v>2</v>
      </c>
      <c r="AI196" s="264">
        <v>1</v>
      </c>
      <c r="AJ196" s="264"/>
      <c r="AK196" s="264">
        <v>0.5</v>
      </c>
      <c r="AL196" s="264">
        <v>1</v>
      </c>
      <c r="AM196" s="264">
        <v>2</v>
      </c>
      <c r="AN196" s="264"/>
      <c r="AO196" s="264"/>
      <c r="AP196" s="264">
        <v>2</v>
      </c>
      <c r="AQ196" s="264"/>
      <c r="AR196" s="264">
        <v>0.2</v>
      </c>
      <c r="AS196" s="264"/>
      <c r="AT196" s="264">
        <v>0.7</v>
      </c>
      <c r="AU196" s="264"/>
      <c r="AV196" s="264">
        <v>2</v>
      </c>
      <c r="AW196" s="264"/>
      <c r="AX196" s="264"/>
      <c r="AY196" s="264"/>
      <c r="AZ196" s="264"/>
      <c r="BA196" s="264"/>
      <c r="BB196" s="264">
        <v>0.5</v>
      </c>
      <c r="BC196" s="264"/>
      <c r="BD196" s="264">
        <v>0.5</v>
      </c>
      <c r="BE196" s="264"/>
      <c r="BF196" s="264"/>
      <c r="BG196" s="264"/>
      <c r="BH196" s="264"/>
      <c r="BI196" s="264">
        <v>1</v>
      </c>
      <c r="BJ196" s="264">
        <v>3</v>
      </c>
      <c r="BK196" s="264"/>
      <c r="BL196" s="264"/>
      <c r="BM196" s="264"/>
      <c r="BN196" s="264"/>
      <c r="BO196" s="264"/>
      <c r="BP196" s="264"/>
      <c r="BQ196" s="264"/>
      <c r="BR196" s="264"/>
      <c r="BS196" s="264"/>
      <c r="BT196" s="264"/>
      <c r="BU196" s="264"/>
      <c r="BV196" s="264"/>
      <c r="BW196" s="264"/>
      <c r="BX196" s="264"/>
      <c r="BY196" s="264"/>
      <c r="BZ196" s="264"/>
      <c r="CA196" s="264"/>
      <c r="CB196" s="264"/>
      <c r="CC196" s="264"/>
      <c r="CD196" s="264"/>
      <c r="CE196" s="264"/>
      <c r="CF196" s="264"/>
      <c r="CG196" s="264"/>
      <c r="CH196" s="264"/>
      <c r="CI196" s="264"/>
      <c r="CJ196" s="264"/>
      <c r="CK196" s="264"/>
      <c r="CL196" s="264"/>
      <c r="CM196" s="264"/>
      <c r="CN196" s="264"/>
      <c r="CO196" s="264"/>
      <c r="CP196" s="264"/>
      <c r="CQ196" s="264"/>
      <c r="CR196" s="264"/>
      <c r="CS196" s="264"/>
      <c r="CT196" s="264"/>
      <c r="CU196" s="264"/>
      <c r="CV196" s="264"/>
      <c r="CW196" s="264"/>
      <c r="CX196" s="264"/>
      <c r="CY196" s="264"/>
      <c r="CZ196" s="264"/>
      <c r="DA196" s="264"/>
      <c r="DB196" s="264"/>
      <c r="DC196" s="264"/>
      <c r="DD196" s="264"/>
      <c r="DE196" s="264"/>
      <c r="DF196" s="264"/>
      <c r="DG196" s="264"/>
      <c r="DH196" s="264"/>
      <c r="DI196" s="264"/>
      <c r="DJ196" s="264"/>
      <c r="DK196" s="264"/>
      <c r="DL196" s="264"/>
      <c r="DM196" s="264"/>
      <c r="DN196" s="264"/>
      <c r="DO196" s="264"/>
      <c r="DP196" s="264"/>
      <c r="DQ196" s="264"/>
      <c r="DR196" s="264"/>
      <c r="DS196" s="264"/>
      <c r="DT196" s="264"/>
      <c r="DU196" s="264"/>
      <c r="DV196" s="264"/>
      <c r="DW196" s="264"/>
      <c r="DX196" s="264"/>
      <c r="DY196" s="264">
        <f t="shared" si="20"/>
        <v>35.3</v>
      </c>
    </row>
    <row r="197" spans="1:129" ht="14.25" customHeight="1">
      <c r="A197" s="28" t="s">
        <v>353</v>
      </c>
      <c r="B197" s="264">
        <f t="shared" si="14"/>
        <v>0</v>
      </c>
      <c r="C197" s="264">
        <f t="shared" si="15"/>
        <v>0</v>
      </c>
      <c r="D197" s="264"/>
      <c r="E197" s="264"/>
      <c r="F197" s="264"/>
      <c r="G197" s="264">
        <f t="shared" si="16"/>
        <v>0</v>
      </c>
      <c r="H197" s="264"/>
      <c r="I197" s="264"/>
      <c r="J197" s="264"/>
      <c r="K197" s="264"/>
      <c r="L197" s="264"/>
      <c r="M197" s="264"/>
      <c r="N197" s="264">
        <f t="shared" si="17"/>
        <v>0</v>
      </c>
      <c r="O197" s="264"/>
      <c r="P197" s="264"/>
      <c r="Q197" s="264"/>
      <c r="R197" s="264"/>
      <c r="S197" s="264">
        <f t="shared" si="18"/>
        <v>0</v>
      </c>
      <c r="T197" s="264"/>
      <c r="U197" s="264"/>
      <c r="V197" s="264"/>
      <c r="W197" s="264"/>
      <c r="X197" s="264"/>
      <c r="Y197" s="264"/>
      <c r="Z197" s="264"/>
      <c r="AA197" s="264">
        <f t="shared" si="19"/>
        <v>0</v>
      </c>
      <c r="AB197" s="264"/>
      <c r="AC197" s="264"/>
      <c r="AD197" s="264"/>
      <c r="AE197" s="264"/>
      <c r="AF197" s="264">
        <v>105</v>
      </c>
      <c r="AG197" s="264">
        <v>40</v>
      </c>
      <c r="AH197" s="264">
        <v>6</v>
      </c>
      <c r="AI197" s="264">
        <v>7</v>
      </c>
      <c r="AJ197" s="264">
        <v>1</v>
      </c>
      <c r="AK197" s="264">
        <v>1</v>
      </c>
      <c r="AL197" s="264">
        <v>2</v>
      </c>
      <c r="AM197" s="264">
        <v>2</v>
      </c>
      <c r="AN197" s="264"/>
      <c r="AO197" s="264"/>
      <c r="AP197" s="264">
        <v>16</v>
      </c>
      <c r="AQ197" s="264">
        <v>2</v>
      </c>
      <c r="AR197" s="264"/>
      <c r="AS197" s="264">
        <v>3</v>
      </c>
      <c r="AT197" s="264"/>
      <c r="AU197" s="264"/>
      <c r="AV197" s="264">
        <v>10</v>
      </c>
      <c r="AW197" s="264">
        <v>10</v>
      </c>
      <c r="AX197" s="264"/>
      <c r="AY197" s="264"/>
      <c r="AZ197" s="264"/>
      <c r="BA197" s="264"/>
      <c r="BB197" s="264">
        <v>32</v>
      </c>
      <c r="BC197" s="264"/>
      <c r="BD197" s="264">
        <v>2</v>
      </c>
      <c r="BE197" s="264">
        <v>30</v>
      </c>
      <c r="BF197" s="264"/>
      <c r="BG197" s="264"/>
      <c r="BH197" s="264"/>
      <c r="BI197" s="264">
        <v>3</v>
      </c>
      <c r="BJ197" s="264">
        <v>10</v>
      </c>
      <c r="BK197" s="264"/>
      <c r="BL197" s="264"/>
      <c r="BM197" s="264"/>
      <c r="BN197" s="264"/>
      <c r="BO197" s="264"/>
      <c r="BP197" s="264"/>
      <c r="BQ197" s="264"/>
      <c r="BR197" s="264"/>
      <c r="BS197" s="264"/>
      <c r="BT197" s="264"/>
      <c r="BU197" s="264"/>
      <c r="BV197" s="264"/>
      <c r="BW197" s="264"/>
      <c r="BX197" s="264"/>
      <c r="BY197" s="264"/>
      <c r="BZ197" s="264"/>
      <c r="CA197" s="264"/>
      <c r="CB197" s="264"/>
      <c r="CC197" s="264"/>
      <c r="CD197" s="264"/>
      <c r="CE197" s="264"/>
      <c r="CF197" s="264"/>
      <c r="CG197" s="264"/>
      <c r="CH197" s="264"/>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f t="shared" si="20"/>
        <v>105</v>
      </c>
    </row>
    <row r="198" spans="1:129" ht="14.25" customHeight="1">
      <c r="A198" s="28" t="s">
        <v>354</v>
      </c>
      <c r="B198" s="264">
        <f t="shared" si="14"/>
        <v>769.6000000000001</v>
      </c>
      <c r="C198" s="264">
        <f t="shared" si="15"/>
        <v>563.6</v>
      </c>
      <c r="D198" s="264">
        <v>414</v>
      </c>
      <c r="E198" s="264">
        <v>117.4</v>
      </c>
      <c r="F198" s="264">
        <v>32.2</v>
      </c>
      <c r="G198" s="264">
        <f t="shared" si="16"/>
        <v>101.2</v>
      </c>
      <c r="H198" s="264">
        <v>78</v>
      </c>
      <c r="I198" s="264"/>
      <c r="J198" s="264">
        <v>23.2</v>
      </c>
      <c r="K198" s="264"/>
      <c r="L198" s="264"/>
      <c r="M198" s="264">
        <v>67.5</v>
      </c>
      <c r="N198" s="264">
        <f t="shared" si="17"/>
        <v>8.1</v>
      </c>
      <c r="O198" s="264"/>
      <c r="P198" s="264"/>
      <c r="Q198" s="264">
        <v>8.1</v>
      </c>
      <c r="R198" s="264"/>
      <c r="S198" s="264">
        <f t="shared" si="18"/>
        <v>0</v>
      </c>
      <c r="T198" s="264"/>
      <c r="U198" s="264"/>
      <c r="V198" s="264"/>
      <c r="W198" s="264"/>
      <c r="X198" s="264"/>
      <c r="Y198" s="264"/>
      <c r="Z198" s="264"/>
      <c r="AA198" s="264">
        <f t="shared" si="19"/>
        <v>29.2</v>
      </c>
      <c r="AB198" s="264"/>
      <c r="AC198" s="264">
        <v>29.2</v>
      </c>
      <c r="AD198" s="264"/>
      <c r="AE198" s="264"/>
      <c r="AF198" s="264">
        <v>322.9</v>
      </c>
      <c r="AG198" s="264">
        <v>80.9</v>
      </c>
      <c r="AH198" s="264">
        <v>10</v>
      </c>
      <c r="AI198" s="264">
        <v>7</v>
      </c>
      <c r="AJ198" s="264"/>
      <c r="AK198" s="264"/>
      <c r="AL198" s="264"/>
      <c r="AM198" s="264">
        <v>4</v>
      </c>
      <c r="AN198" s="264"/>
      <c r="AO198" s="264"/>
      <c r="AP198" s="264">
        <v>22</v>
      </c>
      <c r="AQ198" s="264"/>
      <c r="AR198" s="264">
        <v>6.4</v>
      </c>
      <c r="AS198" s="264"/>
      <c r="AT198" s="264">
        <v>31.5</v>
      </c>
      <c r="AU198" s="264"/>
      <c r="AV198" s="264">
        <v>3</v>
      </c>
      <c r="AW198" s="264">
        <v>6.1</v>
      </c>
      <c r="AX198" s="264">
        <v>2</v>
      </c>
      <c r="AY198" s="264">
        <v>2</v>
      </c>
      <c r="AZ198" s="264"/>
      <c r="BA198" s="264"/>
      <c r="BB198" s="264">
        <v>4</v>
      </c>
      <c r="BC198" s="264"/>
      <c r="BD198" s="264">
        <v>4</v>
      </c>
      <c r="BE198" s="264"/>
      <c r="BF198" s="264">
        <v>2</v>
      </c>
      <c r="BG198" s="264"/>
      <c r="BH198" s="264">
        <v>27.8</v>
      </c>
      <c r="BI198" s="264">
        <v>10</v>
      </c>
      <c r="BJ198" s="264">
        <v>187.1</v>
      </c>
      <c r="BK198" s="264">
        <v>250</v>
      </c>
      <c r="BL198" s="264"/>
      <c r="BM198" s="264"/>
      <c r="BN198" s="264"/>
      <c r="BO198" s="264"/>
      <c r="BP198" s="264"/>
      <c r="BQ198" s="264"/>
      <c r="BR198" s="264"/>
      <c r="BS198" s="264"/>
      <c r="BT198" s="264"/>
      <c r="BU198" s="264"/>
      <c r="BV198" s="264"/>
      <c r="BW198" s="264"/>
      <c r="BX198" s="264"/>
      <c r="BY198" s="264"/>
      <c r="BZ198" s="264"/>
      <c r="CA198" s="264"/>
      <c r="CB198" s="264"/>
      <c r="CC198" s="264"/>
      <c r="CD198" s="264"/>
      <c r="CE198" s="264"/>
      <c r="CF198" s="264"/>
      <c r="CG198" s="264"/>
      <c r="CH198" s="264"/>
      <c r="CI198" s="264"/>
      <c r="CJ198" s="264"/>
      <c r="CK198" s="264"/>
      <c r="CL198" s="264"/>
      <c r="CM198" s="264"/>
      <c r="CN198" s="264"/>
      <c r="CO198" s="264"/>
      <c r="CP198" s="264"/>
      <c r="CQ198" s="264">
        <v>250</v>
      </c>
      <c r="CR198" s="264"/>
      <c r="CS198" s="264"/>
      <c r="CT198" s="264"/>
      <c r="CU198" s="264"/>
      <c r="CV198" s="264"/>
      <c r="CW198" s="264"/>
      <c r="CX198" s="264"/>
      <c r="CY198" s="264"/>
      <c r="CZ198" s="264"/>
      <c r="DA198" s="264"/>
      <c r="DB198" s="264"/>
      <c r="DC198" s="264"/>
      <c r="DD198" s="264"/>
      <c r="DE198" s="264">
        <v>250</v>
      </c>
      <c r="DF198" s="264"/>
      <c r="DG198" s="264"/>
      <c r="DH198" s="264"/>
      <c r="DI198" s="264"/>
      <c r="DJ198" s="264">
        <v>250</v>
      </c>
      <c r="DK198" s="264"/>
      <c r="DL198" s="264"/>
      <c r="DM198" s="264"/>
      <c r="DN198" s="264"/>
      <c r="DO198" s="264"/>
      <c r="DP198" s="264"/>
      <c r="DQ198" s="264"/>
      <c r="DR198" s="264"/>
      <c r="DS198" s="264"/>
      <c r="DT198" s="264"/>
      <c r="DU198" s="264"/>
      <c r="DV198" s="264"/>
      <c r="DW198" s="264"/>
      <c r="DX198" s="264"/>
      <c r="DY198" s="264">
        <f t="shared" si="20"/>
        <v>1342.5</v>
      </c>
    </row>
    <row r="199" spans="1:129" ht="14.25" customHeight="1">
      <c r="A199" s="28" t="s">
        <v>355</v>
      </c>
      <c r="B199" s="264">
        <f t="shared" si="14"/>
        <v>304.00000000000006</v>
      </c>
      <c r="C199" s="264">
        <f t="shared" si="15"/>
        <v>244.70000000000002</v>
      </c>
      <c r="D199" s="264">
        <v>182</v>
      </c>
      <c r="E199" s="264">
        <v>58.4</v>
      </c>
      <c r="F199" s="264">
        <v>4.3</v>
      </c>
      <c r="G199" s="264">
        <f t="shared" si="16"/>
        <v>11</v>
      </c>
      <c r="H199" s="264"/>
      <c r="I199" s="264"/>
      <c r="J199" s="264">
        <v>11</v>
      </c>
      <c r="K199" s="264"/>
      <c r="L199" s="264"/>
      <c r="M199" s="264">
        <v>31.5</v>
      </c>
      <c r="N199" s="264">
        <f t="shared" si="17"/>
        <v>0</v>
      </c>
      <c r="O199" s="264"/>
      <c r="P199" s="264"/>
      <c r="Q199" s="264"/>
      <c r="R199" s="264">
        <v>15.1</v>
      </c>
      <c r="S199" s="264">
        <f t="shared" si="18"/>
        <v>0</v>
      </c>
      <c r="T199" s="264"/>
      <c r="U199" s="264"/>
      <c r="V199" s="264"/>
      <c r="W199" s="264"/>
      <c r="X199" s="264"/>
      <c r="Y199" s="264"/>
      <c r="Z199" s="264"/>
      <c r="AA199" s="264">
        <f t="shared" si="19"/>
        <v>1.7</v>
      </c>
      <c r="AB199" s="264"/>
      <c r="AC199" s="264">
        <v>1.7</v>
      </c>
      <c r="AD199" s="264"/>
      <c r="AE199" s="264"/>
      <c r="AF199" s="264">
        <v>102.7</v>
      </c>
      <c r="AG199" s="264">
        <v>38.4</v>
      </c>
      <c r="AH199" s="264">
        <v>5</v>
      </c>
      <c r="AI199" s="264">
        <v>2</v>
      </c>
      <c r="AJ199" s="264">
        <v>0.1</v>
      </c>
      <c r="AK199" s="264">
        <v>0.3</v>
      </c>
      <c r="AL199" s="264">
        <v>4.5</v>
      </c>
      <c r="AM199" s="264">
        <v>1.8</v>
      </c>
      <c r="AN199" s="264"/>
      <c r="AO199" s="264"/>
      <c r="AP199" s="264">
        <v>5</v>
      </c>
      <c r="AQ199" s="264">
        <v>10</v>
      </c>
      <c r="AR199" s="264">
        <v>2.7</v>
      </c>
      <c r="AS199" s="264"/>
      <c r="AT199" s="264">
        <v>7</v>
      </c>
      <c r="AU199" s="264"/>
      <c r="AV199" s="264"/>
      <c r="AW199" s="264">
        <v>2</v>
      </c>
      <c r="AX199" s="264">
        <v>15.4</v>
      </c>
      <c r="AY199" s="264">
        <v>15.4</v>
      </c>
      <c r="AZ199" s="264"/>
      <c r="BA199" s="264"/>
      <c r="BB199" s="264">
        <v>28</v>
      </c>
      <c r="BC199" s="264"/>
      <c r="BD199" s="264">
        <v>28</v>
      </c>
      <c r="BE199" s="264"/>
      <c r="BF199" s="264">
        <v>0.9</v>
      </c>
      <c r="BG199" s="264"/>
      <c r="BH199" s="264">
        <v>3</v>
      </c>
      <c r="BI199" s="264">
        <v>10</v>
      </c>
      <c r="BJ199" s="264">
        <v>5</v>
      </c>
      <c r="BK199" s="264"/>
      <c r="BL199" s="264"/>
      <c r="BM199" s="264"/>
      <c r="BN199" s="264"/>
      <c r="BO199" s="264"/>
      <c r="BP199" s="264"/>
      <c r="BQ199" s="264"/>
      <c r="BR199" s="264"/>
      <c r="BS199" s="264"/>
      <c r="BT199" s="264"/>
      <c r="BU199" s="264"/>
      <c r="BV199" s="264"/>
      <c r="BW199" s="264"/>
      <c r="BX199" s="264"/>
      <c r="BY199" s="264"/>
      <c r="BZ199" s="264"/>
      <c r="CA199" s="264"/>
      <c r="CB199" s="264"/>
      <c r="CC199" s="264"/>
      <c r="CD199" s="264"/>
      <c r="CE199" s="264"/>
      <c r="CF199" s="264"/>
      <c r="CG199" s="264"/>
      <c r="CH199" s="264"/>
      <c r="CI199" s="264"/>
      <c r="CJ199" s="264"/>
      <c r="CK199" s="264"/>
      <c r="CL199" s="264"/>
      <c r="CM199" s="264"/>
      <c r="CN199" s="264"/>
      <c r="CO199" s="264"/>
      <c r="CP199" s="264"/>
      <c r="CQ199" s="264"/>
      <c r="CR199" s="264"/>
      <c r="CS199" s="264"/>
      <c r="CT199" s="264"/>
      <c r="CU199" s="264"/>
      <c r="CV199" s="264"/>
      <c r="CW199" s="264"/>
      <c r="CX199" s="264"/>
      <c r="CY199" s="264"/>
      <c r="CZ199" s="264"/>
      <c r="DA199" s="264"/>
      <c r="DB199" s="264"/>
      <c r="DC199" s="264"/>
      <c r="DD199" s="264"/>
      <c r="DE199" s="264"/>
      <c r="DF199" s="264"/>
      <c r="DG199" s="264"/>
      <c r="DH199" s="264"/>
      <c r="DI199" s="264"/>
      <c r="DJ199" s="264"/>
      <c r="DK199" s="264"/>
      <c r="DL199" s="264"/>
      <c r="DM199" s="264"/>
      <c r="DN199" s="264"/>
      <c r="DO199" s="264"/>
      <c r="DP199" s="264"/>
      <c r="DQ199" s="264"/>
      <c r="DR199" s="264"/>
      <c r="DS199" s="264"/>
      <c r="DT199" s="264"/>
      <c r="DU199" s="264"/>
      <c r="DV199" s="264"/>
      <c r="DW199" s="264"/>
      <c r="DX199" s="264"/>
      <c r="DY199" s="264">
        <f t="shared" si="20"/>
        <v>406.70000000000005</v>
      </c>
    </row>
    <row r="200" spans="1:129" ht="14.25" customHeight="1">
      <c r="A200" s="28" t="s">
        <v>356</v>
      </c>
      <c r="B200" s="264">
        <f t="shared" si="14"/>
        <v>8.2</v>
      </c>
      <c r="C200" s="264">
        <f t="shared" si="15"/>
        <v>0</v>
      </c>
      <c r="D200" s="264"/>
      <c r="E200" s="264"/>
      <c r="F200" s="264"/>
      <c r="G200" s="264">
        <f t="shared" si="16"/>
        <v>0</v>
      </c>
      <c r="H200" s="264"/>
      <c r="I200" s="264"/>
      <c r="J200" s="264"/>
      <c r="K200" s="264"/>
      <c r="L200" s="264"/>
      <c r="M200" s="264"/>
      <c r="N200" s="264">
        <f t="shared" si="17"/>
        <v>8.2</v>
      </c>
      <c r="O200" s="264"/>
      <c r="P200" s="264"/>
      <c r="Q200" s="264">
        <v>8.2</v>
      </c>
      <c r="R200" s="264"/>
      <c r="S200" s="264">
        <f t="shared" si="18"/>
        <v>0</v>
      </c>
      <c r="T200" s="264"/>
      <c r="U200" s="264"/>
      <c r="V200" s="264"/>
      <c r="W200" s="264"/>
      <c r="X200" s="264"/>
      <c r="Y200" s="264"/>
      <c r="Z200" s="264"/>
      <c r="AA200" s="264">
        <f t="shared" si="19"/>
        <v>0</v>
      </c>
      <c r="AB200" s="264"/>
      <c r="AC200" s="264"/>
      <c r="AD200" s="264"/>
      <c r="AE200" s="264"/>
      <c r="AF200" s="264">
        <v>60.3</v>
      </c>
      <c r="AG200" s="264">
        <v>24.3</v>
      </c>
      <c r="AH200" s="264">
        <v>2</v>
      </c>
      <c r="AI200" s="264">
        <v>11</v>
      </c>
      <c r="AJ200" s="264"/>
      <c r="AK200" s="264"/>
      <c r="AL200" s="264"/>
      <c r="AM200" s="264">
        <v>1</v>
      </c>
      <c r="AN200" s="264"/>
      <c r="AO200" s="264"/>
      <c r="AP200" s="264">
        <v>10</v>
      </c>
      <c r="AQ200" s="264"/>
      <c r="AR200" s="264">
        <v>0.3</v>
      </c>
      <c r="AS200" s="264"/>
      <c r="AT200" s="264"/>
      <c r="AU200" s="264"/>
      <c r="AV200" s="264">
        <v>4</v>
      </c>
      <c r="AW200" s="264">
        <v>4</v>
      </c>
      <c r="AX200" s="264"/>
      <c r="AY200" s="264"/>
      <c r="AZ200" s="264"/>
      <c r="BA200" s="264"/>
      <c r="BB200" s="264">
        <v>5</v>
      </c>
      <c r="BC200" s="264"/>
      <c r="BD200" s="264">
        <v>5</v>
      </c>
      <c r="BE200" s="264"/>
      <c r="BF200" s="264">
        <v>5</v>
      </c>
      <c r="BG200" s="264"/>
      <c r="BH200" s="264">
        <v>5</v>
      </c>
      <c r="BI200" s="264"/>
      <c r="BJ200" s="264">
        <v>13</v>
      </c>
      <c r="BK200" s="264"/>
      <c r="BL200" s="264"/>
      <c r="BM200" s="264"/>
      <c r="BN200" s="264"/>
      <c r="BO200" s="264"/>
      <c r="BP200" s="264"/>
      <c r="BQ200" s="264"/>
      <c r="BR200" s="264"/>
      <c r="BS200" s="264"/>
      <c r="BT200" s="264"/>
      <c r="BU200" s="264"/>
      <c r="BV200" s="264"/>
      <c r="BW200" s="264"/>
      <c r="BX200" s="264"/>
      <c r="BY200" s="264"/>
      <c r="BZ200" s="264"/>
      <c r="CA200" s="264"/>
      <c r="CB200" s="264"/>
      <c r="CC200" s="264"/>
      <c r="CD200" s="264"/>
      <c r="CE200" s="264"/>
      <c r="CF200" s="264"/>
      <c r="CG200" s="264"/>
      <c r="CH200" s="264"/>
      <c r="CI200" s="264"/>
      <c r="CJ200" s="264"/>
      <c r="CK200" s="264"/>
      <c r="CL200" s="264"/>
      <c r="CM200" s="264"/>
      <c r="CN200" s="264"/>
      <c r="CO200" s="264"/>
      <c r="CP200" s="264"/>
      <c r="CQ200" s="264"/>
      <c r="CR200" s="264"/>
      <c r="CS200" s="264"/>
      <c r="CT200" s="264"/>
      <c r="CU200" s="264"/>
      <c r="CV200" s="264"/>
      <c r="CW200" s="264"/>
      <c r="CX200" s="264"/>
      <c r="CY200" s="264"/>
      <c r="CZ200" s="264"/>
      <c r="DA200" s="264"/>
      <c r="DB200" s="264"/>
      <c r="DC200" s="264"/>
      <c r="DD200" s="264"/>
      <c r="DE200" s="264"/>
      <c r="DF200" s="264"/>
      <c r="DG200" s="264"/>
      <c r="DH200" s="264"/>
      <c r="DI200" s="264"/>
      <c r="DJ200" s="264"/>
      <c r="DK200" s="264"/>
      <c r="DL200" s="264"/>
      <c r="DM200" s="264"/>
      <c r="DN200" s="264"/>
      <c r="DO200" s="264"/>
      <c r="DP200" s="264"/>
      <c r="DQ200" s="264"/>
      <c r="DR200" s="264"/>
      <c r="DS200" s="264"/>
      <c r="DT200" s="264"/>
      <c r="DU200" s="264"/>
      <c r="DV200" s="264"/>
      <c r="DW200" s="264"/>
      <c r="DX200" s="264"/>
      <c r="DY200" s="264">
        <f t="shared" si="20"/>
        <v>68.5</v>
      </c>
    </row>
    <row r="201" spans="1:129" ht="14.25" customHeight="1">
      <c r="A201" s="30" t="s">
        <v>357</v>
      </c>
      <c r="B201" s="264">
        <f>C201+G201+M201+N201+R201+S201+Y201+Z201+AE201+AA201</f>
        <v>32039.49</v>
      </c>
      <c r="C201" s="264">
        <f>SUM(D201:F201)</f>
        <v>18740.9</v>
      </c>
      <c r="D201" s="264">
        <v>3104.4</v>
      </c>
      <c r="E201" s="264">
        <v>15636.3</v>
      </c>
      <c r="F201" s="264">
        <v>0.2</v>
      </c>
      <c r="G201" s="264">
        <f>SUM(H201:L201)</f>
        <v>6924.79</v>
      </c>
      <c r="H201" s="264">
        <v>1993.5</v>
      </c>
      <c r="I201" s="264">
        <v>4000</v>
      </c>
      <c r="J201" s="264">
        <v>451.29</v>
      </c>
      <c r="K201" s="264">
        <v>480</v>
      </c>
      <c r="L201" s="264">
        <v>0</v>
      </c>
      <c r="M201" s="264">
        <v>252.2</v>
      </c>
      <c r="N201" s="264">
        <f>SUM(O201:Q201)</f>
        <v>1.5</v>
      </c>
      <c r="O201" s="264"/>
      <c r="P201" s="264"/>
      <c r="Q201" s="264">
        <v>1.5</v>
      </c>
      <c r="R201" s="264">
        <v>8.1</v>
      </c>
      <c r="S201" s="264">
        <f>SUM(T201:X201)</f>
        <v>700</v>
      </c>
      <c r="T201" s="264">
        <v>700</v>
      </c>
      <c r="U201" s="264"/>
      <c r="V201" s="264"/>
      <c r="W201" s="264"/>
      <c r="X201" s="264"/>
      <c r="Y201" s="264"/>
      <c r="Z201" s="264"/>
      <c r="AA201" s="264">
        <f>SUM(AB201:AD201)</f>
        <v>5412</v>
      </c>
      <c r="AB201" s="264"/>
      <c r="AC201" s="264">
        <v>5412</v>
      </c>
      <c r="AD201" s="264"/>
      <c r="AE201" s="264"/>
      <c r="AF201" s="264">
        <v>1.6</v>
      </c>
      <c r="AG201" s="264">
        <v>1.6</v>
      </c>
      <c r="AH201" s="264">
        <v>1.6</v>
      </c>
      <c r="AI201" s="264"/>
      <c r="AJ201" s="264"/>
      <c r="AK201" s="264"/>
      <c r="AL201" s="264"/>
      <c r="AM201" s="264"/>
      <c r="AN201" s="264"/>
      <c r="AO201" s="264"/>
      <c r="AP201" s="264"/>
      <c r="AQ201" s="264"/>
      <c r="AR201" s="264"/>
      <c r="AS201" s="264"/>
      <c r="AT201" s="264"/>
      <c r="AU201" s="264"/>
      <c r="AV201" s="264"/>
      <c r="AW201" s="264"/>
      <c r="AX201" s="264"/>
      <c r="AY201" s="264"/>
      <c r="AZ201" s="264"/>
      <c r="BA201" s="264"/>
      <c r="BB201" s="264"/>
      <c r="BC201" s="264"/>
      <c r="BD201" s="264"/>
      <c r="BE201" s="264"/>
      <c r="BF201" s="264"/>
      <c r="BG201" s="264"/>
      <c r="BH201" s="264"/>
      <c r="BI201" s="264"/>
      <c r="BJ201" s="264"/>
      <c r="BK201" s="264">
        <v>296247</v>
      </c>
      <c r="BL201" s="264">
        <v>190422</v>
      </c>
      <c r="BM201" s="264">
        <v>387</v>
      </c>
      <c r="BN201" s="264">
        <v>100</v>
      </c>
      <c r="BO201" s="264"/>
      <c r="BP201" s="264"/>
      <c r="BQ201" s="264"/>
      <c r="BR201" s="264"/>
      <c r="BS201" s="264"/>
      <c r="BT201" s="264"/>
      <c r="BU201" s="264"/>
      <c r="BV201" s="264"/>
      <c r="BW201" s="264">
        <v>137</v>
      </c>
      <c r="BX201" s="264">
        <v>150</v>
      </c>
      <c r="BY201" s="264"/>
      <c r="BZ201" s="264"/>
      <c r="CA201" s="264"/>
      <c r="CB201" s="264"/>
      <c r="CC201" s="264">
        <v>714</v>
      </c>
      <c r="CD201" s="264"/>
      <c r="CE201" s="264"/>
      <c r="CF201" s="264"/>
      <c r="CG201" s="264"/>
      <c r="CH201" s="264">
        <v>363</v>
      </c>
      <c r="CI201" s="264"/>
      <c r="CJ201" s="264"/>
      <c r="CK201" s="264">
        <v>363</v>
      </c>
      <c r="CL201" s="264"/>
      <c r="CM201" s="264"/>
      <c r="CN201" s="264"/>
      <c r="CO201" s="264">
        <v>50</v>
      </c>
      <c r="CP201" s="264">
        <v>188908</v>
      </c>
      <c r="CQ201" s="264">
        <v>6550</v>
      </c>
      <c r="CR201" s="264"/>
      <c r="CS201" s="264"/>
      <c r="CT201" s="264"/>
      <c r="CU201" s="264"/>
      <c r="CV201" s="264"/>
      <c r="CW201" s="264"/>
      <c r="CX201" s="264"/>
      <c r="CY201" s="264"/>
      <c r="CZ201" s="264">
        <v>1550</v>
      </c>
      <c r="DA201" s="264"/>
      <c r="DB201" s="264"/>
      <c r="DC201" s="264">
        <v>1550</v>
      </c>
      <c r="DD201" s="264"/>
      <c r="DE201" s="264">
        <v>5000</v>
      </c>
      <c r="DF201" s="264"/>
      <c r="DG201" s="264"/>
      <c r="DH201" s="264"/>
      <c r="DI201" s="264"/>
      <c r="DJ201" s="264">
        <v>5000</v>
      </c>
      <c r="DK201" s="264"/>
      <c r="DL201" s="264"/>
      <c r="DM201" s="264"/>
      <c r="DN201" s="264"/>
      <c r="DO201" s="264"/>
      <c r="DP201" s="264"/>
      <c r="DQ201" s="264"/>
      <c r="DR201" s="264"/>
      <c r="DS201" s="264"/>
      <c r="DT201" s="264"/>
      <c r="DU201" s="264"/>
      <c r="DV201" s="264"/>
      <c r="DW201" s="264"/>
      <c r="DX201" s="264"/>
      <c r="DY201" s="264">
        <f t="shared" si="20"/>
        <v>328288.09</v>
      </c>
    </row>
    <row r="202" spans="1:129" ht="16.5" customHeight="1">
      <c r="A202" s="268" t="s">
        <v>70</v>
      </c>
      <c r="B202" s="264">
        <f>SUM(B8:B201)</f>
        <v>111962.99999999999</v>
      </c>
      <c r="C202" s="264">
        <f aca="true" t="shared" si="21" ref="C202:BN202">SUM(C8:C201)</f>
        <v>73142.99999999997</v>
      </c>
      <c r="D202" s="264">
        <f t="shared" si="21"/>
        <v>25214.999999999996</v>
      </c>
      <c r="E202" s="264">
        <f t="shared" si="21"/>
        <v>46617.99999999999</v>
      </c>
      <c r="F202" s="264">
        <f t="shared" si="21"/>
        <v>1310.0000000000007</v>
      </c>
      <c r="G202" s="264">
        <f t="shared" si="21"/>
        <v>15363</v>
      </c>
      <c r="H202" s="264">
        <f t="shared" si="21"/>
        <v>8029.999999999999</v>
      </c>
      <c r="I202" s="264">
        <f t="shared" si="21"/>
        <v>4000</v>
      </c>
      <c r="J202" s="264">
        <f t="shared" si="21"/>
        <v>2853</v>
      </c>
      <c r="K202" s="264">
        <f t="shared" si="21"/>
        <v>480</v>
      </c>
      <c r="L202" s="264">
        <f t="shared" si="21"/>
        <v>0</v>
      </c>
      <c r="M202" s="264">
        <f t="shared" si="21"/>
        <v>7000.000000000001</v>
      </c>
      <c r="N202" s="264">
        <f t="shared" si="21"/>
        <v>4218.000000000002</v>
      </c>
      <c r="O202" s="264">
        <f t="shared" si="21"/>
        <v>0</v>
      </c>
      <c r="P202" s="264">
        <f t="shared" si="21"/>
        <v>0</v>
      </c>
      <c r="Q202" s="264">
        <f t="shared" si="21"/>
        <v>4218.000000000002</v>
      </c>
      <c r="R202" s="264">
        <f t="shared" si="21"/>
        <v>2309.9999999999995</v>
      </c>
      <c r="S202" s="264">
        <f t="shared" si="21"/>
        <v>700</v>
      </c>
      <c r="T202" s="264">
        <f t="shared" si="21"/>
        <v>700</v>
      </c>
      <c r="U202" s="264">
        <f t="shared" si="21"/>
        <v>0</v>
      </c>
      <c r="V202" s="264">
        <f t="shared" si="21"/>
        <v>0</v>
      </c>
      <c r="W202" s="264">
        <f t="shared" si="21"/>
        <v>0</v>
      </c>
      <c r="X202" s="264">
        <f t="shared" si="21"/>
        <v>0</v>
      </c>
      <c r="Y202" s="264">
        <f t="shared" si="21"/>
        <v>0</v>
      </c>
      <c r="Z202" s="264">
        <f t="shared" si="21"/>
        <v>0</v>
      </c>
      <c r="AA202" s="264">
        <f t="shared" si="21"/>
        <v>9228.999999999998</v>
      </c>
      <c r="AB202" s="264">
        <f t="shared" si="21"/>
        <v>0</v>
      </c>
      <c r="AC202" s="264">
        <f t="shared" si="21"/>
        <v>9228.999999999998</v>
      </c>
      <c r="AD202" s="264">
        <f t="shared" si="21"/>
        <v>0</v>
      </c>
      <c r="AE202" s="264">
        <f t="shared" si="21"/>
        <v>0</v>
      </c>
      <c r="AF202" s="264">
        <f t="shared" si="21"/>
        <v>24335.000000000007</v>
      </c>
      <c r="AG202" s="264">
        <f t="shared" si="21"/>
        <v>13136.599999999995</v>
      </c>
      <c r="AH202" s="264">
        <f t="shared" si="21"/>
        <v>3635.6</v>
      </c>
      <c r="AI202" s="264">
        <f t="shared" si="21"/>
        <v>1178.4</v>
      </c>
      <c r="AJ202" s="264">
        <f t="shared" si="21"/>
        <v>52.400000000000006</v>
      </c>
      <c r="AK202" s="264">
        <f t="shared" si="21"/>
        <v>338.80000000000007</v>
      </c>
      <c r="AL202" s="264">
        <f t="shared" si="21"/>
        <v>1366.2</v>
      </c>
      <c r="AM202" s="264">
        <f t="shared" si="21"/>
        <v>703</v>
      </c>
      <c r="AN202" s="264">
        <f t="shared" si="21"/>
        <v>0</v>
      </c>
      <c r="AO202" s="264">
        <f t="shared" si="21"/>
        <v>314.9</v>
      </c>
      <c r="AP202" s="264">
        <f t="shared" si="21"/>
        <v>2413.7000000000003</v>
      </c>
      <c r="AQ202" s="264">
        <f t="shared" si="21"/>
        <v>292.2</v>
      </c>
      <c r="AR202" s="264">
        <f t="shared" si="21"/>
        <v>653.8</v>
      </c>
      <c r="AS202" s="264">
        <f t="shared" si="21"/>
        <v>81</v>
      </c>
      <c r="AT202" s="264">
        <f t="shared" si="21"/>
        <v>2104.6</v>
      </c>
      <c r="AU202" s="264">
        <f t="shared" si="21"/>
        <v>2</v>
      </c>
      <c r="AV202" s="264">
        <f t="shared" si="21"/>
        <v>521.8000000000001</v>
      </c>
      <c r="AW202" s="264">
        <f t="shared" si="21"/>
        <v>793.2</v>
      </c>
      <c r="AX202" s="264">
        <f t="shared" si="21"/>
        <v>542.1999999999999</v>
      </c>
      <c r="AY202" s="264">
        <f t="shared" si="21"/>
        <v>497.9</v>
      </c>
      <c r="AZ202" s="264">
        <f t="shared" si="21"/>
        <v>41.4</v>
      </c>
      <c r="BA202" s="264">
        <f t="shared" si="21"/>
        <v>2.9</v>
      </c>
      <c r="BB202" s="264">
        <f t="shared" si="21"/>
        <v>1818.1</v>
      </c>
      <c r="BC202" s="264">
        <f t="shared" si="21"/>
        <v>95.1</v>
      </c>
      <c r="BD202" s="264">
        <f t="shared" si="21"/>
        <v>1148.9999999999998</v>
      </c>
      <c r="BE202" s="264">
        <f t="shared" si="21"/>
        <v>574</v>
      </c>
      <c r="BF202" s="264">
        <f t="shared" si="21"/>
        <v>747.5000000000002</v>
      </c>
      <c r="BG202" s="264">
        <f t="shared" si="21"/>
        <v>19</v>
      </c>
      <c r="BH202" s="264">
        <f t="shared" si="21"/>
        <v>1854.5</v>
      </c>
      <c r="BI202" s="264">
        <f t="shared" si="21"/>
        <v>1414.7999999999997</v>
      </c>
      <c r="BJ202" s="264">
        <f t="shared" si="21"/>
        <v>3482.3</v>
      </c>
      <c r="BK202" s="264">
        <f t="shared" si="21"/>
        <v>331688</v>
      </c>
      <c r="BL202" s="264">
        <f t="shared" si="21"/>
        <v>220003</v>
      </c>
      <c r="BM202" s="264">
        <f t="shared" si="21"/>
        <v>10213.3</v>
      </c>
      <c r="BN202" s="264">
        <f t="shared" si="21"/>
        <v>1893.7</v>
      </c>
      <c r="BO202" s="264">
        <f aca="true" t="shared" si="22" ref="BO202:DY202">SUM(BO8:BO201)</f>
        <v>980</v>
      </c>
      <c r="BP202" s="264">
        <f t="shared" si="22"/>
        <v>6.3</v>
      </c>
      <c r="BQ202" s="264">
        <f t="shared" si="22"/>
        <v>75.4</v>
      </c>
      <c r="BR202" s="264">
        <f t="shared" si="22"/>
        <v>1831</v>
      </c>
      <c r="BS202" s="264">
        <f t="shared" si="22"/>
        <v>296.3</v>
      </c>
      <c r="BT202" s="264">
        <f t="shared" si="22"/>
        <v>12</v>
      </c>
      <c r="BU202" s="264">
        <f t="shared" si="22"/>
        <v>380</v>
      </c>
      <c r="BV202" s="264">
        <f t="shared" si="22"/>
        <v>2223.2</v>
      </c>
      <c r="BW202" s="264">
        <f t="shared" si="22"/>
        <v>1663.8</v>
      </c>
      <c r="BX202" s="264">
        <f t="shared" si="22"/>
        <v>164</v>
      </c>
      <c r="BY202" s="264">
        <f t="shared" si="22"/>
        <v>641</v>
      </c>
      <c r="BZ202" s="264">
        <f t="shared" si="22"/>
        <v>46.6</v>
      </c>
      <c r="CA202" s="264">
        <f t="shared" si="22"/>
        <v>0</v>
      </c>
      <c r="CB202" s="264">
        <f t="shared" si="22"/>
        <v>397.20000000000005</v>
      </c>
      <c r="CC202" s="264">
        <f t="shared" si="22"/>
        <v>1231.8</v>
      </c>
      <c r="CD202" s="264">
        <f t="shared" si="22"/>
        <v>2579.3999999999996</v>
      </c>
      <c r="CE202" s="264">
        <f t="shared" si="22"/>
        <v>2377.7</v>
      </c>
      <c r="CF202" s="264">
        <f t="shared" si="22"/>
        <v>77.7</v>
      </c>
      <c r="CG202" s="264">
        <f t="shared" si="22"/>
        <v>124</v>
      </c>
      <c r="CH202" s="264">
        <f t="shared" si="22"/>
        <v>4927.4</v>
      </c>
      <c r="CI202" s="264">
        <f t="shared" si="22"/>
        <v>44</v>
      </c>
      <c r="CJ202" s="264">
        <f t="shared" si="22"/>
        <v>2904.8</v>
      </c>
      <c r="CK202" s="264">
        <f t="shared" si="22"/>
        <v>1978.6</v>
      </c>
      <c r="CL202" s="264">
        <f t="shared" si="22"/>
        <v>427.7</v>
      </c>
      <c r="CM202" s="264">
        <f t="shared" si="22"/>
        <v>0</v>
      </c>
      <c r="CN202" s="264">
        <f t="shared" si="22"/>
        <v>267.4</v>
      </c>
      <c r="CO202" s="264">
        <f t="shared" si="22"/>
        <v>1045.8</v>
      </c>
      <c r="CP202" s="264">
        <f t="shared" si="22"/>
        <v>198913</v>
      </c>
      <c r="CQ202" s="264">
        <f t="shared" si="22"/>
        <v>12260</v>
      </c>
      <c r="CR202" s="264">
        <f t="shared" si="22"/>
        <v>0</v>
      </c>
      <c r="CS202" s="264">
        <f t="shared" si="22"/>
        <v>110</v>
      </c>
      <c r="CT202" s="264">
        <f t="shared" si="22"/>
        <v>0</v>
      </c>
      <c r="CU202" s="264">
        <f t="shared" si="22"/>
        <v>0</v>
      </c>
      <c r="CV202" s="264">
        <f t="shared" si="22"/>
        <v>0</v>
      </c>
      <c r="CW202" s="264">
        <f t="shared" si="22"/>
        <v>0</v>
      </c>
      <c r="CX202" s="264">
        <f t="shared" si="22"/>
        <v>0</v>
      </c>
      <c r="CY202" s="264">
        <f t="shared" si="22"/>
        <v>0</v>
      </c>
      <c r="CZ202" s="264">
        <f t="shared" si="22"/>
        <v>2525</v>
      </c>
      <c r="DA202" s="264">
        <f t="shared" si="22"/>
        <v>100</v>
      </c>
      <c r="DB202" s="264">
        <f t="shared" si="22"/>
        <v>303</v>
      </c>
      <c r="DC202" s="264">
        <f t="shared" si="22"/>
        <v>2122</v>
      </c>
      <c r="DD202" s="264">
        <f t="shared" si="22"/>
        <v>2095</v>
      </c>
      <c r="DE202" s="264">
        <f t="shared" si="22"/>
        <v>7530</v>
      </c>
      <c r="DF202" s="264">
        <f t="shared" si="22"/>
        <v>0</v>
      </c>
      <c r="DG202" s="264">
        <f t="shared" si="22"/>
        <v>300</v>
      </c>
      <c r="DH202" s="264">
        <f t="shared" si="22"/>
        <v>0</v>
      </c>
      <c r="DI202" s="264">
        <f t="shared" si="22"/>
        <v>0</v>
      </c>
      <c r="DJ202" s="264">
        <f t="shared" si="22"/>
        <v>7230</v>
      </c>
      <c r="DK202" s="264">
        <f t="shared" si="22"/>
        <v>0</v>
      </c>
      <c r="DL202" s="264">
        <f t="shared" si="22"/>
        <v>0</v>
      </c>
      <c r="DM202" s="264">
        <f t="shared" si="22"/>
        <v>0</v>
      </c>
      <c r="DN202" s="264">
        <f t="shared" si="22"/>
        <v>0</v>
      </c>
      <c r="DO202" s="264">
        <f t="shared" si="22"/>
        <v>0</v>
      </c>
      <c r="DP202" s="264">
        <f t="shared" si="22"/>
        <v>0</v>
      </c>
      <c r="DQ202" s="264">
        <f t="shared" si="22"/>
        <v>0</v>
      </c>
      <c r="DR202" s="264">
        <f t="shared" si="22"/>
        <v>0</v>
      </c>
      <c r="DS202" s="264">
        <f t="shared" si="22"/>
        <v>0</v>
      </c>
      <c r="DT202" s="264">
        <f t="shared" si="22"/>
        <v>0</v>
      </c>
      <c r="DU202" s="264">
        <f t="shared" si="22"/>
        <v>0</v>
      </c>
      <c r="DV202" s="264">
        <f t="shared" si="22"/>
        <v>0</v>
      </c>
      <c r="DW202" s="264">
        <f t="shared" si="22"/>
        <v>0</v>
      </c>
      <c r="DX202" s="264">
        <f t="shared" si="22"/>
        <v>0</v>
      </c>
      <c r="DY202" s="264">
        <f t="shared" si="22"/>
        <v>467986</v>
      </c>
    </row>
  </sheetData>
  <sheetProtection/>
  <mergeCells count="21">
    <mergeCell ref="A1:DY1"/>
    <mergeCell ref="BK2:DY2"/>
    <mergeCell ref="B3:DY3"/>
    <mergeCell ref="B4:AE4"/>
    <mergeCell ref="C5:R5"/>
    <mergeCell ref="S5:AE5"/>
    <mergeCell ref="C6:F6"/>
    <mergeCell ref="G6:L6"/>
    <mergeCell ref="S6:X6"/>
    <mergeCell ref="AA6:AD6"/>
    <mergeCell ref="A3:A7"/>
    <mergeCell ref="B5:B7"/>
    <mergeCell ref="M6:M7"/>
    <mergeCell ref="R6:R7"/>
    <mergeCell ref="Y6:Y7"/>
    <mergeCell ref="Z6:Z7"/>
    <mergeCell ref="AE6:AE7"/>
    <mergeCell ref="DY4:DY7"/>
    <mergeCell ref="AF4:BJ7"/>
    <mergeCell ref="N6:Q7"/>
    <mergeCell ref="BK4:DX7"/>
  </mergeCells>
  <printOptions/>
  <pageMargins left="0.72" right="0.16" top="0.51" bottom="0.54" header="0.35" footer="0.35"/>
  <pageSetup firstPageNumber="13" useFirstPageNumber="1" horizontalDpi="600" verticalDpi="600" orientation="landscape" paperSize="8" scale="82"/>
  <headerFooter scaleWithDoc="0" alignWithMargins="0">
    <oddFooter>&amp;R第 &amp;P  页</oddFooter>
  </headerFooter>
</worksheet>
</file>

<file path=xl/worksheets/sheet6.xml><?xml version="1.0" encoding="utf-8"?>
<worksheet xmlns="http://schemas.openxmlformats.org/spreadsheetml/2006/main" xmlns:r="http://schemas.openxmlformats.org/officeDocument/2006/relationships">
  <dimension ref="A1:BK202"/>
  <sheetViews>
    <sheetView showZeros="0" zoomScale="70" zoomScaleNormal="70" workbookViewId="0" topLeftCell="A1">
      <pane ySplit="6" topLeftCell="BM137" activePane="bottomLeft" state="frozen"/>
      <selection pane="bottomLeft" activeCell="A1" sqref="A1:BK1"/>
    </sheetView>
  </sheetViews>
  <sheetFormatPr defaultColWidth="11.421875" defaultRowHeight="12"/>
  <cols>
    <col min="1" max="1" width="42.00390625" style="0" customWidth="1"/>
    <col min="2" max="2" width="20.57421875" style="0" hidden="1" customWidth="1"/>
    <col min="3" max="3" width="9.7109375" style="0" hidden="1" customWidth="1"/>
    <col min="4" max="4" width="10.00390625" style="0" hidden="1" customWidth="1"/>
    <col min="5" max="5" width="9.8515625" style="0" hidden="1" customWidth="1"/>
    <col min="6" max="6" width="9.421875" style="0" hidden="1" customWidth="1"/>
    <col min="7" max="7" width="8.140625" style="0" hidden="1" customWidth="1"/>
    <col min="8" max="8" width="9.421875" style="0" hidden="1" customWidth="1"/>
    <col min="9" max="9" width="11.00390625" style="0" hidden="1" customWidth="1"/>
    <col min="10" max="10" width="10.140625" style="0" hidden="1" customWidth="1"/>
    <col min="11" max="11" width="11.140625" style="0" hidden="1" customWidth="1"/>
    <col min="12" max="12" width="9.8515625" style="0" hidden="1" customWidth="1"/>
    <col min="13" max="13" width="9.421875" style="0" hidden="1" customWidth="1"/>
    <col min="14" max="14" width="10.28125" style="0" hidden="1" customWidth="1"/>
    <col min="15" max="15" width="9.421875" style="0" hidden="1" customWidth="1"/>
    <col min="16" max="18" width="14.7109375" style="0" hidden="1" customWidth="1"/>
    <col min="19" max="20" width="9.00390625" style="0" hidden="1" customWidth="1"/>
    <col min="21" max="25" width="14.7109375" style="0" hidden="1" customWidth="1"/>
    <col min="26" max="26" width="10.57421875" style="0" hidden="1" customWidth="1"/>
    <col min="27" max="28" width="9.8515625" style="0" hidden="1" customWidth="1"/>
    <col min="29" max="29" width="14.7109375" style="0" hidden="1" customWidth="1"/>
    <col min="30" max="30" width="10.00390625" style="0" hidden="1" customWidth="1"/>
    <col min="31" max="31" width="8.8515625" style="0" hidden="1" customWidth="1"/>
    <col min="32" max="32" width="9.8515625" style="0" hidden="1" customWidth="1"/>
    <col min="33" max="33" width="9.140625" style="0" customWidth="1"/>
    <col min="34" max="34" width="8.8515625" style="0" customWidth="1"/>
    <col min="35" max="35" width="7.00390625" style="0" customWidth="1"/>
    <col min="36" max="36" width="7.7109375" style="0" customWidth="1"/>
    <col min="37" max="37" width="7.140625" style="0" customWidth="1"/>
    <col min="38" max="38" width="6.421875" style="0" customWidth="1"/>
    <col min="39" max="39" width="7.28125" style="0" customWidth="1"/>
    <col min="40" max="40" width="8.140625" style="0" customWidth="1"/>
    <col min="41" max="41" width="6.140625" style="0" customWidth="1"/>
    <col min="42" max="42" width="6.421875" style="0" customWidth="1"/>
    <col min="43" max="44" width="7.7109375" style="0" customWidth="1"/>
    <col min="45" max="45" width="8.57421875" style="0" customWidth="1"/>
    <col min="46" max="46" width="7.00390625" style="0" customWidth="1"/>
    <col min="47" max="47" width="8.421875" style="0" customWidth="1"/>
    <col min="48" max="48" width="8.28125" style="0" customWidth="1"/>
    <col min="49" max="49" width="7.28125" style="0" customWidth="1"/>
    <col min="50" max="50" width="7.8515625" style="0" customWidth="1"/>
    <col min="51" max="51" width="7.421875" style="0" customWidth="1"/>
    <col min="52" max="52" width="6.57421875" style="0" customWidth="1"/>
    <col min="53" max="54" width="5.8515625" style="0" customWidth="1"/>
    <col min="55" max="55" width="8.421875" style="0" customWidth="1"/>
    <col min="56" max="56" width="6.57421875" style="0" customWidth="1"/>
    <col min="57" max="57" width="8.57421875" style="0" customWidth="1"/>
    <col min="58" max="58" width="8.7109375" style="0" customWidth="1"/>
    <col min="59" max="59" width="8.00390625" style="0" customWidth="1"/>
    <col min="60" max="61" width="7.7109375" style="0" customWidth="1"/>
    <col min="62" max="62" width="8.7109375" style="0" customWidth="1"/>
    <col min="63" max="63" width="8.00390625" style="0" customWidth="1"/>
    <col min="64" max="65" width="11.140625" style="0" customWidth="1"/>
  </cols>
  <sheetData>
    <row r="1" spans="1:63" ht="29.25" customHeight="1">
      <c r="A1" s="260" t="s">
        <v>358</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row>
    <row r="2" spans="1:63" ht="14.25" customHeight="1">
      <c r="A2" s="25"/>
      <c r="C2" s="25"/>
      <c r="D2" s="25"/>
      <c r="E2" s="25"/>
      <c r="F2" s="25"/>
      <c r="G2" s="25"/>
      <c r="I2" s="40"/>
      <c r="J2" s="40"/>
      <c r="K2" s="40"/>
      <c r="L2" s="40"/>
      <c r="M2" s="40"/>
      <c r="N2" s="40"/>
      <c r="Q2" s="40"/>
      <c r="R2" s="40"/>
      <c r="U2" s="25"/>
      <c r="V2" s="40"/>
      <c r="W2" s="40"/>
      <c r="X2" s="40"/>
      <c r="Z2" s="25"/>
      <c r="AA2" s="40"/>
      <c r="AF2" s="40"/>
      <c r="AG2" s="25"/>
      <c r="BJ2" s="266" t="s">
        <v>359</v>
      </c>
      <c r="BK2" s="266"/>
    </row>
    <row r="3" spans="1:63" ht="19.5" customHeight="1">
      <c r="A3" s="27" t="s">
        <v>153</v>
      </c>
      <c r="B3" s="261" t="s">
        <v>360</v>
      </c>
      <c r="C3" s="262" t="s">
        <v>66</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row>
    <row r="4" spans="1:63" ht="24" customHeight="1">
      <c r="A4" s="27"/>
      <c r="B4" s="27"/>
      <c r="C4" s="263" t="s">
        <v>67</v>
      </c>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t="s">
        <v>68</v>
      </c>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row>
    <row r="5" spans="1:63" ht="20.25" customHeight="1">
      <c r="A5" s="27"/>
      <c r="B5" s="27"/>
      <c r="C5" s="27" t="s">
        <v>71</v>
      </c>
      <c r="D5" s="27" t="s">
        <v>72</v>
      </c>
      <c r="E5" s="27"/>
      <c r="F5" s="27"/>
      <c r="G5" s="27"/>
      <c r="H5" s="27"/>
      <c r="I5" s="27"/>
      <c r="J5" s="27"/>
      <c r="K5" s="27"/>
      <c r="L5" s="27"/>
      <c r="M5" s="27"/>
      <c r="N5" s="27"/>
      <c r="O5" s="27"/>
      <c r="P5" s="27"/>
      <c r="Q5" s="27"/>
      <c r="R5" s="27"/>
      <c r="S5" s="27"/>
      <c r="T5" s="27" t="s">
        <v>73</v>
      </c>
      <c r="U5" s="27"/>
      <c r="V5" s="27"/>
      <c r="W5" s="27"/>
      <c r="X5" s="27"/>
      <c r="Y5" s="27"/>
      <c r="Z5" s="27"/>
      <c r="AA5" s="27"/>
      <c r="AB5" s="27"/>
      <c r="AC5" s="27"/>
      <c r="AD5" s="27"/>
      <c r="AE5" s="27"/>
      <c r="AF5" s="27"/>
      <c r="AG5" s="27" t="s">
        <v>71</v>
      </c>
      <c r="AH5" s="27" t="s">
        <v>74</v>
      </c>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row>
    <row r="6" spans="1:63" ht="24.75" customHeight="1">
      <c r="A6" s="27"/>
      <c r="B6" s="27"/>
      <c r="C6" s="27"/>
      <c r="D6" s="27" t="s">
        <v>76</v>
      </c>
      <c r="E6" s="27"/>
      <c r="F6" s="27"/>
      <c r="G6" s="27"/>
      <c r="H6" s="27" t="s">
        <v>77</v>
      </c>
      <c r="I6" s="27"/>
      <c r="J6" s="27"/>
      <c r="K6" s="27"/>
      <c r="L6" s="27"/>
      <c r="M6" s="27"/>
      <c r="N6" s="27" t="s">
        <v>78</v>
      </c>
      <c r="O6" s="247" t="s">
        <v>79</v>
      </c>
      <c r="P6" s="253"/>
      <c r="Q6" s="253"/>
      <c r="R6" s="256"/>
      <c r="S6" s="27" t="s">
        <v>80</v>
      </c>
      <c r="T6" s="27" t="s">
        <v>81</v>
      </c>
      <c r="U6" s="27"/>
      <c r="V6" s="27"/>
      <c r="W6" s="27"/>
      <c r="X6" s="27"/>
      <c r="Y6" s="27"/>
      <c r="Z6" s="27" t="s">
        <v>154</v>
      </c>
      <c r="AA6" s="27" t="s">
        <v>155</v>
      </c>
      <c r="AB6" s="27" t="s">
        <v>82</v>
      </c>
      <c r="AC6" s="27"/>
      <c r="AD6" s="27"/>
      <c r="AE6" s="27"/>
      <c r="AF6" s="27" t="s">
        <v>156</v>
      </c>
      <c r="AG6" s="27"/>
      <c r="AH6" s="27" t="s">
        <v>83</v>
      </c>
      <c r="AI6" s="27"/>
      <c r="AJ6" s="27"/>
      <c r="AK6" s="27"/>
      <c r="AL6" s="27"/>
      <c r="AM6" s="27"/>
      <c r="AN6" s="27"/>
      <c r="AO6" s="27"/>
      <c r="AP6" s="27"/>
      <c r="AQ6" s="27"/>
      <c r="AR6" s="27"/>
      <c r="AS6" s="27"/>
      <c r="AT6" s="27"/>
      <c r="AU6" s="27"/>
      <c r="AV6" s="27"/>
      <c r="AW6" s="27" t="s">
        <v>84</v>
      </c>
      <c r="AX6" s="27" t="s">
        <v>85</v>
      </c>
      <c r="AY6" s="27" t="s">
        <v>86</v>
      </c>
      <c r="AZ6" s="27"/>
      <c r="BA6" s="27"/>
      <c r="BB6" s="27"/>
      <c r="BC6" s="27" t="s">
        <v>87</v>
      </c>
      <c r="BD6" s="27"/>
      <c r="BE6" s="27"/>
      <c r="BF6" s="27"/>
      <c r="BG6" s="27" t="s">
        <v>88</v>
      </c>
      <c r="BH6" s="27" t="s">
        <v>89</v>
      </c>
      <c r="BI6" s="27" t="s">
        <v>90</v>
      </c>
      <c r="BJ6" s="27" t="s">
        <v>91</v>
      </c>
      <c r="BK6" s="27" t="s">
        <v>92</v>
      </c>
    </row>
    <row r="7" spans="1:63" ht="48" customHeight="1">
      <c r="A7" s="27"/>
      <c r="B7" s="27"/>
      <c r="C7" s="27"/>
      <c r="D7" s="27" t="s">
        <v>97</v>
      </c>
      <c r="E7" s="27" t="s">
        <v>98</v>
      </c>
      <c r="F7" s="27" t="s">
        <v>99</v>
      </c>
      <c r="G7" s="27" t="s">
        <v>100</v>
      </c>
      <c r="H7" s="27" t="s">
        <v>97</v>
      </c>
      <c r="I7" s="27" t="s">
        <v>101</v>
      </c>
      <c r="J7" s="27" t="s">
        <v>102</v>
      </c>
      <c r="K7" s="27" t="s">
        <v>103</v>
      </c>
      <c r="L7" s="27" t="s">
        <v>104</v>
      </c>
      <c r="M7" s="27" t="s">
        <v>157</v>
      </c>
      <c r="N7" s="27"/>
      <c r="O7" s="249"/>
      <c r="P7" s="255"/>
      <c r="Q7" s="255"/>
      <c r="R7" s="258"/>
      <c r="S7" s="27"/>
      <c r="T7" s="27" t="s">
        <v>106</v>
      </c>
      <c r="U7" s="27" t="s">
        <v>106</v>
      </c>
      <c r="V7" s="27" t="s">
        <v>158</v>
      </c>
      <c r="W7" s="27" t="s">
        <v>159</v>
      </c>
      <c r="X7" s="27" t="s">
        <v>160</v>
      </c>
      <c r="Y7" s="27" t="s">
        <v>161</v>
      </c>
      <c r="Z7" s="27"/>
      <c r="AA7" s="27"/>
      <c r="AB7" s="27" t="s">
        <v>97</v>
      </c>
      <c r="AC7" s="27" t="s">
        <v>162</v>
      </c>
      <c r="AD7" s="27" t="s">
        <v>107</v>
      </c>
      <c r="AE7" s="27" t="s">
        <v>163</v>
      </c>
      <c r="AF7" s="27"/>
      <c r="AG7" s="27"/>
      <c r="AH7" s="27" t="s">
        <v>97</v>
      </c>
      <c r="AI7" s="27" t="s">
        <v>108</v>
      </c>
      <c r="AJ7" s="27" t="s">
        <v>109</v>
      </c>
      <c r="AK7" s="27" t="s">
        <v>110</v>
      </c>
      <c r="AL7" s="27" t="s">
        <v>111</v>
      </c>
      <c r="AM7" s="27" t="s">
        <v>112</v>
      </c>
      <c r="AN7" s="27" t="s">
        <v>113</v>
      </c>
      <c r="AO7" s="27" t="s">
        <v>126</v>
      </c>
      <c r="AP7" s="27" t="s">
        <v>114</v>
      </c>
      <c r="AQ7" s="27" t="s">
        <v>115</v>
      </c>
      <c r="AR7" s="27" t="s">
        <v>116</v>
      </c>
      <c r="AS7" s="27" t="s">
        <v>117</v>
      </c>
      <c r="AT7" s="27" t="s">
        <v>118</v>
      </c>
      <c r="AU7" s="27" t="s">
        <v>119</v>
      </c>
      <c r="AV7" s="27" t="s">
        <v>120</v>
      </c>
      <c r="AW7" s="27"/>
      <c r="AX7" s="27"/>
      <c r="AY7" s="27" t="s">
        <v>97</v>
      </c>
      <c r="AZ7" s="27" t="s">
        <v>121</v>
      </c>
      <c r="BA7" s="27" t="s">
        <v>122</v>
      </c>
      <c r="BB7" s="27" t="s">
        <v>123</v>
      </c>
      <c r="BC7" s="27" t="s">
        <v>97</v>
      </c>
      <c r="BD7" s="27" t="s">
        <v>124</v>
      </c>
      <c r="BE7" s="27" t="s">
        <v>125</v>
      </c>
      <c r="BF7" s="27" t="s">
        <v>87</v>
      </c>
      <c r="BG7" s="27"/>
      <c r="BH7" s="27"/>
      <c r="BI7" s="27"/>
      <c r="BJ7" s="27"/>
      <c r="BK7" s="27"/>
    </row>
    <row r="8" spans="1:63" ht="14.25" customHeight="1">
      <c r="A8" s="28" t="s">
        <v>164</v>
      </c>
      <c r="B8" s="39" t="s">
        <v>361</v>
      </c>
      <c r="C8" s="264">
        <f>D8+H8+N8+O8+S8+T8+Z8+AA8+AF8+AB8</f>
        <v>1220</v>
      </c>
      <c r="D8" s="264">
        <f>SUM(E8:G8)</f>
        <v>906</v>
      </c>
      <c r="E8" s="264">
        <v>330</v>
      </c>
      <c r="F8" s="264">
        <v>549</v>
      </c>
      <c r="G8" s="264">
        <v>27</v>
      </c>
      <c r="H8" s="264">
        <f>SUM(I8:M8)</f>
        <v>173</v>
      </c>
      <c r="I8" s="264">
        <v>130</v>
      </c>
      <c r="J8" s="264"/>
      <c r="K8" s="264">
        <v>43</v>
      </c>
      <c r="L8" s="264"/>
      <c r="M8" s="264"/>
      <c r="N8" s="264">
        <v>112</v>
      </c>
      <c r="O8" s="264">
        <f>SUM(P8:R8)</f>
        <v>5</v>
      </c>
      <c r="P8" s="264"/>
      <c r="Q8" s="264"/>
      <c r="R8" s="264">
        <v>5</v>
      </c>
      <c r="S8" s="264"/>
      <c r="T8" s="264">
        <f>SUM(U8:Y8)</f>
        <v>0</v>
      </c>
      <c r="U8" s="264"/>
      <c r="V8" s="264"/>
      <c r="W8" s="264"/>
      <c r="X8" s="264"/>
      <c r="Y8" s="264"/>
      <c r="Z8" s="264"/>
      <c r="AA8" s="264"/>
      <c r="AB8" s="264">
        <f>SUM(AC8:AE8)</f>
        <v>24</v>
      </c>
      <c r="AC8" s="264"/>
      <c r="AD8" s="264">
        <v>24</v>
      </c>
      <c r="AE8" s="264"/>
      <c r="AF8" s="264"/>
      <c r="AG8" s="264">
        <v>914.3</v>
      </c>
      <c r="AH8" s="264">
        <v>465.5</v>
      </c>
      <c r="AI8" s="264">
        <v>80.8</v>
      </c>
      <c r="AJ8" s="264">
        <v>50.4</v>
      </c>
      <c r="AK8" s="264"/>
      <c r="AL8" s="264">
        <v>51</v>
      </c>
      <c r="AM8" s="264">
        <v>162</v>
      </c>
      <c r="AN8" s="264">
        <v>15</v>
      </c>
      <c r="AO8" s="264"/>
      <c r="AP8" s="264"/>
      <c r="AQ8" s="264">
        <v>33</v>
      </c>
      <c r="AR8" s="264">
        <v>10</v>
      </c>
      <c r="AS8" s="264">
        <v>9.3</v>
      </c>
      <c r="AT8" s="264"/>
      <c r="AU8" s="264">
        <v>54</v>
      </c>
      <c r="AV8" s="264"/>
      <c r="AW8" s="264">
        <v>20.5</v>
      </c>
      <c r="AX8" s="264">
        <v>5</v>
      </c>
      <c r="AY8" s="264">
        <v>66</v>
      </c>
      <c r="AZ8" s="264">
        <v>66</v>
      </c>
      <c r="BA8" s="264"/>
      <c r="BB8" s="264"/>
      <c r="BC8" s="264">
        <v>51.5</v>
      </c>
      <c r="BD8" s="264"/>
      <c r="BE8" s="264">
        <v>30.5</v>
      </c>
      <c r="BF8" s="264">
        <v>21</v>
      </c>
      <c r="BG8" s="264">
        <v>25.3</v>
      </c>
      <c r="BH8" s="264"/>
      <c r="BI8" s="264">
        <v>51.5</v>
      </c>
      <c r="BJ8" s="264">
        <v>85</v>
      </c>
      <c r="BK8" s="264">
        <v>144</v>
      </c>
    </row>
    <row r="9" spans="1:63" ht="14.25" customHeight="1">
      <c r="A9" s="28" t="s">
        <v>165</v>
      </c>
      <c r="B9" s="39" t="s">
        <v>361</v>
      </c>
      <c r="C9" s="264">
        <f aca="true" t="shared" si="0" ref="C9:C72">D9+H9+N9+O9+S9+T9+Z9+AA9+AF9+AB9</f>
        <v>10</v>
      </c>
      <c r="D9" s="264">
        <f aca="true" t="shared" si="1" ref="D9:D72">SUM(E9:G9)</f>
        <v>7</v>
      </c>
      <c r="E9" s="264">
        <v>3</v>
      </c>
      <c r="F9" s="264">
        <v>4</v>
      </c>
      <c r="G9" s="264"/>
      <c r="H9" s="264">
        <f aca="true" t="shared" si="2" ref="H9:H72">SUM(I9:M9)</f>
        <v>1</v>
      </c>
      <c r="I9" s="264"/>
      <c r="J9" s="264"/>
      <c r="K9" s="264">
        <v>1</v>
      </c>
      <c r="L9" s="264"/>
      <c r="M9" s="264"/>
      <c r="N9" s="264">
        <v>1</v>
      </c>
      <c r="O9" s="264">
        <f aca="true" t="shared" si="3" ref="O9:O72">SUM(P9:R9)</f>
        <v>0</v>
      </c>
      <c r="P9" s="264"/>
      <c r="Q9" s="264"/>
      <c r="R9" s="264"/>
      <c r="S9" s="264">
        <v>1</v>
      </c>
      <c r="T9" s="264">
        <f aca="true" t="shared" si="4" ref="T9:T72">SUM(U9:Y9)</f>
        <v>0</v>
      </c>
      <c r="U9" s="264"/>
      <c r="V9" s="264"/>
      <c r="W9" s="264"/>
      <c r="X9" s="264"/>
      <c r="Y9" s="264"/>
      <c r="Z9" s="264"/>
      <c r="AA9" s="264"/>
      <c r="AB9" s="264">
        <f aca="true" t="shared" si="5" ref="AB9:AB72">SUM(AC9:AE9)</f>
        <v>0</v>
      </c>
      <c r="AC9" s="264"/>
      <c r="AD9" s="264"/>
      <c r="AE9" s="264"/>
      <c r="AF9" s="264"/>
      <c r="AG9" s="264">
        <v>131.1</v>
      </c>
      <c r="AH9" s="264">
        <v>52.1</v>
      </c>
      <c r="AI9" s="264">
        <v>16</v>
      </c>
      <c r="AJ9" s="264">
        <v>20</v>
      </c>
      <c r="AK9" s="264"/>
      <c r="AL9" s="264">
        <v>1</v>
      </c>
      <c r="AM9" s="264">
        <v>9</v>
      </c>
      <c r="AN9" s="264">
        <v>1</v>
      </c>
      <c r="AO9" s="264"/>
      <c r="AP9" s="264"/>
      <c r="AQ9" s="264">
        <v>5</v>
      </c>
      <c r="AR9" s="264"/>
      <c r="AS9" s="264">
        <v>0.1</v>
      </c>
      <c r="AT9" s="264"/>
      <c r="AU9" s="264"/>
      <c r="AV9" s="264"/>
      <c r="AW9" s="264">
        <v>2</v>
      </c>
      <c r="AX9" s="264">
        <v>2</v>
      </c>
      <c r="AY9" s="264"/>
      <c r="AZ9" s="264"/>
      <c r="BA9" s="264"/>
      <c r="BB9" s="264"/>
      <c r="BC9" s="264">
        <v>30</v>
      </c>
      <c r="BD9" s="264"/>
      <c r="BE9" s="264">
        <v>3</v>
      </c>
      <c r="BF9" s="264">
        <v>27</v>
      </c>
      <c r="BG9" s="264">
        <v>4.6</v>
      </c>
      <c r="BH9" s="264"/>
      <c r="BI9" s="264">
        <v>7</v>
      </c>
      <c r="BJ9" s="264">
        <v>15</v>
      </c>
      <c r="BK9" s="264">
        <v>18.4</v>
      </c>
    </row>
    <row r="10" spans="1:63" ht="14.25" customHeight="1">
      <c r="A10" s="28" t="s">
        <v>166</v>
      </c>
      <c r="B10" s="39" t="s">
        <v>361</v>
      </c>
      <c r="C10" s="264">
        <f t="shared" si="0"/>
        <v>0</v>
      </c>
      <c r="D10" s="264">
        <f t="shared" si="1"/>
        <v>0</v>
      </c>
      <c r="E10" s="264"/>
      <c r="F10" s="264"/>
      <c r="G10" s="264"/>
      <c r="H10" s="264">
        <f t="shared" si="2"/>
        <v>0</v>
      </c>
      <c r="I10" s="264"/>
      <c r="J10" s="264"/>
      <c r="K10" s="264"/>
      <c r="L10" s="264"/>
      <c r="M10" s="264"/>
      <c r="N10" s="264"/>
      <c r="O10" s="264">
        <f t="shared" si="3"/>
        <v>0</v>
      </c>
      <c r="P10" s="264"/>
      <c r="Q10" s="264"/>
      <c r="R10" s="264"/>
      <c r="S10" s="264"/>
      <c r="T10" s="264">
        <f t="shared" si="4"/>
        <v>0</v>
      </c>
      <c r="U10" s="264"/>
      <c r="V10" s="264"/>
      <c r="W10" s="264"/>
      <c r="X10" s="264"/>
      <c r="Y10" s="264"/>
      <c r="Z10" s="264"/>
      <c r="AA10" s="264"/>
      <c r="AB10" s="264">
        <f t="shared" si="5"/>
        <v>0</v>
      </c>
      <c r="AC10" s="264"/>
      <c r="AD10" s="264"/>
      <c r="AE10" s="264"/>
      <c r="AF10" s="264"/>
      <c r="AG10" s="264">
        <v>71</v>
      </c>
      <c r="AH10" s="264">
        <v>35</v>
      </c>
      <c r="AI10" s="264">
        <v>7</v>
      </c>
      <c r="AJ10" s="264">
        <v>7</v>
      </c>
      <c r="AK10" s="264"/>
      <c r="AL10" s="264"/>
      <c r="AM10" s="264"/>
      <c r="AN10" s="264">
        <v>6</v>
      </c>
      <c r="AO10" s="264"/>
      <c r="AP10" s="264"/>
      <c r="AQ10" s="264">
        <v>4</v>
      </c>
      <c r="AR10" s="264">
        <v>11</v>
      </c>
      <c r="AS10" s="264"/>
      <c r="AT10" s="264"/>
      <c r="AU10" s="264"/>
      <c r="AV10" s="264"/>
      <c r="AW10" s="264">
        <v>2</v>
      </c>
      <c r="AX10" s="264">
        <v>4</v>
      </c>
      <c r="AY10" s="264">
        <v>7</v>
      </c>
      <c r="AZ10" s="264">
        <v>7</v>
      </c>
      <c r="BA10" s="264"/>
      <c r="BB10" s="264"/>
      <c r="BC10" s="264"/>
      <c r="BD10" s="264"/>
      <c r="BE10" s="264"/>
      <c r="BF10" s="264"/>
      <c r="BG10" s="264"/>
      <c r="BH10" s="264"/>
      <c r="BI10" s="264">
        <v>6</v>
      </c>
      <c r="BJ10" s="264">
        <v>9</v>
      </c>
      <c r="BK10" s="264">
        <v>8</v>
      </c>
    </row>
    <row r="11" spans="1:63" ht="14.25" customHeight="1">
      <c r="A11" s="28" t="s">
        <v>167</v>
      </c>
      <c r="B11" s="39" t="s">
        <v>361</v>
      </c>
      <c r="C11" s="264">
        <f t="shared" si="0"/>
        <v>0</v>
      </c>
      <c r="D11" s="264">
        <f t="shared" si="1"/>
        <v>0</v>
      </c>
      <c r="E11" s="264"/>
      <c r="F11" s="264"/>
      <c r="G11" s="264"/>
      <c r="H11" s="264">
        <f t="shared" si="2"/>
        <v>0</v>
      </c>
      <c r="I11" s="264"/>
      <c r="J11" s="264"/>
      <c r="K11" s="264"/>
      <c r="L11" s="264"/>
      <c r="M11" s="264"/>
      <c r="N11" s="264"/>
      <c r="O11" s="264">
        <f t="shared" si="3"/>
        <v>0</v>
      </c>
      <c r="P11" s="264"/>
      <c r="Q11" s="264"/>
      <c r="R11" s="264"/>
      <c r="S11" s="264"/>
      <c r="T11" s="264">
        <f t="shared" si="4"/>
        <v>0</v>
      </c>
      <c r="U11" s="264"/>
      <c r="V11" s="264"/>
      <c r="W11" s="264"/>
      <c r="X11" s="264"/>
      <c r="Y11" s="264"/>
      <c r="Z11" s="264"/>
      <c r="AA11" s="264"/>
      <c r="AB11" s="264">
        <f t="shared" si="5"/>
        <v>0</v>
      </c>
      <c r="AC11" s="264"/>
      <c r="AD11" s="264"/>
      <c r="AE11" s="264"/>
      <c r="AF11" s="264"/>
      <c r="AG11" s="264">
        <v>70</v>
      </c>
      <c r="AH11" s="264">
        <v>21.3</v>
      </c>
      <c r="AI11" s="264">
        <v>6.9</v>
      </c>
      <c r="AJ11" s="264">
        <v>1</v>
      </c>
      <c r="AK11" s="264"/>
      <c r="AL11" s="264">
        <v>0.6</v>
      </c>
      <c r="AM11" s="264"/>
      <c r="AN11" s="264">
        <v>0.8</v>
      </c>
      <c r="AO11" s="264"/>
      <c r="AP11" s="264"/>
      <c r="AQ11" s="264">
        <v>3</v>
      </c>
      <c r="AR11" s="264">
        <v>9</v>
      </c>
      <c r="AS11" s="264"/>
      <c r="AT11" s="264"/>
      <c r="AU11" s="264"/>
      <c r="AV11" s="264"/>
      <c r="AW11" s="264"/>
      <c r="AX11" s="264">
        <v>2</v>
      </c>
      <c r="AY11" s="264">
        <v>6</v>
      </c>
      <c r="AZ11" s="264">
        <v>6</v>
      </c>
      <c r="BA11" s="264"/>
      <c r="BB11" s="264"/>
      <c r="BC11" s="264"/>
      <c r="BD11" s="264"/>
      <c r="BE11" s="264"/>
      <c r="BF11" s="264"/>
      <c r="BG11" s="264"/>
      <c r="BH11" s="264"/>
      <c r="BI11" s="264">
        <v>6.7</v>
      </c>
      <c r="BJ11" s="264">
        <v>25</v>
      </c>
      <c r="BK11" s="264">
        <v>9</v>
      </c>
    </row>
    <row r="12" spans="1:63" ht="14.25" customHeight="1">
      <c r="A12" s="28" t="s">
        <v>168</v>
      </c>
      <c r="B12" s="39" t="s">
        <v>361</v>
      </c>
      <c r="C12" s="264">
        <f t="shared" si="0"/>
        <v>0</v>
      </c>
      <c r="D12" s="264">
        <f t="shared" si="1"/>
        <v>0</v>
      </c>
      <c r="E12" s="264"/>
      <c r="F12" s="264"/>
      <c r="G12" s="264"/>
      <c r="H12" s="264">
        <f t="shared" si="2"/>
        <v>0</v>
      </c>
      <c r="I12" s="264"/>
      <c r="J12" s="264"/>
      <c r="K12" s="264"/>
      <c r="L12" s="264"/>
      <c r="M12" s="264"/>
      <c r="N12" s="264"/>
      <c r="O12" s="264">
        <f t="shared" si="3"/>
        <v>0</v>
      </c>
      <c r="P12" s="264"/>
      <c r="Q12" s="264"/>
      <c r="R12" s="264"/>
      <c r="S12" s="264"/>
      <c r="T12" s="264">
        <f t="shared" si="4"/>
        <v>0</v>
      </c>
      <c r="U12" s="264"/>
      <c r="V12" s="264"/>
      <c r="W12" s="264"/>
      <c r="X12" s="264"/>
      <c r="Y12" s="264"/>
      <c r="Z12" s="264"/>
      <c r="AA12" s="264"/>
      <c r="AB12" s="264">
        <f t="shared" si="5"/>
        <v>0</v>
      </c>
      <c r="AC12" s="264"/>
      <c r="AD12" s="264"/>
      <c r="AE12" s="264"/>
      <c r="AF12" s="264"/>
      <c r="AG12" s="264">
        <v>50</v>
      </c>
      <c r="AH12" s="264">
        <v>35</v>
      </c>
      <c r="AI12" s="264">
        <v>20</v>
      </c>
      <c r="AJ12" s="264">
        <v>10</v>
      </c>
      <c r="AK12" s="264"/>
      <c r="AL12" s="264"/>
      <c r="AM12" s="264"/>
      <c r="AN12" s="264">
        <v>2</v>
      </c>
      <c r="AO12" s="264"/>
      <c r="AP12" s="264"/>
      <c r="AQ12" s="264">
        <v>2</v>
      </c>
      <c r="AR12" s="264"/>
      <c r="AS12" s="264"/>
      <c r="AT12" s="264"/>
      <c r="AU12" s="264">
        <v>1</v>
      </c>
      <c r="AV12" s="264"/>
      <c r="AW12" s="264">
        <v>5</v>
      </c>
      <c r="AX12" s="264">
        <v>5</v>
      </c>
      <c r="AY12" s="264"/>
      <c r="AZ12" s="264"/>
      <c r="BA12" s="264"/>
      <c r="BB12" s="264"/>
      <c r="BC12" s="264">
        <v>3</v>
      </c>
      <c r="BD12" s="264"/>
      <c r="BE12" s="264">
        <v>3</v>
      </c>
      <c r="BF12" s="264"/>
      <c r="BG12" s="264"/>
      <c r="BH12" s="264"/>
      <c r="BI12" s="264"/>
      <c r="BJ12" s="264"/>
      <c r="BK12" s="264">
        <v>2</v>
      </c>
    </row>
    <row r="13" spans="1:63" ht="14.25" customHeight="1">
      <c r="A13" s="28" t="s">
        <v>169</v>
      </c>
      <c r="B13" s="39" t="s">
        <v>361</v>
      </c>
      <c r="C13" s="264">
        <f t="shared" si="0"/>
        <v>881</v>
      </c>
      <c r="D13" s="264">
        <f t="shared" si="1"/>
        <v>684</v>
      </c>
      <c r="E13" s="264">
        <v>262</v>
      </c>
      <c r="F13" s="264">
        <v>400</v>
      </c>
      <c r="G13" s="264">
        <v>22</v>
      </c>
      <c r="H13" s="264">
        <f t="shared" si="2"/>
        <v>31</v>
      </c>
      <c r="I13" s="264"/>
      <c r="J13" s="264"/>
      <c r="K13" s="264">
        <v>31</v>
      </c>
      <c r="L13" s="264"/>
      <c r="M13" s="264"/>
      <c r="N13" s="264">
        <v>86</v>
      </c>
      <c r="O13" s="264">
        <f t="shared" si="3"/>
        <v>5</v>
      </c>
      <c r="P13" s="264"/>
      <c r="Q13" s="264"/>
      <c r="R13" s="264">
        <v>5</v>
      </c>
      <c r="S13" s="264"/>
      <c r="T13" s="264">
        <f t="shared" si="4"/>
        <v>0</v>
      </c>
      <c r="U13" s="264"/>
      <c r="V13" s="264"/>
      <c r="W13" s="264"/>
      <c r="X13" s="264"/>
      <c r="Y13" s="264"/>
      <c r="Z13" s="264"/>
      <c r="AA13" s="264"/>
      <c r="AB13" s="264">
        <f t="shared" si="5"/>
        <v>75</v>
      </c>
      <c r="AC13" s="264"/>
      <c r="AD13" s="264">
        <v>75</v>
      </c>
      <c r="AE13" s="264"/>
      <c r="AF13" s="264"/>
      <c r="AG13" s="264">
        <v>630.1</v>
      </c>
      <c r="AH13" s="264">
        <v>336.1</v>
      </c>
      <c r="AI13" s="264">
        <v>132</v>
      </c>
      <c r="AJ13" s="264">
        <v>85</v>
      </c>
      <c r="AK13" s="264">
        <v>6</v>
      </c>
      <c r="AL13" s="264"/>
      <c r="AM13" s="264"/>
      <c r="AN13" s="264"/>
      <c r="AO13" s="264"/>
      <c r="AP13" s="264"/>
      <c r="AQ13" s="264">
        <v>41</v>
      </c>
      <c r="AR13" s="264">
        <v>15</v>
      </c>
      <c r="AS13" s="264">
        <v>7.1</v>
      </c>
      <c r="AT13" s="264"/>
      <c r="AU13" s="264">
        <v>50</v>
      </c>
      <c r="AV13" s="264"/>
      <c r="AW13" s="264">
        <v>59</v>
      </c>
      <c r="AX13" s="264">
        <v>46.6</v>
      </c>
      <c r="AY13" s="264"/>
      <c r="AZ13" s="264"/>
      <c r="BA13" s="264"/>
      <c r="BB13" s="264"/>
      <c r="BC13" s="264"/>
      <c r="BD13" s="264"/>
      <c r="BE13" s="264"/>
      <c r="BF13" s="264"/>
      <c r="BG13" s="264">
        <v>0.9</v>
      </c>
      <c r="BH13" s="264"/>
      <c r="BI13" s="264">
        <v>18</v>
      </c>
      <c r="BJ13" s="264">
        <v>60</v>
      </c>
      <c r="BK13" s="264">
        <v>109.5</v>
      </c>
    </row>
    <row r="14" spans="1:63" ht="14.25" customHeight="1">
      <c r="A14" s="28" t="s">
        <v>170</v>
      </c>
      <c r="B14" s="39" t="s">
        <v>361</v>
      </c>
      <c r="C14" s="264">
        <f t="shared" si="0"/>
        <v>1380</v>
      </c>
      <c r="D14" s="264">
        <f t="shared" si="1"/>
        <v>925</v>
      </c>
      <c r="E14" s="264">
        <v>344</v>
      </c>
      <c r="F14" s="264">
        <v>552</v>
      </c>
      <c r="G14" s="264">
        <v>29</v>
      </c>
      <c r="H14" s="264">
        <f t="shared" si="2"/>
        <v>180</v>
      </c>
      <c r="I14" s="264">
        <v>139</v>
      </c>
      <c r="J14" s="264"/>
      <c r="K14" s="264">
        <v>41</v>
      </c>
      <c r="L14" s="264"/>
      <c r="M14" s="264"/>
      <c r="N14" s="264">
        <v>117</v>
      </c>
      <c r="O14" s="264">
        <f t="shared" si="3"/>
        <v>45</v>
      </c>
      <c r="P14" s="264"/>
      <c r="Q14" s="264"/>
      <c r="R14" s="264">
        <v>45</v>
      </c>
      <c r="S14" s="264"/>
      <c r="T14" s="264">
        <f t="shared" si="4"/>
        <v>0</v>
      </c>
      <c r="U14" s="264"/>
      <c r="V14" s="264"/>
      <c r="W14" s="264"/>
      <c r="X14" s="264"/>
      <c r="Y14" s="264"/>
      <c r="Z14" s="264"/>
      <c r="AA14" s="264"/>
      <c r="AB14" s="264">
        <f t="shared" si="5"/>
        <v>113</v>
      </c>
      <c r="AC14" s="264"/>
      <c r="AD14" s="264">
        <v>113</v>
      </c>
      <c r="AE14" s="264"/>
      <c r="AF14" s="264"/>
      <c r="AG14" s="264">
        <v>1082</v>
      </c>
      <c r="AH14" s="264">
        <v>604</v>
      </c>
      <c r="AI14" s="264">
        <v>134</v>
      </c>
      <c r="AJ14" s="264">
        <v>58</v>
      </c>
      <c r="AK14" s="264"/>
      <c r="AL14" s="264">
        <v>10.8</v>
      </c>
      <c r="AM14" s="264">
        <v>86</v>
      </c>
      <c r="AN14" s="264">
        <v>45</v>
      </c>
      <c r="AO14" s="264"/>
      <c r="AP14" s="264">
        <v>56</v>
      </c>
      <c r="AQ14" s="264">
        <v>118</v>
      </c>
      <c r="AR14" s="264">
        <v>15.2</v>
      </c>
      <c r="AS14" s="264">
        <v>10</v>
      </c>
      <c r="AT14" s="264">
        <v>15</v>
      </c>
      <c r="AU14" s="264">
        <v>56</v>
      </c>
      <c r="AV14" s="264"/>
      <c r="AW14" s="264">
        <v>30</v>
      </c>
      <c r="AX14" s="264">
        <v>15</v>
      </c>
      <c r="AY14" s="264"/>
      <c r="AZ14" s="264"/>
      <c r="BA14" s="264"/>
      <c r="BB14" s="264"/>
      <c r="BC14" s="264">
        <v>68</v>
      </c>
      <c r="BD14" s="264">
        <v>5</v>
      </c>
      <c r="BE14" s="264">
        <v>63</v>
      </c>
      <c r="BF14" s="264"/>
      <c r="BG14" s="264">
        <v>90</v>
      </c>
      <c r="BH14" s="264">
        <v>10</v>
      </c>
      <c r="BI14" s="264">
        <v>110</v>
      </c>
      <c r="BJ14" s="264">
        <v>70</v>
      </c>
      <c r="BK14" s="264">
        <v>85</v>
      </c>
    </row>
    <row r="15" spans="1:63" ht="14.25" customHeight="1">
      <c r="A15" s="28" t="s">
        <v>171</v>
      </c>
      <c r="B15" s="39" t="s">
        <v>362</v>
      </c>
      <c r="C15" s="264">
        <f t="shared" si="0"/>
        <v>77</v>
      </c>
      <c r="D15" s="264">
        <f t="shared" si="1"/>
        <v>49</v>
      </c>
      <c r="E15" s="264">
        <v>22</v>
      </c>
      <c r="F15" s="264">
        <v>27</v>
      </c>
      <c r="G15" s="264"/>
      <c r="H15" s="264">
        <f t="shared" si="2"/>
        <v>10</v>
      </c>
      <c r="I15" s="264">
        <v>7</v>
      </c>
      <c r="J15" s="264"/>
      <c r="K15" s="264">
        <v>3</v>
      </c>
      <c r="L15" s="264"/>
      <c r="M15" s="264"/>
      <c r="N15" s="264">
        <v>7</v>
      </c>
      <c r="O15" s="264">
        <f t="shared" si="3"/>
        <v>0</v>
      </c>
      <c r="P15" s="264"/>
      <c r="Q15" s="264"/>
      <c r="R15" s="264"/>
      <c r="S15" s="264">
        <v>8</v>
      </c>
      <c r="T15" s="264">
        <f t="shared" si="4"/>
        <v>0</v>
      </c>
      <c r="U15" s="264"/>
      <c r="V15" s="264"/>
      <c r="W15" s="264"/>
      <c r="X15" s="264"/>
      <c r="Y15" s="264"/>
      <c r="Z15" s="264"/>
      <c r="AA15" s="264"/>
      <c r="AB15" s="264">
        <f t="shared" si="5"/>
        <v>3</v>
      </c>
      <c r="AC15" s="264"/>
      <c r="AD15" s="264">
        <v>3</v>
      </c>
      <c r="AE15" s="264"/>
      <c r="AF15" s="264"/>
      <c r="AG15" s="264">
        <v>43.6</v>
      </c>
      <c r="AH15" s="264">
        <v>18.6</v>
      </c>
      <c r="AI15" s="264">
        <v>16</v>
      </c>
      <c r="AJ15" s="264">
        <v>2</v>
      </c>
      <c r="AK15" s="264"/>
      <c r="AL15" s="264"/>
      <c r="AM15" s="264"/>
      <c r="AN15" s="264"/>
      <c r="AO15" s="264"/>
      <c r="AP15" s="264"/>
      <c r="AQ15" s="264"/>
      <c r="AR15" s="264"/>
      <c r="AS15" s="264">
        <v>0.6</v>
      </c>
      <c r="AT15" s="264"/>
      <c r="AU15" s="264"/>
      <c r="AV15" s="264"/>
      <c r="AW15" s="264"/>
      <c r="AX15" s="264"/>
      <c r="AY15" s="264"/>
      <c r="AZ15" s="264"/>
      <c r="BA15" s="264"/>
      <c r="BB15" s="264"/>
      <c r="BC15" s="264">
        <v>5</v>
      </c>
      <c r="BD15" s="264"/>
      <c r="BE15" s="264">
        <v>5</v>
      </c>
      <c r="BF15" s="264"/>
      <c r="BG15" s="264"/>
      <c r="BH15" s="264"/>
      <c r="BI15" s="264"/>
      <c r="BJ15" s="264">
        <v>20</v>
      </c>
      <c r="BK15" s="264"/>
    </row>
    <row r="16" spans="1:63" ht="14.25" customHeight="1">
      <c r="A16" s="28" t="s">
        <v>172</v>
      </c>
      <c r="B16" s="39" t="s">
        <v>361</v>
      </c>
      <c r="C16" s="264">
        <f t="shared" si="0"/>
        <v>0</v>
      </c>
      <c r="D16" s="264">
        <f t="shared" si="1"/>
        <v>0</v>
      </c>
      <c r="E16" s="264"/>
      <c r="F16" s="264"/>
      <c r="G16" s="264"/>
      <c r="H16" s="264">
        <f t="shared" si="2"/>
        <v>0</v>
      </c>
      <c r="I16" s="264"/>
      <c r="J16" s="264"/>
      <c r="K16" s="264"/>
      <c r="L16" s="264"/>
      <c r="M16" s="264"/>
      <c r="N16" s="264"/>
      <c r="O16" s="264">
        <f t="shared" si="3"/>
        <v>0</v>
      </c>
      <c r="P16" s="264"/>
      <c r="Q16" s="264"/>
      <c r="R16" s="264"/>
      <c r="S16" s="264"/>
      <c r="T16" s="264">
        <f t="shared" si="4"/>
        <v>0</v>
      </c>
      <c r="U16" s="264"/>
      <c r="V16" s="264"/>
      <c r="W16" s="264"/>
      <c r="X16" s="264"/>
      <c r="Y16" s="264"/>
      <c r="Z16" s="264"/>
      <c r="AA16" s="264"/>
      <c r="AB16" s="264">
        <f t="shared" si="5"/>
        <v>0</v>
      </c>
      <c r="AC16" s="264"/>
      <c r="AD16" s="264"/>
      <c r="AE16" s="264"/>
      <c r="AF16" s="264"/>
      <c r="AG16" s="264">
        <v>110</v>
      </c>
      <c r="AH16" s="264">
        <v>60</v>
      </c>
      <c r="AI16" s="264">
        <v>24</v>
      </c>
      <c r="AJ16" s="264">
        <v>6</v>
      </c>
      <c r="AK16" s="264"/>
      <c r="AL16" s="264">
        <v>1</v>
      </c>
      <c r="AM16" s="264">
        <v>15</v>
      </c>
      <c r="AN16" s="264">
        <v>4</v>
      </c>
      <c r="AO16" s="264"/>
      <c r="AP16" s="264"/>
      <c r="AQ16" s="264">
        <v>10</v>
      </c>
      <c r="AR16" s="264"/>
      <c r="AS16" s="264"/>
      <c r="AT16" s="264"/>
      <c r="AU16" s="264"/>
      <c r="AV16" s="264"/>
      <c r="AW16" s="264"/>
      <c r="AX16" s="264">
        <v>4</v>
      </c>
      <c r="AY16" s="264"/>
      <c r="AZ16" s="264"/>
      <c r="BA16" s="264"/>
      <c r="BB16" s="264"/>
      <c r="BC16" s="264">
        <v>27</v>
      </c>
      <c r="BD16" s="264"/>
      <c r="BE16" s="264">
        <v>27</v>
      </c>
      <c r="BF16" s="264"/>
      <c r="BG16" s="264"/>
      <c r="BH16" s="264"/>
      <c r="BI16" s="264"/>
      <c r="BJ16" s="264">
        <v>5</v>
      </c>
      <c r="BK16" s="264">
        <v>14</v>
      </c>
    </row>
    <row r="17" spans="1:63" ht="14.25" customHeight="1">
      <c r="A17" s="28" t="s">
        <v>173</v>
      </c>
      <c r="B17" s="39" t="s">
        <v>362</v>
      </c>
      <c r="C17" s="264">
        <f t="shared" si="0"/>
        <v>210</v>
      </c>
      <c r="D17" s="264">
        <f t="shared" si="1"/>
        <v>155</v>
      </c>
      <c r="E17" s="264">
        <v>77</v>
      </c>
      <c r="F17" s="264">
        <v>78</v>
      </c>
      <c r="G17" s="264"/>
      <c r="H17" s="264">
        <f t="shared" si="2"/>
        <v>7</v>
      </c>
      <c r="I17" s="264"/>
      <c r="J17" s="264"/>
      <c r="K17" s="264">
        <v>7</v>
      </c>
      <c r="L17" s="264"/>
      <c r="M17" s="264"/>
      <c r="N17" s="264">
        <v>21</v>
      </c>
      <c r="O17" s="264">
        <f t="shared" si="3"/>
        <v>0</v>
      </c>
      <c r="P17" s="264"/>
      <c r="Q17" s="264"/>
      <c r="R17" s="264"/>
      <c r="S17" s="264">
        <v>24</v>
      </c>
      <c r="T17" s="264">
        <f t="shared" si="4"/>
        <v>0</v>
      </c>
      <c r="U17" s="264"/>
      <c r="V17" s="264"/>
      <c r="W17" s="264"/>
      <c r="X17" s="264"/>
      <c r="Y17" s="264"/>
      <c r="Z17" s="264"/>
      <c r="AA17" s="264"/>
      <c r="AB17" s="264">
        <f t="shared" si="5"/>
        <v>3</v>
      </c>
      <c r="AC17" s="264"/>
      <c r="AD17" s="264">
        <v>3</v>
      </c>
      <c r="AE17" s="264"/>
      <c r="AF17" s="264"/>
      <c r="AG17" s="264">
        <v>144.8</v>
      </c>
      <c r="AH17" s="264">
        <v>44.8</v>
      </c>
      <c r="AI17" s="264">
        <v>7</v>
      </c>
      <c r="AJ17" s="264">
        <v>5</v>
      </c>
      <c r="AK17" s="264"/>
      <c r="AL17" s="264">
        <v>1</v>
      </c>
      <c r="AM17" s="264">
        <v>14</v>
      </c>
      <c r="AN17" s="264">
        <v>4.5</v>
      </c>
      <c r="AO17" s="264"/>
      <c r="AP17" s="264">
        <v>2</v>
      </c>
      <c r="AQ17" s="264">
        <v>7</v>
      </c>
      <c r="AR17" s="264">
        <v>2</v>
      </c>
      <c r="AS17" s="264">
        <v>1.8</v>
      </c>
      <c r="AT17" s="264"/>
      <c r="AU17" s="264">
        <v>0.5</v>
      </c>
      <c r="AV17" s="264"/>
      <c r="AW17" s="264"/>
      <c r="AX17" s="264">
        <v>5</v>
      </c>
      <c r="AY17" s="264">
        <v>5</v>
      </c>
      <c r="AZ17" s="264">
        <v>5</v>
      </c>
      <c r="BA17" s="264"/>
      <c r="BB17" s="264"/>
      <c r="BC17" s="264">
        <v>57</v>
      </c>
      <c r="BD17" s="264">
        <v>3</v>
      </c>
      <c r="BE17" s="264">
        <v>50</v>
      </c>
      <c r="BF17" s="264">
        <v>4</v>
      </c>
      <c r="BG17" s="264"/>
      <c r="BH17" s="264"/>
      <c r="BI17" s="264">
        <v>6</v>
      </c>
      <c r="BJ17" s="264">
        <v>7</v>
      </c>
      <c r="BK17" s="264">
        <v>20</v>
      </c>
    </row>
    <row r="18" spans="1:63" ht="14.25" customHeight="1">
      <c r="A18" s="28" t="s">
        <v>174</v>
      </c>
      <c r="B18" s="39" t="s">
        <v>362</v>
      </c>
      <c r="C18" s="264">
        <f t="shared" si="0"/>
        <v>28</v>
      </c>
      <c r="D18" s="264">
        <f t="shared" si="1"/>
        <v>18</v>
      </c>
      <c r="E18" s="264">
        <v>8</v>
      </c>
      <c r="F18" s="264">
        <v>10</v>
      </c>
      <c r="G18" s="264"/>
      <c r="H18" s="264">
        <f t="shared" si="2"/>
        <v>4</v>
      </c>
      <c r="I18" s="264">
        <v>3</v>
      </c>
      <c r="J18" s="264"/>
      <c r="K18" s="264">
        <v>1</v>
      </c>
      <c r="L18" s="264"/>
      <c r="M18" s="264"/>
      <c r="N18" s="264">
        <v>3</v>
      </c>
      <c r="O18" s="264">
        <f t="shared" si="3"/>
        <v>0</v>
      </c>
      <c r="P18" s="264"/>
      <c r="Q18" s="264"/>
      <c r="R18" s="264"/>
      <c r="S18" s="264">
        <v>3</v>
      </c>
      <c r="T18" s="264">
        <f t="shared" si="4"/>
        <v>0</v>
      </c>
      <c r="U18" s="264"/>
      <c r="V18" s="264"/>
      <c r="W18" s="264"/>
      <c r="X18" s="264"/>
      <c r="Y18" s="264"/>
      <c r="Z18" s="264"/>
      <c r="AA18" s="264"/>
      <c r="AB18" s="264">
        <f t="shared" si="5"/>
        <v>0</v>
      </c>
      <c r="AC18" s="264"/>
      <c r="AD18" s="264"/>
      <c r="AE18" s="264"/>
      <c r="AF18" s="264"/>
      <c r="AG18" s="264">
        <v>68.2</v>
      </c>
      <c r="AH18" s="264">
        <v>17.6</v>
      </c>
      <c r="AI18" s="264">
        <v>1</v>
      </c>
      <c r="AJ18" s="264">
        <v>0.3</v>
      </c>
      <c r="AK18" s="264">
        <v>0.1</v>
      </c>
      <c r="AL18" s="264"/>
      <c r="AM18" s="264"/>
      <c r="AN18" s="264">
        <v>1.5</v>
      </c>
      <c r="AO18" s="264"/>
      <c r="AP18" s="264"/>
      <c r="AQ18" s="264">
        <v>0.5</v>
      </c>
      <c r="AR18" s="264">
        <v>14</v>
      </c>
      <c r="AS18" s="264">
        <v>0.2</v>
      </c>
      <c r="AT18" s="264"/>
      <c r="AU18" s="264"/>
      <c r="AV18" s="264"/>
      <c r="AW18" s="264">
        <v>0.5</v>
      </c>
      <c r="AX18" s="264">
        <v>0.8</v>
      </c>
      <c r="AY18" s="264"/>
      <c r="AZ18" s="264"/>
      <c r="BA18" s="264"/>
      <c r="BB18" s="264"/>
      <c r="BC18" s="264">
        <v>5.5</v>
      </c>
      <c r="BD18" s="264"/>
      <c r="BE18" s="264">
        <v>5.5</v>
      </c>
      <c r="BF18" s="264"/>
      <c r="BG18" s="264">
        <v>0.5</v>
      </c>
      <c r="BH18" s="264"/>
      <c r="BI18" s="264"/>
      <c r="BJ18" s="264">
        <v>18</v>
      </c>
      <c r="BK18" s="264">
        <v>25.3</v>
      </c>
    </row>
    <row r="19" spans="1:63" ht="14.25" customHeight="1">
      <c r="A19" s="28" t="s">
        <v>175</v>
      </c>
      <c r="B19" s="39" t="s">
        <v>361</v>
      </c>
      <c r="C19" s="264">
        <f t="shared" si="0"/>
        <v>768</v>
      </c>
      <c r="D19" s="264">
        <f t="shared" si="1"/>
        <v>504</v>
      </c>
      <c r="E19" s="264">
        <v>202</v>
      </c>
      <c r="F19" s="264">
        <v>285</v>
      </c>
      <c r="G19" s="264">
        <v>17</v>
      </c>
      <c r="H19" s="264">
        <f t="shared" si="2"/>
        <v>102</v>
      </c>
      <c r="I19" s="264">
        <v>78</v>
      </c>
      <c r="J19" s="264"/>
      <c r="K19" s="264">
        <v>24</v>
      </c>
      <c r="L19" s="264"/>
      <c r="M19" s="264"/>
      <c r="N19" s="264">
        <v>66</v>
      </c>
      <c r="O19" s="264">
        <f t="shared" si="3"/>
        <v>9</v>
      </c>
      <c r="P19" s="264"/>
      <c r="Q19" s="264"/>
      <c r="R19" s="264">
        <v>9</v>
      </c>
      <c r="S19" s="264"/>
      <c r="T19" s="264">
        <f t="shared" si="4"/>
        <v>0</v>
      </c>
      <c r="U19" s="264"/>
      <c r="V19" s="264"/>
      <c r="W19" s="264"/>
      <c r="X19" s="264"/>
      <c r="Y19" s="264"/>
      <c r="Z19" s="264"/>
      <c r="AA19" s="264"/>
      <c r="AB19" s="264">
        <f t="shared" si="5"/>
        <v>87</v>
      </c>
      <c r="AC19" s="264"/>
      <c r="AD19" s="264">
        <v>87</v>
      </c>
      <c r="AE19" s="264"/>
      <c r="AF19" s="264"/>
      <c r="AG19" s="264">
        <v>639.6</v>
      </c>
      <c r="AH19" s="264">
        <v>291.6</v>
      </c>
      <c r="AI19" s="264">
        <v>118</v>
      </c>
      <c r="AJ19" s="264">
        <v>41</v>
      </c>
      <c r="AK19" s="264">
        <v>2</v>
      </c>
      <c r="AL19" s="264"/>
      <c r="AM19" s="264"/>
      <c r="AN19" s="264">
        <v>9</v>
      </c>
      <c r="AO19" s="264"/>
      <c r="AP19" s="264"/>
      <c r="AQ19" s="264">
        <v>80</v>
      </c>
      <c r="AR19" s="264"/>
      <c r="AS19" s="264">
        <v>3.6</v>
      </c>
      <c r="AT19" s="264"/>
      <c r="AU19" s="264">
        <v>38</v>
      </c>
      <c r="AV19" s="264"/>
      <c r="AW19" s="264">
        <v>30</v>
      </c>
      <c r="AX19" s="264">
        <v>120</v>
      </c>
      <c r="AY19" s="264"/>
      <c r="AZ19" s="264"/>
      <c r="BA19" s="264"/>
      <c r="BB19" s="264"/>
      <c r="BC19" s="264"/>
      <c r="BD19" s="264"/>
      <c r="BE19" s="264"/>
      <c r="BF19" s="264"/>
      <c r="BG19" s="264">
        <v>19</v>
      </c>
      <c r="BH19" s="264"/>
      <c r="BI19" s="264">
        <v>30</v>
      </c>
      <c r="BJ19" s="264">
        <v>7</v>
      </c>
      <c r="BK19" s="264">
        <v>142</v>
      </c>
    </row>
    <row r="20" spans="1:63" ht="14.25" customHeight="1">
      <c r="A20" s="28" t="s">
        <v>176</v>
      </c>
      <c r="B20" s="39" t="s">
        <v>361</v>
      </c>
      <c r="C20" s="264">
        <f t="shared" si="0"/>
        <v>1395</v>
      </c>
      <c r="D20" s="264">
        <f t="shared" si="1"/>
        <v>1045</v>
      </c>
      <c r="E20" s="264">
        <v>380</v>
      </c>
      <c r="F20" s="264">
        <v>632</v>
      </c>
      <c r="G20" s="264">
        <v>33</v>
      </c>
      <c r="H20" s="264">
        <f t="shared" si="2"/>
        <v>47</v>
      </c>
      <c r="I20" s="264"/>
      <c r="J20" s="264"/>
      <c r="K20" s="264">
        <v>47</v>
      </c>
      <c r="L20" s="264"/>
      <c r="M20" s="264"/>
      <c r="N20" s="264">
        <v>130</v>
      </c>
      <c r="O20" s="264">
        <f t="shared" si="3"/>
        <v>117</v>
      </c>
      <c r="P20" s="264"/>
      <c r="Q20" s="264"/>
      <c r="R20" s="264">
        <v>117</v>
      </c>
      <c r="S20" s="264">
        <v>4</v>
      </c>
      <c r="T20" s="264">
        <f t="shared" si="4"/>
        <v>0</v>
      </c>
      <c r="U20" s="264"/>
      <c r="V20" s="264"/>
      <c r="W20" s="264"/>
      <c r="X20" s="264"/>
      <c r="Y20" s="264"/>
      <c r="Z20" s="264"/>
      <c r="AA20" s="264"/>
      <c r="AB20" s="264">
        <f t="shared" si="5"/>
        <v>52</v>
      </c>
      <c r="AC20" s="264"/>
      <c r="AD20" s="264">
        <v>52</v>
      </c>
      <c r="AE20" s="264"/>
      <c r="AF20" s="264"/>
      <c r="AG20" s="264">
        <v>601.4</v>
      </c>
      <c r="AH20" s="264">
        <v>375.4</v>
      </c>
      <c r="AI20" s="264">
        <v>53</v>
      </c>
      <c r="AJ20" s="264">
        <v>53</v>
      </c>
      <c r="AK20" s="264">
        <v>0.6</v>
      </c>
      <c r="AL20" s="264">
        <v>1.4</v>
      </c>
      <c r="AM20" s="264">
        <v>13</v>
      </c>
      <c r="AN20" s="264">
        <v>23</v>
      </c>
      <c r="AO20" s="264"/>
      <c r="AP20" s="264"/>
      <c r="AQ20" s="264">
        <v>83</v>
      </c>
      <c r="AR20" s="264">
        <v>52</v>
      </c>
      <c r="AS20" s="264">
        <v>12.4</v>
      </c>
      <c r="AT20" s="264"/>
      <c r="AU20" s="264">
        <v>84</v>
      </c>
      <c r="AV20" s="264"/>
      <c r="AW20" s="264">
        <v>9</v>
      </c>
      <c r="AX20" s="264">
        <v>64</v>
      </c>
      <c r="AY20" s="264"/>
      <c r="AZ20" s="264"/>
      <c r="BA20" s="264"/>
      <c r="BB20" s="264"/>
      <c r="BC20" s="264">
        <v>20</v>
      </c>
      <c r="BD20" s="264"/>
      <c r="BE20" s="264">
        <v>20</v>
      </c>
      <c r="BF20" s="264"/>
      <c r="BG20" s="264">
        <v>8</v>
      </c>
      <c r="BH20" s="264"/>
      <c r="BI20" s="264">
        <v>36.5</v>
      </c>
      <c r="BJ20" s="264">
        <v>44</v>
      </c>
      <c r="BK20" s="264">
        <v>44.5</v>
      </c>
    </row>
    <row r="21" spans="1:63" ht="14.25" customHeight="1">
      <c r="A21" s="28" t="s">
        <v>177</v>
      </c>
      <c r="B21" s="39" t="s">
        <v>361</v>
      </c>
      <c r="C21" s="264">
        <f t="shared" si="0"/>
        <v>178</v>
      </c>
      <c r="D21" s="264">
        <f t="shared" si="1"/>
        <v>136</v>
      </c>
      <c r="E21" s="264">
        <v>51</v>
      </c>
      <c r="F21" s="264">
        <v>81</v>
      </c>
      <c r="G21" s="264">
        <v>4</v>
      </c>
      <c r="H21" s="264">
        <f t="shared" si="2"/>
        <v>6</v>
      </c>
      <c r="I21" s="264"/>
      <c r="J21" s="264"/>
      <c r="K21" s="264">
        <v>6</v>
      </c>
      <c r="L21" s="264"/>
      <c r="M21" s="264"/>
      <c r="N21" s="264">
        <v>17</v>
      </c>
      <c r="O21" s="264">
        <f t="shared" si="3"/>
        <v>0</v>
      </c>
      <c r="P21" s="264"/>
      <c r="Q21" s="264"/>
      <c r="R21" s="264"/>
      <c r="S21" s="264"/>
      <c r="T21" s="264">
        <f t="shared" si="4"/>
        <v>0</v>
      </c>
      <c r="U21" s="264"/>
      <c r="V21" s="264"/>
      <c r="W21" s="264"/>
      <c r="X21" s="264"/>
      <c r="Y21" s="264"/>
      <c r="Z21" s="264"/>
      <c r="AA21" s="264"/>
      <c r="AB21" s="264">
        <f t="shared" si="5"/>
        <v>19</v>
      </c>
      <c r="AC21" s="264"/>
      <c r="AD21" s="264">
        <v>19</v>
      </c>
      <c r="AE21" s="264"/>
      <c r="AF21" s="264"/>
      <c r="AG21" s="264">
        <v>88.5</v>
      </c>
      <c r="AH21" s="264">
        <v>42.5</v>
      </c>
      <c r="AI21" s="264">
        <v>15</v>
      </c>
      <c r="AJ21" s="264">
        <v>1</v>
      </c>
      <c r="AK21" s="264"/>
      <c r="AL21" s="264"/>
      <c r="AM21" s="264"/>
      <c r="AN21" s="264">
        <v>2</v>
      </c>
      <c r="AO21" s="264"/>
      <c r="AP21" s="264"/>
      <c r="AQ21" s="264">
        <v>17</v>
      </c>
      <c r="AR21" s="264"/>
      <c r="AS21" s="264">
        <v>1.5</v>
      </c>
      <c r="AT21" s="264"/>
      <c r="AU21" s="264">
        <v>6</v>
      </c>
      <c r="AV21" s="264"/>
      <c r="AW21" s="264">
        <v>5.8</v>
      </c>
      <c r="AX21" s="264">
        <v>5</v>
      </c>
      <c r="AY21" s="264"/>
      <c r="AZ21" s="264"/>
      <c r="BA21" s="264"/>
      <c r="BB21" s="264"/>
      <c r="BC21" s="264">
        <v>7.5</v>
      </c>
      <c r="BD21" s="264"/>
      <c r="BE21" s="264">
        <v>2</v>
      </c>
      <c r="BF21" s="264">
        <v>5.5</v>
      </c>
      <c r="BG21" s="264">
        <v>5</v>
      </c>
      <c r="BH21" s="264"/>
      <c r="BI21" s="264">
        <v>8</v>
      </c>
      <c r="BJ21" s="264">
        <v>6.2</v>
      </c>
      <c r="BK21" s="264">
        <v>8.5</v>
      </c>
    </row>
    <row r="22" spans="1:63" ht="14.25" customHeight="1">
      <c r="A22" s="28" t="s">
        <v>178</v>
      </c>
      <c r="B22" s="39" t="s">
        <v>361</v>
      </c>
      <c r="C22" s="264">
        <f t="shared" si="0"/>
        <v>353</v>
      </c>
      <c r="D22" s="264">
        <f t="shared" si="1"/>
        <v>248</v>
      </c>
      <c r="E22" s="264">
        <v>90</v>
      </c>
      <c r="F22" s="264">
        <v>150</v>
      </c>
      <c r="G22" s="264">
        <v>8</v>
      </c>
      <c r="H22" s="264">
        <f t="shared" si="2"/>
        <v>49</v>
      </c>
      <c r="I22" s="264">
        <v>38</v>
      </c>
      <c r="J22" s="264"/>
      <c r="K22" s="264">
        <v>11</v>
      </c>
      <c r="L22" s="264"/>
      <c r="M22" s="264"/>
      <c r="N22" s="264">
        <v>32</v>
      </c>
      <c r="O22" s="264">
        <f t="shared" si="3"/>
        <v>5</v>
      </c>
      <c r="P22" s="264"/>
      <c r="Q22" s="264"/>
      <c r="R22" s="264">
        <v>5</v>
      </c>
      <c r="S22" s="264"/>
      <c r="T22" s="264">
        <f t="shared" si="4"/>
        <v>0</v>
      </c>
      <c r="U22" s="264"/>
      <c r="V22" s="264"/>
      <c r="W22" s="264"/>
      <c r="X22" s="264"/>
      <c r="Y22" s="264"/>
      <c r="Z22" s="264"/>
      <c r="AA22" s="264"/>
      <c r="AB22" s="264">
        <f t="shared" si="5"/>
        <v>19</v>
      </c>
      <c r="AC22" s="264"/>
      <c r="AD22" s="264">
        <v>19</v>
      </c>
      <c r="AE22" s="264"/>
      <c r="AF22" s="264"/>
      <c r="AG22" s="264">
        <v>179.7</v>
      </c>
      <c r="AH22" s="264">
        <v>111.8</v>
      </c>
      <c r="AI22" s="264">
        <v>26.1</v>
      </c>
      <c r="AJ22" s="264">
        <v>23</v>
      </c>
      <c r="AK22" s="264">
        <v>1</v>
      </c>
      <c r="AL22" s="264">
        <v>2</v>
      </c>
      <c r="AM22" s="264"/>
      <c r="AN22" s="264">
        <v>12</v>
      </c>
      <c r="AO22" s="264"/>
      <c r="AP22" s="264"/>
      <c r="AQ22" s="264">
        <v>28</v>
      </c>
      <c r="AR22" s="264"/>
      <c r="AS22" s="264">
        <v>2.7</v>
      </c>
      <c r="AT22" s="264"/>
      <c r="AU22" s="264">
        <v>17</v>
      </c>
      <c r="AV22" s="264"/>
      <c r="AW22" s="264">
        <v>9</v>
      </c>
      <c r="AX22" s="264">
        <v>16</v>
      </c>
      <c r="AY22" s="264"/>
      <c r="AZ22" s="264"/>
      <c r="BA22" s="264"/>
      <c r="BB22" s="264"/>
      <c r="BC22" s="264">
        <v>20</v>
      </c>
      <c r="BD22" s="264"/>
      <c r="BE22" s="264">
        <v>20</v>
      </c>
      <c r="BF22" s="264"/>
      <c r="BG22" s="264">
        <v>3.7</v>
      </c>
      <c r="BH22" s="264"/>
      <c r="BI22" s="264">
        <v>7.2</v>
      </c>
      <c r="BJ22" s="264">
        <v>12</v>
      </c>
      <c r="BK22" s="264"/>
    </row>
    <row r="23" spans="1:63" ht="14.25" customHeight="1">
      <c r="A23" s="28" t="s">
        <v>179</v>
      </c>
      <c r="B23" s="39" t="s">
        <v>361</v>
      </c>
      <c r="C23" s="264">
        <f t="shared" si="0"/>
        <v>640</v>
      </c>
      <c r="D23" s="264">
        <f t="shared" si="1"/>
        <v>543</v>
      </c>
      <c r="E23" s="264">
        <v>180</v>
      </c>
      <c r="F23" s="264">
        <v>348</v>
      </c>
      <c r="G23" s="264">
        <v>15</v>
      </c>
      <c r="H23" s="264">
        <f t="shared" si="2"/>
        <v>22</v>
      </c>
      <c r="I23" s="264"/>
      <c r="J23" s="264"/>
      <c r="K23" s="264">
        <v>22</v>
      </c>
      <c r="L23" s="264"/>
      <c r="M23" s="264"/>
      <c r="N23" s="264">
        <v>62</v>
      </c>
      <c r="O23" s="264">
        <f t="shared" si="3"/>
        <v>9</v>
      </c>
      <c r="P23" s="264"/>
      <c r="Q23" s="264"/>
      <c r="R23" s="264">
        <v>9</v>
      </c>
      <c r="S23" s="264"/>
      <c r="T23" s="264">
        <f t="shared" si="4"/>
        <v>0</v>
      </c>
      <c r="U23" s="264"/>
      <c r="V23" s="264"/>
      <c r="W23" s="264"/>
      <c r="X23" s="264"/>
      <c r="Y23" s="264"/>
      <c r="Z23" s="264"/>
      <c r="AA23" s="264"/>
      <c r="AB23" s="264">
        <f t="shared" si="5"/>
        <v>4</v>
      </c>
      <c r="AC23" s="264"/>
      <c r="AD23" s="264">
        <v>4</v>
      </c>
      <c r="AE23" s="264"/>
      <c r="AF23" s="264"/>
      <c r="AG23" s="264">
        <v>209.8</v>
      </c>
      <c r="AH23" s="264">
        <v>122.8</v>
      </c>
      <c r="AI23" s="264">
        <v>20</v>
      </c>
      <c r="AJ23" s="264">
        <v>15</v>
      </c>
      <c r="AK23" s="264">
        <v>0.5</v>
      </c>
      <c r="AL23" s="264">
        <v>0.3</v>
      </c>
      <c r="AM23" s="264">
        <v>0.7</v>
      </c>
      <c r="AN23" s="264">
        <v>5.5</v>
      </c>
      <c r="AO23" s="264"/>
      <c r="AP23" s="264"/>
      <c r="AQ23" s="264">
        <v>20</v>
      </c>
      <c r="AR23" s="264">
        <v>20</v>
      </c>
      <c r="AS23" s="264">
        <v>5.8</v>
      </c>
      <c r="AT23" s="264"/>
      <c r="AU23" s="264">
        <v>35</v>
      </c>
      <c r="AV23" s="264"/>
      <c r="AW23" s="264">
        <v>10</v>
      </c>
      <c r="AX23" s="264">
        <v>10</v>
      </c>
      <c r="AY23" s="264"/>
      <c r="AZ23" s="264"/>
      <c r="BA23" s="264"/>
      <c r="BB23" s="264"/>
      <c r="BC23" s="264">
        <v>10</v>
      </c>
      <c r="BD23" s="264"/>
      <c r="BE23" s="264">
        <v>5</v>
      </c>
      <c r="BF23" s="264">
        <v>5</v>
      </c>
      <c r="BG23" s="264">
        <v>10</v>
      </c>
      <c r="BH23" s="264"/>
      <c r="BI23" s="264">
        <v>21.5</v>
      </c>
      <c r="BJ23" s="264">
        <v>5</v>
      </c>
      <c r="BK23" s="264">
        <v>20.5</v>
      </c>
    </row>
    <row r="24" spans="1:63" ht="14.25" customHeight="1">
      <c r="A24" s="28" t="s">
        <v>180</v>
      </c>
      <c r="B24" s="39" t="s">
        <v>361</v>
      </c>
      <c r="C24" s="264">
        <f t="shared" si="0"/>
        <v>163</v>
      </c>
      <c r="D24" s="264">
        <f t="shared" si="1"/>
        <v>112</v>
      </c>
      <c r="E24" s="264">
        <v>42</v>
      </c>
      <c r="F24" s="264">
        <v>66</v>
      </c>
      <c r="G24" s="264">
        <v>4</v>
      </c>
      <c r="H24" s="264">
        <f t="shared" si="2"/>
        <v>22</v>
      </c>
      <c r="I24" s="264">
        <v>17</v>
      </c>
      <c r="J24" s="264"/>
      <c r="K24" s="264">
        <v>5</v>
      </c>
      <c r="L24" s="264"/>
      <c r="M24" s="264"/>
      <c r="N24" s="264">
        <v>13</v>
      </c>
      <c r="O24" s="264">
        <f t="shared" si="3"/>
        <v>0</v>
      </c>
      <c r="P24" s="264"/>
      <c r="Q24" s="264"/>
      <c r="R24" s="264"/>
      <c r="S24" s="264"/>
      <c r="T24" s="264">
        <f t="shared" si="4"/>
        <v>0</v>
      </c>
      <c r="U24" s="264"/>
      <c r="V24" s="264"/>
      <c r="W24" s="264"/>
      <c r="X24" s="264"/>
      <c r="Y24" s="264"/>
      <c r="Z24" s="264"/>
      <c r="AA24" s="264"/>
      <c r="AB24" s="264">
        <f t="shared" si="5"/>
        <v>16</v>
      </c>
      <c r="AC24" s="264"/>
      <c r="AD24" s="264">
        <v>16</v>
      </c>
      <c r="AE24" s="264"/>
      <c r="AF24" s="264"/>
      <c r="AG24" s="264">
        <v>63.7</v>
      </c>
      <c r="AH24" s="264">
        <v>33.4</v>
      </c>
      <c r="AI24" s="264">
        <v>17</v>
      </c>
      <c r="AJ24" s="264">
        <v>2.6</v>
      </c>
      <c r="AK24" s="264">
        <v>0.2</v>
      </c>
      <c r="AL24" s="264"/>
      <c r="AM24" s="264"/>
      <c r="AN24" s="264">
        <v>0.9</v>
      </c>
      <c r="AO24" s="264"/>
      <c r="AP24" s="264"/>
      <c r="AQ24" s="264">
        <v>4</v>
      </c>
      <c r="AR24" s="264"/>
      <c r="AS24" s="264">
        <v>1.3</v>
      </c>
      <c r="AT24" s="264"/>
      <c r="AU24" s="264">
        <v>7.4</v>
      </c>
      <c r="AV24" s="264"/>
      <c r="AW24" s="264"/>
      <c r="AX24" s="264">
        <v>2</v>
      </c>
      <c r="AY24" s="264"/>
      <c r="AZ24" s="264"/>
      <c r="BA24" s="264"/>
      <c r="BB24" s="264"/>
      <c r="BC24" s="264">
        <v>16</v>
      </c>
      <c r="BD24" s="264"/>
      <c r="BE24" s="264">
        <v>6</v>
      </c>
      <c r="BF24" s="264">
        <v>10</v>
      </c>
      <c r="BG24" s="264">
        <v>1</v>
      </c>
      <c r="BH24" s="264"/>
      <c r="BI24" s="264">
        <v>5.3</v>
      </c>
      <c r="BJ24" s="264"/>
      <c r="BK24" s="264">
        <v>6</v>
      </c>
    </row>
    <row r="25" spans="1:63" ht="14.25" customHeight="1">
      <c r="A25" s="28" t="s">
        <v>181</v>
      </c>
      <c r="B25" s="39" t="s">
        <v>361</v>
      </c>
      <c r="C25" s="264">
        <f t="shared" si="0"/>
        <v>65</v>
      </c>
      <c r="D25" s="264">
        <f t="shared" si="1"/>
        <v>46</v>
      </c>
      <c r="E25" s="264">
        <v>18</v>
      </c>
      <c r="F25" s="264">
        <v>26</v>
      </c>
      <c r="G25" s="264">
        <v>2</v>
      </c>
      <c r="H25" s="264">
        <f t="shared" si="2"/>
        <v>9</v>
      </c>
      <c r="I25" s="264">
        <v>7</v>
      </c>
      <c r="J25" s="264"/>
      <c r="K25" s="264">
        <v>2</v>
      </c>
      <c r="L25" s="264"/>
      <c r="M25" s="264"/>
      <c r="N25" s="264">
        <v>6</v>
      </c>
      <c r="O25" s="264">
        <f t="shared" si="3"/>
        <v>0</v>
      </c>
      <c r="P25" s="264"/>
      <c r="Q25" s="264"/>
      <c r="R25" s="264"/>
      <c r="S25" s="264"/>
      <c r="T25" s="264">
        <f t="shared" si="4"/>
        <v>0</v>
      </c>
      <c r="U25" s="264"/>
      <c r="V25" s="264"/>
      <c r="W25" s="264"/>
      <c r="X25" s="264"/>
      <c r="Y25" s="264"/>
      <c r="Z25" s="264"/>
      <c r="AA25" s="264"/>
      <c r="AB25" s="264">
        <f t="shared" si="5"/>
        <v>4</v>
      </c>
      <c r="AC25" s="264"/>
      <c r="AD25" s="264">
        <v>4</v>
      </c>
      <c r="AE25" s="264"/>
      <c r="AF25" s="264"/>
      <c r="AG25" s="264">
        <v>27.5</v>
      </c>
      <c r="AH25" s="264">
        <v>18.2</v>
      </c>
      <c r="AI25" s="264">
        <v>9.7</v>
      </c>
      <c r="AJ25" s="264">
        <v>2</v>
      </c>
      <c r="AK25" s="264"/>
      <c r="AL25" s="264"/>
      <c r="AM25" s="264"/>
      <c r="AN25" s="264">
        <v>0.8</v>
      </c>
      <c r="AO25" s="264"/>
      <c r="AP25" s="264"/>
      <c r="AQ25" s="264">
        <v>1.2</v>
      </c>
      <c r="AR25" s="264"/>
      <c r="AS25" s="264">
        <v>0.5</v>
      </c>
      <c r="AT25" s="264"/>
      <c r="AU25" s="264">
        <v>4</v>
      </c>
      <c r="AV25" s="264"/>
      <c r="AW25" s="264"/>
      <c r="AX25" s="264">
        <v>1.3</v>
      </c>
      <c r="AY25" s="264"/>
      <c r="AZ25" s="264"/>
      <c r="BA25" s="264"/>
      <c r="BB25" s="264"/>
      <c r="BC25" s="264">
        <v>2</v>
      </c>
      <c r="BD25" s="264"/>
      <c r="BE25" s="264"/>
      <c r="BF25" s="264">
        <v>2</v>
      </c>
      <c r="BG25" s="264">
        <v>0.2</v>
      </c>
      <c r="BH25" s="264"/>
      <c r="BI25" s="264">
        <v>1</v>
      </c>
      <c r="BJ25" s="264">
        <v>2</v>
      </c>
      <c r="BK25" s="264">
        <v>2.8</v>
      </c>
    </row>
    <row r="26" spans="1:63" ht="14.25" customHeight="1">
      <c r="A26" s="28" t="s">
        <v>182</v>
      </c>
      <c r="B26" s="39" t="s">
        <v>361</v>
      </c>
      <c r="C26" s="264">
        <f t="shared" si="0"/>
        <v>167</v>
      </c>
      <c r="D26" s="264">
        <f t="shared" si="1"/>
        <v>127</v>
      </c>
      <c r="E26" s="264">
        <v>47</v>
      </c>
      <c r="F26" s="264">
        <v>76</v>
      </c>
      <c r="G26" s="264">
        <v>4</v>
      </c>
      <c r="H26" s="264">
        <f t="shared" si="2"/>
        <v>22</v>
      </c>
      <c r="I26" s="264">
        <v>16</v>
      </c>
      <c r="J26" s="264"/>
      <c r="K26" s="264">
        <v>6</v>
      </c>
      <c r="L26" s="264"/>
      <c r="M26" s="264"/>
      <c r="N26" s="264">
        <v>16</v>
      </c>
      <c r="O26" s="264">
        <f t="shared" si="3"/>
        <v>0</v>
      </c>
      <c r="P26" s="264"/>
      <c r="Q26" s="264"/>
      <c r="R26" s="264"/>
      <c r="S26" s="264"/>
      <c r="T26" s="264">
        <f t="shared" si="4"/>
        <v>0</v>
      </c>
      <c r="U26" s="264"/>
      <c r="V26" s="264"/>
      <c r="W26" s="264"/>
      <c r="X26" s="264"/>
      <c r="Y26" s="264"/>
      <c r="Z26" s="264"/>
      <c r="AA26" s="264"/>
      <c r="AB26" s="264">
        <f t="shared" si="5"/>
        <v>2</v>
      </c>
      <c r="AC26" s="264"/>
      <c r="AD26" s="264">
        <v>2</v>
      </c>
      <c r="AE26" s="264"/>
      <c r="AF26" s="264"/>
      <c r="AG26" s="264">
        <v>63.3</v>
      </c>
      <c r="AH26" s="264">
        <v>46.3</v>
      </c>
      <c r="AI26" s="264">
        <v>20</v>
      </c>
      <c r="AJ26" s="264">
        <v>10</v>
      </c>
      <c r="AK26" s="264"/>
      <c r="AL26" s="264"/>
      <c r="AM26" s="264"/>
      <c r="AN26" s="264">
        <v>3</v>
      </c>
      <c r="AO26" s="264"/>
      <c r="AP26" s="264"/>
      <c r="AQ26" s="264">
        <v>4</v>
      </c>
      <c r="AR26" s="264"/>
      <c r="AS26" s="264">
        <v>1.3</v>
      </c>
      <c r="AT26" s="264"/>
      <c r="AU26" s="264">
        <v>8</v>
      </c>
      <c r="AV26" s="264"/>
      <c r="AW26" s="264"/>
      <c r="AX26" s="264">
        <v>3.2</v>
      </c>
      <c r="AY26" s="264"/>
      <c r="AZ26" s="264"/>
      <c r="BA26" s="264"/>
      <c r="BB26" s="264"/>
      <c r="BC26" s="264"/>
      <c r="BD26" s="264"/>
      <c r="BE26" s="264"/>
      <c r="BF26" s="264"/>
      <c r="BG26" s="264">
        <v>4.8</v>
      </c>
      <c r="BH26" s="264"/>
      <c r="BI26" s="264">
        <v>6.5</v>
      </c>
      <c r="BJ26" s="264">
        <v>2.5</v>
      </c>
      <c r="BK26" s="264"/>
    </row>
    <row r="27" spans="1:63" ht="14.25" customHeight="1">
      <c r="A27" s="28" t="s">
        <v>183</v>
      </c>
      <c r="B27" s="39" t="s">
        <v>361</v>
      </c>
      <c r="C27" s="264">
        <f t="shared" si="0"/>
        <v>161</v>
      </c>
      <c r="D27" s="264">
        <f t="shared" si="1"/>
        <v>118</v>
      </c>
      <c r="E27" s="264">
        <v>44</v>
      </c>
      <c r="F27" s="264">
        <v>70</v>
      </c>
      <c r="G27" s="264">
        <v>4</v>
      </c>
      <c r="H27" s="264">
        <f t="shared" si="2"/>
        <v>22</v>
      </c>
      <c r="I27" s="264">
        <v>17</v>
      </c>
      <c r="J27" s="264"/>
      <c r="K27" s="264">
        <v>5</v>
      </c>
      <c r="L27" s="264"/>
      <c r="M27" s="264"/>
      <c r="N27" s="264">
        <v>15</v>
      </c>
      <c r="O27" s="264">
        <f t="shared" si="3"/>
        <v>0</v>
      </c>
      <c r="P27" s="264"/>
      <c r="Q27" s="264"/>
      <c r="R27" s="264"/>
      <c r="S27" s="264"/>
      <c r="T27" s="264">
        <f t="shared" si="4"/>
        <v>0</v>
      </c>
      <c r="U27" s="264"/>
      <c r="V27" s="264"/>
      <c r="W27" s="264"/>
      <c r="X27" s="264"/>
      <c r="Y27" s="264"/>
      <c r="Z27" s="264"/>
      <c r="AA27" s="264"/>
      <c r="AB27" s="264">
        <f t="shared" si="5"/>
        <v>6</v>
      </c>
      <c r="AC27" s="264"/>
      <c r="AD27" s="264">
        <v>6</v>
      </c>
      <c r="AE27" s="264"/>
      <c r="AF27" s="264"/>
      <c r="AG27" s="264">
        <v>104.2</v>
      </c>
      <c r="AH27" s="264">
        <v>23.2</v>
      </c>
      <c r="AI27" s="264">
        <v>7</v>
      </c>
      <c r="AJ27" s="264">
        <v>2.5</v>
      </c>
      <c r="AK27" s="264"/>
      <c r="AL27" s="264"/>
      <c r="AM27" s="264"/>
      <c r="AN27" s="264">
        <v>1.5</v>
      </c>
      <c r="AO27" s="264"/>
      <c r="AP27" s="264"/>
      <c r="AQ27" s="264">
        <v>4</v>
      </c>
      <c r="AR27" s="264"/>
      <c r="AS27" s="264">
        <v>1.2</v>
      </c>
      <c r="AT27" s="264"/>
      <c r="AU27" s="264">
        <v>7</v>
      </c>
      <c r="AV27" s="264"/>
      <c r="AW27" s="264">
        <v>4</v>
      </c>
      <c r="AX27" s="264">
        <v>2.5</v>
      </c>
      <c r="AY27" s="264"/>
      <c r="AZ27" s="264"/>
      <c r="BA27" s="264"/>
      <c r="BB27" s="264"/>
      <c r="BC27" s="264">
        <v>54.6</v>
      </c>
      <c r="BD27" s="264"/>
      <c r="BE27" s="264">
        <v>3.6</v>
      </c>
      <c r="BF27" s="264">
        <v>51</v>
      </c>
      <c r="BG27" s="264">
        <v>1.7</v>
      </c>
      <c r="BH27" s="264"/>
      <c r="BI27" s="264">
        <v>5.2</v>
      </c>
      <c r="BJ27" s="264"/>
      <c r="BK27" s="264">
        <v>13</v>
      </c>
    </row>
    <row r="28" spans="1:63" ht="14.25" customHeight="1">
      <c r="A28" s="28" t="s">
        <v>184</v>
      </c>
      <c r="B28" s="39" t="s">
        <v>362</v>
      </c>
      <c r="C28" s="264">
        <f t="shared" si="0"/>
        <v>67</v>
      </c>
      <c r="D28" s="264">
        <f t="shared" si="1"/>
        <v>46</v>
      </c>
      <c r="E28" s="264">
        <v>22</v>
      </c>
      <c r="F28" s="264">
        <v>22</v>
      </c>
      <c r="G28" s="264">
        <v>2</v>
      </c>
      <c r="H28" s="264">
        <f t="shared" si="2"/>
        <v>2</v>
      </c>
      <c r="I28" s="264"/>
      <c r="J28" s="264"/>
      <c r="K28" s="264">
        <v>2</v>
      </c>
      <c r="L28" s="264"/>
      <c r="M28" s="264"/>
      <c r="N28" s="264">
        <v>6</v>
      </c>
      <c r="O28" s="264">
        <f t="shared" si="3"/>
        <v>0</v>
      </c>
      <c r="P28" s="264"/>
      <c r="Q28" s="264"/>
      <c r="R28" s="264"/>
      <c r="S28" s="264">
        <v>6</v>
      </c>
      <c r="T28" s="264">
        <f t="shared" si="4"/>
        <v>0</v>
      </c>
      <c r="U28" s="264"/>
      <c r="V28" s="264"/>
      <c r="W28" s="264"/>
      <c r="X28" s="264"/>
      <c r="Y28" s="264"/>
      <c r="Z28" s="264"/>
      <c r="AA28" s="264"/>
      <c r="AB28" s="264">
        <f t="shared" si="5"/>
        <v>7</v>
      </c>
      <c r="AC28" s="264"/>
      <c r="AD28" s="264">
        <v>7</v>
      </c>
      <c r="AE28" s="264"/>
      <c r="AF28" s="264"/>
      <c r="AG28" s="264">
        <v>43.5</v>
      </c>
      <c r="AH28" s="264">
        <v>15.5</v>
      </c>
      <c r="AI28" s="264">
        <v>7</v>
      </c>
      <c r="AJ28" s="264"/>
      <c r="AK28" s="264">
        <v>1</v>
      </c>
      <c r="AL28" s="264">
        <v>0.5</v>
      </c>
      <c r="AM28" s="264">
        <v>3.5</v>
      </c>
      <c r="AN28" s="264"/>
      <c r="AO28" s="264"/>
      <c r="AP28" s="264"/>
      <c r="AQ28" s="264">
        <v>3</v>
      </c>
      <c r="AR28" s="264"/>
      <c r="AS28" s="264">
        <v>0.5</v>
      </c>
      <c r="AT28" s="264"/>
      <c r="AU28" s="264"/>
      <c r="AV28" s="264"/>
      <c r="AW28" s="264"/>
      <c r="AX28" s="264"/>
      <c r="AY28" s="264"/>
      <c r="AZ28" s="264"/>
      <c r="BA28" s="264"/>
      <c r="BB28" s="264"/>
      <c r="BC28" s="264"/>
      <c r="BD28" s="264"/>
      <c r="BE28" s="264"/>
      <c r="BF28" s="264"/>
      <c r="BG28" s="264">
        <v>2.8</v>
      </c>
      <c r="BH28" s="264"/>
      <c r="BI28" s="264">
        <v>2.2</v>
      </c>
      <c r="BJ28" s="264">
        <v>6</v>
      </c>
      <c r="BK28" s="264">
        <v>17</v>
      </c>
    </row>
    <row r="29" spans="1:63" ht="14.25" customHeight="1">
      <c r="A29" s="28" t="s">
        <v>185</v>
      </c>
      <c r="B29" s="39" t="s">
        <v>361</v>
      </c>
      <c r="C29" s="264">
        <f t="shared" si="0"/>
        <v>530</v>
      </c>
      <c r="D29" s="264">
        <f t="shared" si="1"/>
        <v>442</v>
      </c>
      <c r="E29" s="264">
        <v>142</v>
      </c>
      <c r="F29" s="264">
        <v>287</v>
      </c>
      <c r="G29" s="264">
        <v>13</v>
      </c>
      <c r="H29" s="264">
        <f t="shared" si="2"/>
        <v>20</v>
      </c>
      <c r="I29" s="264"/>
      <c r="J29" s="264"/>
      <c r="K29" s="264">
        <v>20</v>
      </c>
      <c r="L29" s="264"/>
      <c r="M29" s="264"/>
      <c r="N29" s="264">
        <v>55</v>
      </c>
      <c r="O29" s="264">
        <f t="shared" si="3"/>
        <v>0</v>
      </c>
      <c r="P29" s="264"/>
      <c r="Q29" s="264"/>
      <c r="R29" s="264"/>
      <c r="S29" s="264"/>
      <c r="T29" s="264">
        <f t="shared" si="4"/>
        <v>0</v>
      </c>
      <c r="U29" s="264"/>
      <c r="V29" s="264"/>
      <c r="W29" s="264"/>
      <c r="X29" s="264"/>
      <c r="Y29" s="264"/>
      <c r="Z29" s="264"/>
      <c r="AA29" s="264"/>
      <c r="AB29" s="264">
        <f t="shared" si="5"/>
        <v>13</v>
      </c>
      <c r="AC29" s="264"/>
      <c r="AD29" s="264">
        <v>13</v>
      </c>
      <c r="AE29" s="264"/>
      <c r="AF29" s="264"/>
      <c r="AG29" s="264">
        <v>205.5</v>
      </c>
      <c r="AH29" s="264">
        <v>104</v>
      </c>
      <c r="AI29" s="264">
        <v>19.5</v>
      </c>
      <c r="AJ29" s="264">
        <v>30</v>
      </c>
      <c r="AK29" s="264"/>
      <c r="AL29" s="264"/>
      <c r="AM29" s="264"/>
      <c r="AN29" s="264">
        <v>6</v>
      </c>
      <c r="AO29" s="264"/>
      <c r="AP29" s="264"/>
      <c r="AQ29" s="264">
        <v>19</v>
      </c>
      <c r="AR29" s="264"/>
      <c r="AS29" s="264">
        <v>4.5</v>
      </c>
      <c r="AT29" s="264"/>
      <c r="AU29" s="264">
        <v>25</v>
      </c>
      <c r="AV29" s="264"/>
      <c r="AW29" s="264"/>
      <c r="AX29" s="264">
        <v>20</v>
      </c>
      <c r="AY29" s="264"/>
      <c r="AZ29" s="264"/>
      <c r="BA29" s="264"/>
      <c r="BB29" s="264"/>
      <c r="BC29" s="264">
        <v>30</v>
      </c>
      <c r="BD29" s="264"/>
      <c r="BE29" s="264">
        <v>30</v>
      </c>
      <c r="BF29" s="264"/>
      <c r="BG29" s="264">
        <v>6.5</v>
      </c>
      <c r="BH29" s="264"/>
      <c r="BI29" s="264">
        <v>25</v>
      </c>
      <c r="BJ29" s="264">
        <v>20</v>
      </c>
      <c r="BK29" s="264"/>
    </row>
    <row r="30" spans="1:63" ht="14.25" customHeight="1">
      <c r="A30" s="28" t="s">
        <v>186</v>
      </c>
      <c r="B30" s="39" t="s">
        <v>362</v>
      </c>
      <c r="C30" s="264">
        <f t="shared" si="0"/>
        <v>29</v>
      </c>
      <c r="D30" s="264">
        <f t="shared" si="1"/>
        <v>22</v>
      </c>
      <c r="E30" s="264">
        <v>9</v>
      </c>
      <c r="F30" s="264">
        <v>12</v>
      </c>
      <c r="G30" s="264">
        <v>1</v>
      </c>
      <c r="H30" s="264">
        <f t="shared" si="2"/>
        <v>1</v>
      </c>
      <c r="I30" s="264"/>
      <c r="J30" s="264"/>
      <c r="K30" s="264">
        <v>1</v>
      </c>
      <c r="L30" s="264"/>
      <c r="M30" s="264"/>
      <c r="N30" s="264">
        <v>3</v>
      </c>
      <c r="O30" s="264">
        <f t="shared" si="3"/>
        <v>0</v>
      </c>
      <c r="P30" s="264"/>
      <c r="Q30" s="264"/>
      <c r="R30" s="264"/>
      <c r="S30" s="264">
        <v>3</v>
      </c>
      <c r="T30" s="264">
        <f t="shared" si="4"/>
        <v>0</v>
      </c>
      <c r="U30" s="264"/>
      <c r="V30" s="264"/>
      <c r="W30" s="264"/>
      <c r="X30" s="264"/>
      <c r="Y30" s="264"/>
      <c r="Z30" s="264"/>
      <c r="AA30" s="264"/>
      <c r="AB30" s="264">
        <f t="shared" si="5"/>
        <v>0</v>
      </c>
      <c r="AC30" s="264"/>
      <c r="AD30" s="264"/>
      <c r="AE30" s="264"/>
      <c r="AF30" s="264"/>
      <c r="AG30" s="264">
        <v>3.3</v>
      </c>
      <c r="AH30" s="264">
        <v>3.3</v>
      </c>
      <c r="AI30" s="264">
        <v>1</v>
      </c>
      <c r="AJ30" s="264">
        <v>1</v>
      </c>
      <c r="AK30" s="264"/>
      <c r="AL30" s="264"/>
      <c r="AM30" s="264"/>
      <c r="AN30" s="264"/>
      <c r="AO30" s="264"/>
      <c r="AP30" s="264"/>
      <c r="AQ30" s="264">
        <v>1</v>
      </c>
      <c r="AR30" s="264"/>
      <c r="AS30" s="264">
        <v>0.3</v>
      </c>
      <c r="AT30" s="264"/>
      <c r="AU30" s="264"/>
      <c r="AV30" s="264"/>
      <c r="AW30" s="264"/>
      <c r="AX30" s="264"/>
      <c r="AY30" s="264"/>
      <c r="AZ30" s="264"/>
      <c r="BA30" s="264"/>
      <c r="BB30" s="264"/>
      <c r="BC30" s="264"/>
      <c r="BD30" s="264"/>
      <c r="BE30" s="264"/>
      <c r="BF30" s="264"/>
      <c r="BG30" s="264"/>
      <c r="BH30" s="264"/>
      <c r="BI30" s="264"/>
      <c r="BJ30" s="264"/>
      <c r="BK30" s="264"/>
    </row>
    <row r="31" spans="1:63" ht="14.25" customHeight="1">
      <c r="A31" s="28" t="s">
        <v>187</v>
      </c>
      <c r="B31" s="39" t="s">
        <v>362</v>
      </c>
      <c r="C31" s="264">
        <f t="shared" si="0"/>
        <v>172</v>
      </c>
      <c r="D31" s="264">
        <f t="shared" si="1"/>
        <v>131</v>
      </c>
      <c r="E31" s="264">
        <v>46</v>
      </c>
      <c r="F31" s="264">
        <v>81</v>
      </c>
      <c r="G31" s="264">
        <v>4</v>
      </c>
      <c r="H31" s="264">
        <f t="shared" si="2"/>
        <v>25</v>
      </c>
      <c r="I31" s="264">
        <v>19</v>
      </c>
      <c r="J31" s="264"/>
      <c r="K31" s="264">
        <v>6</v>
      </c>
      <c r="L31" s="264"/>
      <c r="M31" s="264"/>
      <c r="N31" s="264">
        <v>16</v>
      </c>
      <c r="O31" s="264">
        <f t="shared" si="3"/>
        <v>0</v>
      </c>
      <c r="P31" s="264"/>
      <c r="Q31" s="264"/>
      <c r="R31" s="264"/>
      <c r="S31" s="264"/>
      <c r="T31" s="264">
        <f t="shared" si="4"/>
        <v>0</v>
      </c>
      <c r="U31" s="264"/>
      <c r="V31" s="264"/>
      <c r="W31" s="264"/>
      <c r="X31" s="264"/>
      <c r="Y31" s="264"/>
      <c r="Z31" s="264"/>
      <c r="AA31" s="264"/>
      <c r="AB31" s="264">
        <f t="shared" si="5"/>
        <v>0</v>
      </c>
      <c r="AC31" s="264"/>
      <c r="AD31" s="264"/>
      <c r="AE31" s="264"/>
      <c r="AF31" s="264"/>
      <c r="AG31" s="264">
        <v>173.3</v>
      </c>
      <c r="AH31" s="264">
        <v>40.3</v>
      </c>
      <c r="AI31" s="264">
        <v>7</v>
      </c>
      <c r="AJ31" s="264">
        <v>4</v>
      </c>
      <c r="AK31" s="264">
        <v>1</v>
      </c>
      <c r="AL31" s="264">
        <v>1</v>
      </c>
      <c r="AM31" s="264">
        <v>2</v>
      </c>
      <c r="AN31" s="264">
        <v>5</v>
      </c>
      <c r="AO31" s="264"/>
      <c r="AP31" s="264"/>
      <c r="AQ31" s="264">
        <v>10</v>
      </c>
      <c r="AR31" s="264"/>
      <c r="AS31" s="264">
        <v>1.3</v>
      </c>
      <c r="AT31" s="264"/>
      <c r="AU31" s="264">
        <v>9</v>
      </c>
      <c r="AV31" s="264"/>
      <c r="AW31" s="264">
        <v>10</v>
      </c>
      <c r="AX31" s="264">
        <v>5</v>
      </c>
      <c r="AY31" s="264"/>
      <c r="AZ31" s="264"/>
      <c r="BA31" s="264"/>
      <c r="BB31" s="264"/>
      <c r="BC31" s="264">
        <v>96.5</v>
      </c>
      <c r="BD31" s="264">
        <v>1</v>
      </c>
      <c r="BE31" s="264">
        <v>15.5</v>
      </c>
      <c r="BF31" s="264">
        <v>80</v>
      </c>
      <c r="BG31" s="264">
        <v>3</v>
      </c>
      <c r="BH31" s="264"/>
      <c r="BI31" s="264">
        <v>8.5</v>
      </c>
      <c r="BJ31" s="264">
        <v>5</v>
      </c>
      <c r="BK31" s="264">
        <v>5</v>
      </c>
    </row>
    <row r="32" spans="1:63" ht="14.25" customHeight="1">
      <c r="A32" s="28" t="s">
        <v>188</v>
      </c>
      <c r="B32" s="39" t="s">
        <v>361</v>
      </c>
      <c r="C32" s="264">
        <f t="shared" si="0"/>
        <v>191</v>
      </c>
      <c r="D32" s="264">
        <f t="shared" si="1"/>
        <v>132</v>
      </c>
      <c r="E32" s="264">
        <v>47</v>
      </c>
      <c r="F32" s="264">
        <v>81</v>
      </c>
      <c r="G32" s="264">
        <v>4</v>
      </c>
      <c r="H32" s="264">
        <f t="shared" si="2"/>
        <v>27</v>
      </c>
      <c r="I32" s="264">
        <v>21</v>
      </c>
      <c r="J32" s="264"/>
      <c r="K32" s="264">
        <v>6</v>
      </c>
      <c r="L32" s="264"/>
      <c r="M32" s="264"/>
      <c r="N32" s="264">
        <v>17</v>
      </c>
      <c r="O32" s="264">
        <f t="shared" si="3"/>
        <v>9</v>
      </c>
      <c r="P32" s="264"/>
      <c r="Q32" s="264"/>
      <c r="R32" s="264">
        <v>9</v>
      </c>
      <c r="S32" s="264"/>
      <c r="T32" s="264">
        <f t="shared" si="4"/>
        <v>0</v>
      </c>
      <c r="U32" s="264"/>
      <c r="V32" s="264"/>
      <c r="W32" s="264"/>
      <c r="X32" s="264"/>
      <c r="Y32" s="264"/>
      <c r="Z32" s="264"/>
      <c r="AA32" s="264"/>
      <c r="AB32" s="264">
        <f t="shared" si="5"/>
        <v>6</v>
      </c>
      <c r="AC32" s="264"/>
      <c r="AD32" s="264">
        <v>6</v>
      </c>
      <c r="AE32" s="264"/>
      <c r="AF32" s="264"/>
      <c r="AG32" s="264">
        <v>134.4</v>
      </c>
      <c r="AH32" s="264">
        <v>65.4</v>
      </c>
      <c r="AI32" s="264">
        <v>13</v>
      </c>
      <c r="AJ32" s="264">
        <v>13</v>
      </c>
      <c r="AK32" s="264"/>
      <c r="AL32" s="264"/>
      <c r="AM32" s="264"/>
      <c r="AN32" s="264">
        <v>7</v>
      </c>
      <c r="AO32" s="264"/>
      <c r="AP32" s="264"/>
      <c r="AQ32" s="264">
        <v>11</v>
      </c>
      <c r="AR32" s="264"/>
      <c r="AS32" s="264">
        <v>12.4</v>
      </c>
      <c r="AT32" s="264"/>
      <c r="AU32" s="264">
        <v>9</v>
      </c>
      <c r="AV32" s="264"/>
      <c r="AW32" s="264">
        <v>10</v>
      </c>
      <c r="AX32" s="264">
        <v>10</v>
      </c>
      <c r="AY32" s="264"/>
      <c r="AZ32" s="264"/>
      <c r="BA32" s="264"/>
      <c r="BB32" s="264"/>
      <c r="BC32" s="264">
        <v>25</v>
      </c>
      <c r="BD32" s="264"/>
      <c r="BE32" s="264">
        <v>10</v>
      </c>
      <c r="BF32" s="264">
        <v>15</v>
      </c>
      <c r="BG32" s="264">
        <v>3</v>
      </c>
      <c r="BH32" s="264"/>
      <c r="BI32" s="264">
        <v>9</v>
      </c>
      <c r="BJ32" s="264"/>
      <c r="BK32" s="264">
        <v>12</v>
      </c>
    </row>
    <row r="33" spans="1:63" ht="14.25" customHeight="1">
      <c r="A33" s="28" t="s">
        <v>189</v>
      </c>
      <c r="B33" s="39" t="s">
        <v>361</v>
      </c>
      <c r="C33" s="264">
        <f t="shared" si="0"/>
        <v>54</v>
      </c>
      <c r="D33" s="264">
        <f t="shared" si="1"/>
        <v>33</v>
      </c>
      <c r="E33" s="264">
        <v>16</v>
      </c>
      <c r="F33" s="264">
        <v>17</v>
      </c>
      <c r="G33" s="264"/>
      <c r="H33" s="264">
        <f t="shared" si="2"/>
        <v>8</v>
      </c>
      <c r="I33" s="264">
        <v>6</v>
      </c>
      <c r="J33" s="264"/>
      <c r="K33" s="264">
        <v>2</v>
      </c>
      <c r="L33" s="264"/>
      <c r="M33" s="264"/>
      <c r="N33" s="264">
        <v>5</v>
      </c>
      <c r="O33" s="264">
        <f t="shared" si="3"/>
        <v>0</v>
      </c>
      <c r="P33" s="264"/>
      <c r="Q33" s="264"/>
      <c r="R33" s="264"/>
      <c r="S33" s="264">
        <v>6</v>
      </c>
      <c r="T33" s="264">
        <f t="shared" si="4"/>
        <v>0</v>
      </c>
      <c r="U33" s="264"/>
      <c r="V33" s="264"/>
      <c r="W33" s="264"/>
      <c r="X33" s="264"/>
      <c r="Y33" s="264"/>
      <c r="Z33" s="264"/>
      <c r="AA33" s="264"/>
      <c r="AB33" s="264">
        <f t="shared" si="5"/>
        <v>2</v>
      </c>
      <c r="AC33" s="264"/>
      <c r="AD33" s="264">
        <v>2</v>
      </c>
      <c r="AE33" s="264"/>
      <c r="AF33" s="264"/>
      <c r="AG33" s="264">
        <v>15.4</v>
      </c>
      <c r="AH33" s="264">
        <v>8.9</v>
      </c>
      <c r="AI33" s="264">
        <v>4</v>
      </c>
      <c r="AJ33" s="264">
        <v>0.5</v>
      </c>
      <c r="AK33" s="264"/>
      <c r="AL33" s="264">
        <v>0.5</v>
      </c>
      <c r="AM33" s="264">
        <v>2</v>
      </c>
      <c r="AN33" s="264">
        <v>0.5</v>
      </c>
      <c r="AO33" s="264"/>
      <c r="AP33" s="264"/>
      <c r="AQ33" s="264">
        <v>1</v>
      </c>
      <c r="AR33" s="264"/>
      <c r="AS33" s="264">
        <v>0.4</v>
      </c>
      <c r="AT33" s="264"/>
      <c r="AU33" s="264"/>
      <c r="AV33" s="264"/>
      <c r="AW33" s="264">
        <v>1</v>
      </c>
      <c r="AX33" s="264">
        <v>0.5</v>
      </c>
      <c r="AY33" s="264"/>
      <c r="AZ33" s="264"/>
      <c r="BA33" s="264"/>
      <c r="BB33" s="264"/>
      <c r="BC33" s="264"/>
      <c r="BD33" s="264"/>
      <c r="BE33" s="264"/>
      <c r="BF33" s="264"/>
      <c r="BG33" s="264"/>
      <c r="BH33" s="264"/>
      <c r="BI33" s="264"/>
      <c r="BJ33" s="264">
        <v>5</v>
      </c>
      <c r="BK33" s="264"/>
    </row>
    <row r="34" spans="1:63" ht="14.25" customHeight="1">
      <c r="A34" s="28" t="s">
        <v>190</v>
      </c>
      <c r="B34" s="39" t="s">
        <v>362</v>
      </c>
      <c r="C34" s="264">
        <f t="shared" si="0"/>
        <v>156</v>
      </c>
      <c r="D34" s="264">
        <f t="shared" si="1"/>
        <v>109</v>
      </c>
      <c r="E34" s="264">
        <v>42</v>
      </c>
      <c r="F34" s="264">
        <v>63</v>
      </c>
      <c r="G34" s="264">
        <v>4</v>
      </c>
      <c r="H34" s="264">
        <f t="shared" si="2"/>
        <v>20</v>
      </c>
      <c r="I34" s="264">
        <v>15</v>
      </c>
      <c r="J34" s="264"/>
      <c r="K34" s="264">
        <v>5</v>
      </c>
      <c r="L34" s="264"/>
      <c r="M34" s="264"/>
      <c r="N34" s="264">
        <v>14</v>
      </c>
      <c r="O34" s="264">
        <f t="shared" si="3"/>
        <v>0</v>
      </c>
      <c r="P34" s="264"/>
      <c r="Q34" s="264"/>
      <c r="R34" s="264"/>
      <c r="S34" s="264"/>
      <c r="T34" s="264">
        <f t="shared" si="4"/>
        <v>0</v>
      </c>
      <c r="U34" s="264"/>
      <c r="V34" s="264"/>
      <c r="W34" s="264"/>
      <c r="X34" s="264"/>
      <c r="Y34" s="264"/>
      <c r="Z34" s="264"/>
      <c r="AA34" s="264"/>
      <c r="AB34" s="264">
        <f t="shared" si="5"/>
        <v>13</v>
      </c>
      <c r="AC34" s="264"/>
      <c r="AD34" s="264">
        <v>13</v>
      </c>
      <c r="AE34" s="264"/>
      <c r="AF34" s="264"/>
      <c r="AG34" s="264">
        <v>88.2</v>
      </c>
      <c r="AH34" s="264">
        <v>62.7</v>
      </c>
      <c r="AI34" s="264">
        <v>20</v>
      </c>
      <c r="AJ34" s="264">
        <v>7</v>
      </c>
      <c r="AK34" s="264"/>
      <c r="AL34" s="264">
        <v>1</v>
      </c>
      <c r="AM34" s="264">
        <v>3</v>
      </c>
      <c r="AN34" s="264">
        <v>2.5</v>
      </c>
      <c r="AO34" s="264"/>
      <c r="AP34" s="264"/>
      <c r="AQ34" s="264">
        <v>8</v>
      </c>
      <c r="AR34" s="264">
        <v>5</v>
      </c>
      <c r="AS34" s="264">
        <v>1.2</v>
      </c>
      <c r="AT34" s="264"/>
      <c r="AU34" s="264">
        <v>15</v>
      </c>
      <c r="AV34" s="264"/>
      <c r="AW34" s="264">
        <v>7</v>
      </c>
      <c r="AX34" s="264"/>
      <c r="AY34" s="264"/>
      <c r="AZ34" s="264"/>
      <c r="BA34" s="264"/>
      <c r="BB34" s="264"/>
      <c r="BC34" s="264">
        <v>1.2</v>
      </c>
      <c r="BD34" s="264"/>
      <c r="BE34" s="264">
        <v>1.2</v>
      </c>
      <c r="BF34" s="264"/>
      <c r="BG34" s="264">
        <v>5</v>
      </c>
      <c r="BH34" s="264"/>
      <c r="BI34" s="264">
        <v>3</v>
      </c>
      <c r="BJ34" s="264">
        <v>4</v>
      </c>
      <c r="BK34" s="264">
        <v>5.3</v>
      </c>
    </row>
    <row r="35" spans="1:63" ht="14.25" customHeight="1">
      <c r="A35" s="28" t="s">
        <v>191</v>
      </c>
      <c r="B35" s="39" t="s">
        <v>361</v>
      </c>
      <c r="C35" s="264">
        <f t="shared" si="0"/>
        <v>107</v>
      </c>
      <c r="D35" s="264">
        <f t="shared" si="1"/>
        <v>65</v>
      </c>
      <c r="E35" s="264">
        <v>25</v>
      </c>
      <c r="F35" s="264">
        <v>38</v>
      </c>
      <c r="G35" s="264">
        <v>2</v>
      </c>
      <c r="H35" s="264">
        <f t="shared" si="2"/>
        <v>20</v>
      </c>
      <c r="I35" s="264">
        <v>17</v>
      </c>
      <c r="J35" s="264"/>
      <c r="K35" s="264">
        <v>3</v>
      </c>
      <c r="L35" s="264"/>
      <c r="M35" s="264"/>
      <c r="N35" s="264">
        <v>9</v>
      </c>
      <c r="O35" s="264">
        <f t="shared" si="3"/>
        <v>5</v>
      </c>
      <c r="P35" s="264"/>
      <c r="Q35" s="264"/>
      <c r="R35" s="264">
        <v>5</v>
      </c>
      <c r="S35" s="264"/>
      <c r="T35" s="264">
        <f t="shared" si="4"/>
        <v>0</v>
      </c>
      <c r="U35" s="264"/>
      <c r="V35" s="264"/>
      <c r="W35" s="264"/>
      <c r="X35" s="264"/>
      <c r="Y35" s="264"/>
      <c r="Z35" s="264"/>
      <c r="AA35" s="264"/>
      <c r="AB35" s="264">
        <f t="shared" si="5"/>
        <v>8</v>
      </c>
      <c r="AC35" s="264"/>
      <c r="AD35" s="264">
        <v>8</v>
      </c>
      <c r="AE35" s="264"/>
      <c r="AF35" s="264"/>
      <c r="AG35" s="264">
        <v>56.8</v>
      </c>
      <c r="AH35" s="264">
        <v>53.8</v>
      </c>
      <c r="AI35" s="264">
        <v>30</v>
      </c>
      <c r="AJ35" s="264">
        <v>10</v>
      </c>
      <c r="AK35" s="264"/>
      <c r="AL35" s="264"/>
      <c r="AM35" s="264">
        <v>2</v>
      </c>
      <c r="AN35" s="264"/>
      <c r="AO35" s="264"/>
      <c r="AP35" s="264"/>
      <c r="AQ35" s="264"/>
      <c r="AR35" s="264">
        <v>5</v>
      </c>
      <c r="AS35" s="264">
        <v>0.8</v>
      </c>
      <c r="AT35" s="264"/>
      <c r="AU35" s="264">
        <v>6</v>
      </c>
      <c r="AV35" s="264"/>
      <c r="AW35" s="264"/>
      <c r="AX35" s="264"/>
      <c r="AY35" s="264"/>
      <c r="AZ35" s="264"/>
      <c r="BA35" s="264"/>
      <c r="BB35" s="264"/>
      <c r="BC35" s="264">
        <v>3</v>
      </c>
      <c r="BD35" s="264"/>
      <c r="BE35" s="264">
        <v>3</v>
      </c>
      <c r="BF35" s="264"/>
      <c r="BG35" s="264"/>
      <c r="BH35" s="264"/>
      <c r="BI35" s="264"/>
      <c r="BJ35" s="264"/>
      <c r="BK35" s="264"/>
    </row>
    <row r="36" spans="1:63" ht="14.25" customHeight="1">
      <c r="A36" s="28" t="s">
        <v>192</v>
      </c>
      <c r="B36" s="39" t="s">
        <v>362</v>
      </c>
      <c r="C36" s="264">
        <f t="shared" si="0"/>
        <v>20</v>
      </c>
      <c r="D36" s="264">
        <f t="shared" si="1"/>
        <v>13</v>
      </c>
      <c r="E36" s="264">
        <v>7</v>
      </c>
      <c r="F36" s="264">
        <v>6</v>
      </c>
      <c r="G36" s="264"/>
      <c r="H36" s="264">
        <f t="shared" si="2"/>
        <v>3</v>
      </c>
      <c r="I36" s="264">
        <v>2</v>
      </c>
      <c r="J36" s="264"/>
      <c r="K36" s="264">
        <v>1</v>
      </c>
      <c r="L36" s="264"/>
      <c r="M36" s="264"/>
      <c r="N36" s="264">
        <v>2</v>
      </c>
      <c r="O36" s="264">
        <f t="shared" si="3"/>
        <v>0</v>
      </c>
      <c r="P36" s="264"/>
      <c r="Q36" s="264"/>
      <c r="R36" s="264"/>
      <c r="S36" s="264">
        <v>2</v>
      </c>
      <c r="T36" s="264">
        <f t="shared" si="4"/>
        <v>0</v>
      </c>
      <c r="U36" s="264"/>
      <c r="V36" s="264"/>
      <c r="W36" s="264"/>
      <c r="X36" s="264"/>
      <c r="Y36" s="264"/>
      <c r="Z36" s="264"/>
      <c r="AA36" s="264"/>
      <c r="AB36" s="264">
        <f t="shared" si="5"/>
        <v>0</v>
      </c>
      <c r="AC36" s="264"/>
      <c r="AD36" s="264"/>
      <c r="AE36" s="264"/>
      <c r="AF36" s="264"/>
      <c r="AG36" s="264">
        <v>34.1</v>
      </c>
      <c r="AH36" s="264">
        <v>16.1</v>
      </c>
      <c r="AI36" s="264">
        <v>3.2</v>
      </c>
      <c r="AJ36" s="264">
        <v>6</v>
      </c>
      <c r="AK36" s="264"/>
      <c r="AL36" s="264">
        <v>0.1</v>
      </c>
      <c r="AM36" s="264">
        <v>0.2</v>
      </c>
      <c r="AN36" s="264">
        <v>0.5</v>
      </c>
      <c r="AO36" s="264"/>
      <c r="AP36" s="264">
        <v>0.5</v>
      </c>
      <c r="AQ36" s="264">
        <v>1.5</v>
      </c>
      <c r="AR36" s="264">
        <v>4</v>
      </c>
      <c r="AS36" s="264">
        <v>0.1</v>
      </c>
      <c r="AT36" s="264"/>
      <c r="AU36" s="264"/>
      <c r="AV36" s="264"/>
      <c r="AW36" s="264">
        <v>1</v>
      </c>
      <c r="AX36" s="264">
        <v>1</v>
      </c>
      <c r="AY36" s="264">
        <v>6</v>
      </c>
      <c r="AZ36" s="264">
        <v>6</v>
      </c>
      <c r="BA36" s="264"/>
      <c r="BB36" s="264"/>
      <c r="BC36" s="264">
        <v>7</v>
      </c>
      <c r="BD36" s="264"/>
      <c r="BE36" s="264">
        <v>4</v>
      </c>
      <c r="BF36" s="264">
        <v>3</v>
      </c>
      <c r="BG36" s="264"/>
      <c r="BH36" s="264"/>
      <c r="BI36" s="264"/>
      <c r="BJ36" s="264"/>
      <c r="BK36" s="264">
        <v>3</v>
      </c>
    </row>
    <row r="37" spans="1:63" ht="14.25" customHeight="1">
      <c r="A37" s="28" t="s">
        <v>193</v>
      </c>
      <c r="B37" s="39" t="s">
        <v>362</v>
      </c>
      <c r="C37" s="264">
        <f t="shared" si="0"/>
        <v>37</v>
      </c>
      <c r="D37" s="264">
        <f t="shared" si="1"/>
        <v>28</v>
      </c>
      <c r="E37" s="264">
        <v>11</v>
      </c>
      <c r="F37" s="264">
        <v>16</v>
      </c>
      <c r="G37" s="264">
        <v>1</v>
      </c>
      <c r="H37" s="264">
        <f t="shared" si="2"/>
        <v>5</v>
      </c>
      <c r="I37" s="264">
        <v>3</v>
      </c>
      <c r="J37" s="264"/>
      <c r="K37" s="264">
        <v>2</v>
      </c>
      <c r="L37" s="264"/>
      <c r="M37" s="264"/>
      <c r="N37" s="264">
        <v>4</v>
      </c>
      <c r="O37" s="264">
        <f t="shared" si="3"/>
        <v>0</v>
      </c>
      <c r="P37" s="264"/>
      <c r="Q37" s="264"/>
      <c r="R37" s="264"/>
      <c r="S37" s="264"/>
      <c r="T37" s="264">
        <f t="shared" si="4"/>
        <v>0</v>
      </c>
      <c r="U37" s="264"/>
      <c r="V37" s="264"/>
      <c r="W37" s="264"/>
      <c r="X37" s="264"/>
      <c r="Y37" s="264"/>
      <c r="Z37" s="264"/>
      <c r="AA37" s="264"/>
      <c r="AB37" s="264">
        <f t="shared" si="5"/>
        <v>0</v>
      </c>
      <c r="AC37" s="264"/>
      <c r="AD37" s="264"/>
      <c r="AE37" s="264"/>
      <c r="AF37" s="264"/>
      <c r="AG37" s="264">
        <v>24.2</v>
      </c>
      <c r="AH37" s="264">
        <v>22.2</v>
      </c>
      <c r="AI37" s="264">
        <v>10</v>
      </c>
      <c r="AJ37" s="264">
        <v>6</v>
      </c>
      <c r="AK37" s="264"/>
      <c r="AL37" s="264"/>
      <c r="AM37" s="264"/>
      <c r="AN37" s="264">
        <v>2</v>
      </c>
      <c r="AO37" s="264"/>
      <c r="AP37" s="264"/>
      <c r="AQ37" s="264">
        <v>2</v>
      </c>
      <c r="AR37" s="264"/>
      <c r="AS37" s="264">
        <v>0.2</v>
      </c>
      <c r="AT37" s="264"/>
      <c r="AU37" s="264">
        <v>2</v>
      </c>
      <c r="AV37" s="264"/>
      <c r="AW37" s="264"/>
      <c r="AX37" s="264"/>
      <c r="AY37" s="264"/>
      <c r="AZ37" s="264"/>
      <c r="BA37" s="264"/>
      <c r="BB37" s="264"/>
      <c r="BC37" s="264"/>
      <c r="BD37" s="264"/>
      <c r="BE37" s="264"/>
      <c r="BF37" s="264"/>
      <c r="BG37" s="264"/>
      <c r="BH37" s="264"/>
      <c r="BI37" s="264">
        <v>2</v>
      </c>
      <c r="BJ37" s="264"/>
      <c r="BK37" s="264"/>
    </row>
    <row r="38" spans="1:63" ht="14.25" customHeight="1">
      <c r="A38" s="28" t="s">
        <v>194</v>
      </c>
      <c r="B38" s="39" t="s">
        <v>361</v>
      </c>
      <c r="C38" s="264">
        <f t="shared" si="0"/>
        <v>190</v>
      </c>
      <c r="D38" s="264">
        <f t="shared" si="1"/>
        <v>139</v>
      </c>
      <c r="E38" s="264">
        <v>52</v>
      </c>
      <c r="F38" s="264">
        <v>82</v>
      </c>
      <c r="G38" s="264">
        <v>5</v>
      </c>
      <c r="H38" s="264">
        <f t="shared" si="2"/>
        <v>6</v>
      </c>
      <c r="I38" s="264"/>
      <c r="J38" s="264"/>
      <c r="K38" s="264">
        <v>6</v>
      </c>
      <c r="L38" s="264"/>
      <c r="M38" s="264"/>
      <c r="N38" s="264">
        <v>17</v>
      </c>
      <c r="O38" s="264">
        <f t="shared" si="3"/>
        <v>5</v>
      </c>
      <c r="P38" s="264"/>
      <c r="Q38" s="265"/>
      <c r="R38" s="264">
        <v>5</v>
      </c>
      <c r="S38" s="264"/>
      <c r="T38" s="264">
        <f t="shared" si="4"/>
        <v>0</v>
      </c>
      <c r="U38" s="264"/>
      <c r="V38" s="264"/>
      <c r="W38" s="264"/>
      <c r="X38" s="264"/>
      <c r="Y38" s="264"/>
      <c r="Z38" s="264"/>
      <c r="AA38" s="264"/>
      <c r="AB38" s="264">
        <f t="shared" si="5"/>
        <v>23</v>
      </c>
      <c r="AC38" s="264"/>
      <c r="AD38" s="264">
        <v>23</v>
      </c>
      <c r="AE38" s="264"/>
      <c r="AF38" s="264"/>
      <c r="AG38" s="264">
        <v>95.3</v>
      </c>
      <c r="AH38" s="264">
        <v>33.6</v>
      </c>
      <c r="AI38" s="264">
        <v>8</v>
      </c>
      <c r="AJ38" s="264">
        <v>2</v>
      </c>
      <c r="AK38" s="264">
        <v>0.9</v>
      </c>
      <c r="AL38" s="264">
        <v>0.2</v>
      </c>
      <c r="AM38" s="264">
        <v>3</v>
      </c>
      <c r="AN38" s="264">
        <v>5</v>
      </c>
      <c r="AO38" s="264"/>
      <c r="AP38" s="264">
        <v>1</v>
      </c>
      <c r="AQ38" s="264">
        <v>1</v>
      </c>
      <c r="AR38" s="264">
        <v>2</v>
      </c>
      <c r="AS38" s="264">
        <v>1.5</v>
      </c>
      <c r="AT38" s="264"/>
      <c r="AU38" s="264">
        <v>9</v>
      </c>
      <c r="AV38" s="264"/>
      <c r="AW38" s="264">
        <v>5</v>
      </c>
      <c r="AX38" s="264">
        <v>5</v>
      </c>
      <c r="AY38" s="264"/>
      <c r="AZ38" s="264"/>
      <c r="BA38" s="264"/>
      <c r="BB38" s="264"/>
      <c r="BC38" s="264">
        <v>5</v>
      </c>
      <c r="BD38" s="264"/>
      <c r="BE38" s="264"/>
      <c r="BF38" s="264">
        <v>5</v>
      </c>
      <c r="BG38" s="264">
        <v>1.9</v>
      </c>
      <c r="BH38" s="264"/>
      <c r="BI38" s="264">
        <v>5.4</v>
      </c>
      <c r="BJ38" s="264">
        <v>8</v>
      </c>
      <c r="BK38" s="264">
        <v>31.4</v>
      </c>
    </row>
    <row r="39" spans="1:63" ht="14.25" customHeight="1">
      <c r="A39" s="28" t="s">
        <v>195</v>
      </c>
      <c r="B39" s="39" t="s">
        <v>361</v>
      </c>
      <c r="C39" s="264">
        <f t="shared" si="0"/>
        <v>70</v>
      </c>
      <c r="D39" s="264">
        <f t="shared" si="1"/>
        <v>45</v>
      </c>
      <c r="E39" s="264">
        <v>16</v>
      </c>
      <c r="F39" s="264">
        <v>27</v>
      </c>
      <c r="G39" s="264">
        <v>2</v>
      </c>
      <c r="H39" s="264">
        <f t="shared" si="2"/>
        <v>7</v>
      </c>
      <c r="I39" s="264">
        <v>5</v>
      </c>
      <c r="J39" s="264"/>
      <c r="K39" s="264">
        <v>2</v>
      </c>
      <c r="L39" s="264"/>
      <c r="M39" s="264"/>
      <c r="N39" s="264">
        <v>6</v>
      </c>
      <c r="O39" s="264">
        <f t="shared" si="3"/>
        <v>5</v>
      </c>
      <c r="P39" s="264"/>
      <c r="Q39" s="264"/>
      <c r="R39" s="264">
        <v>5</v>
      </c>
      <c r="S39" s="264"/>
      <c r="T39" s="264">
        <f t="shared" si="4"/>
        <v>0</v>
      </c>
      <c r="U39" s="264"/>
      <c r="V39" s="264"/>
      <c r="W39" s="264"/>
      <c r="X39" s="264"/>
      <c r="Y39" s="264"/>
      <c r="Z39" s="264"/>
      <c r="AA39" s="264"/>
      <c r="AB39" s="264">
        <f t="shared" si="5"/>
        <v>7</v>
      </c>
      <c r="AC39" s="264"/>
      <c r="AD39" s="264">
        <v>7</v>
      </c>
      <c r="AE39" s="264"/>
      <c r="AF39" s="264"/>
      <c r="AG39" s="264">
        <v>52.6</v>
      </c>
      <c r="AH39" s="264">
        <v>35.1</v>
      </c>
      <c r="AI39" s="264">
        <v>11</v>
      </c>
      <c r="AJ39" s="264">
        <v>6</v>
      </c>
      <c r="AK39" s="264"/>
      <c r="AL39" s="264">
        <v>0.4</v>
      </c>
      <c r="AM39" s="264">
        <v>2</v>
      </c>
      <c r="AN39" s="264">
        <v>0.5</v>
      </c>
      <c r="AO39" s="264"/>
      <c r="AP39" s="264">
        <v>1.2</v>
      </c>
      <c r="AQ39" s="264">
        <v>6</v>
      </c>
      <c r="AR39" s="264">
        <v>1.2</v>
      </c>
      <c r="AS39" s="264">
        <v>0.6</v>
      </c>
      <c r="AT39" s="264"/>
      <c r="AU39" s="264">
        <v>6.2</v>
      </c>
      <c r="AV39" s="264"/>
      <c r="AW39" s="264">
        <v>2.4</v>
      </c>
      <c r="AX39" s="264">
        <v>4</v>
      </c>
      <c r="AY39" s="264"/>
      <c r="AZ39" s="264"/>
      <c r="BA39" s="264"/>
      <c r="BB39" s="264"/>
      <c r="BC39" s="264">
        <v>3.5</v>
      </c>
      <c r="BD39" s="264"/>
      <c r="BE39" s="264">
        <v>3.5</v>
      </c>
      <c r="BF39" s="264"/>
      <c r="BG39" s="264">
        <v>1.3</v>
      </c>
      <c r="BH39" s="264"/>
      <c r="BI39" s="264">
        <v>1.8</v>
      </c>
      <c r="BJ39" s="264">
        <v>2.5</v>
      </c>
      <c r="BK39" s="264">
        <v>2</v>
      </c>
    </row>
    <row r="40" spans="1:63" ht="14.25" customHeight="1">
      <c r="A40" s="28" t="s">
        <v>196</v>
      </c>
      <c r="B40" s="39" t="s">
        <v>361</v>
      </c>
      <c r="C40" s="264">
        <f t="shared" si="0"/>
        <v>28</v>
      </c>
      <c r="D40" s="264">
        <f t="shared" si="1"/>
        <v>15</v>
      </c>
      <c r="E40" s="264">
        <v>6</v>
      </c>
      <c r="F40" s="264">
        <v>8</v>
      </c>
      <c r="G40" s="264">
        <v>1</v>
      </c>
      <c r="H40" s="264">
        <f t="shared" si="2"/>
        <v>1</v>
      </c>
      <c r="I40" s="264"/>
      <c r="J40" s="264"/>
      <c r="K40" s="264">
        <v>1</v>
      </c>
      <c r="L40" s="264"/>
      <c r="M40" s="264"/>
      <c r="N40" s="264">
        <v>3</v>
      </c>
      <c r="O40" s="264">
        <f t="shared" si="3"/>
        <v>5</v>
      </c>
      <c r="P40" s="264"/>
      <c r="Q40" s="264"/>
      <c r="R40" s="264">
        <v>5</v>
      </c>
      <c r="S40" s="264"/>
      <c r="T40" s="264">
        <f t="shared" si="4"/>
        <v>0</v>
      </c>
      <c r="U40" s="264"/>
      <c r="V40" s="264"/>
      <c r="W40" s="264"/>
      <c r="X40" s="264"/>
      <c r="Y40" s="264"/>
      <c r="Z40" s="264"/>
      <c r="AA40" s="264"/>
      <c r="AB40" s="264">
        <f t="shared" si="5"/>
        <v>4</v>
      </c>
      <c r="AC40" s="264"/>
      <c r="AD40" s="264">
        <v>4</v>
      </c>
      <c r="AE40" s="264"/>
      <c r="AF40" s="264"/>
      <c r="AG40" s="264">
        <v>31.2</v>
      </c>
      <c r="AH40" s="264">
        <v>16.2</v>
      </c>
      <c r="AI40" s="264">
        <v>8</v>
      </c>
      <c r="AJ40" s="264"/>
      <c r="AK40" s="264"/>
      <c r="AL40" s="264"/>
      <c r="AM40" s="264"/>
      <c r="AN40" s="264">
        <v>1</v>
      </c>
      <c r="AO40" s="264"/>
      <c r="AP40" s="264"/>
      <c r="AQ40" s="264">
        <v>6</v>
      </c>
      <c r="AR40" s="264"/>
      <c r="AS40" s="264">
        <v>0.2</v>
      </c>
      <c r="AT40" s="264"/>
      <c r="AU40" s="264">
        <v>1</v>
      </c>
      <c r="AV40" s="264"/>
      <c r="AW40" s="264">
        <v>2.9</v>
      </c>
      <c r="AX40" s="264">
        <v>5</v>
      </c>
      <c r="AY40" s="264"/>
      <c r="AZ40" s="264"/>
      <c r="BA40" s="264"/>
      <c r="BB40" s="264"/>
      <c r="BC40" s="264"/>
      <c r="BD40" s="264"/>
      <c r="BE40" s="264"/>
      <c r="BF40" s="264"/>
      <c r="BG40" s="264">
        <v>1.8</v>
      </c>
      <c r="BH40" s="264"/>
      <c r="BI40" s="264"/>
      <c r="BJ40" s="264"/>
      <c r="BK40" s="264">
        <v>5.3</v>
      </c>
    </row>
    <row r="41" spans="1:63" ht="14.25" customHeight="1">
      <c r="A41" s="28" t="s">
        <v>197</v>
      </c>
      <c r="B41" s="39" t="s">
        <v>361</v>
      </c>
      <c r="C41" s="264">
        <f t="shared" si="0"/>
        <v>34</v>
      </c>
      <c r="D41" s="264">
        <f t="shared" si="1"/>
        <v>20</v>
      </c>
      <c r="E41" s="264">
        <v>6</v>
      </c>
      <c r="F41" s="264">
        <v>13</v>
      </c>
      <c r="G41" s="264">
        <v>1</v>
      </c>
      <c r="H41" s="264">
        <f t="shared" si="2"/>
        <v>1</v>
      </c>
      <c r="I41" s="264"/>
      <c r="J41" s="264"/>
      <c r="K41" s="264">
        <v>1</v>
      </c>
      <c r="L41" s="264"/>
      <c r="M41" s="264"/>
      <c r="N41" s="264">
        <v>2</v>
      </c>
      <c r="O41" s="264">
        <f t="shared" si="3"/>
        <v>0</v>
      </c>
      <c r="P41" s="264"/>
      <c r="Q41" s="264"/>
      <c r="R41" s="264"/>
      <c r="S41" s="264"/>
      <c r="T41" s="264">
        <f t="shared" si="4"/>
        <v>0</v>
      </c>
      <c r="U41" s="264"/>
      <c r="V41" s="264"/>
      <c r="W41" s="264"/>
      <c r="X41" s="264"/>
      <c r="Y41" s="264"/>
      <c r="Z41" s="264"/>
      <c r="AA41" s="264"/>
      <c r="AB41" s="264">
        <f t="shared" si="5"/>
        <v>11</v>
      </c>
      <c r="AC41" s="264"/>
      <c r="AD41" s="264">
        <v>11</v>
      </c>
      <c r="AE41" s="264"/>
      <c r="AF41" s="264"/>
      <c r="AG41" s="264">
        <v>31.2</v>
      </c>
      <c r="AH41" s="264">
        <v>17.7</v>
      </c>
      <c r="AI41" s="264">
        <v>11</v>
      </c>
      <c r="AJ41" s="264">
        <v>2</v>
      </c>
      <c r="AK41" s="264"/>
      <c r="AL41" s="264"/>
      <c r="AM41" s="264">
        <v>0.5</v>
      </c>
      <c r="AN41" s="264"/>
      <c r="AO41" s="264"/>
      <c r="AP41" s="264"/>
      <c r="AQ41" s="264">
        <v>3</v>
      </c>
      <c r="AR41" s="264"/>
      <c r="AS41" s="264">
        <v>0.2</v>
      </c>
      <c r="AT41" s="264"/>
      <c r="AU41" s="264">
        <v>1</v>
      </c>
      <c r="AV41" s="264"/>
      <c r="AW41" s="264">
        <v>2</v>
      </c>
      <c r="AX41" s="264"/>
      <c r="AY41" s="264"/>
      <c r="AZ41" s="264"/>
      <c r="BA41" s="264"/>
      <c r="BB41" s="264"/>
      <c r="BC41" s="264"/>
      <c r="BD41" s="264"/>
      <c r="BE41" s="264"/>
      <c r="BF41" s="264"/>
      <c r="BG41" s="264">
        <v>1.7</v>
      </c>
      <c r="BH41" s="264"/>
      <c r="BI41" s="264"/>
      <c r="BJ41" s="264"/>
      <c r="BK41" s="264">
        <v>9.8</v>
      </c>
    </row>
    <row r="42" spans="1:63" ht="14.25" customHeight="1">
      <c r="A42" s="28" t="s">
        <v>198</v>
      </c>
      <c r="B42" s="39" t="s">
        <v>361</v>
      </c>
      <c r="C42" s="264">
        <f t="shared" si="0"/>
        <v>17</v>
      </c>
      <c r="D42" s="264">
        <f t="shared" si="1"/>
        <v>10</v>
      </c>
      <c r="E42" s="264">
        <v>3</v>
      </c>
      <c r="F42" s="264">
        <v>6</v>
      </c>
      <c r="G42" s="264">
        <v>1</v>
      </c>
      <c r="H42" s="264">
        <f t="shared" si="2"/>
        <v>1</v>
      </c>
      <c r="I42" s="264"/>
      <c r="J42" s="264"/>
      <c r="K42" s="264">
        <v>1</v>
      </c>
      <c r="L42" s="264"/>
      <c r="M42" s="264"/>
      <c r="N42" s="264">
        <v>2</v>
      </c>
      <c r="O42" s="264">
        <f t="shared" si="3"/>
        <v>0</v>
      </c>
      <c r="P42" s="264"/>
      <c r="Q42" s="264"/>
      <c r="R42" s="264"/>
      <c r="S42" s="264"/>
      <c r="T42" s="264">
        <f t="shared" si="4"/>
        <v>0</v>
      </c>
      <c r="U42" s="264"/>
      <c r="V42" s="264"/>
      <c r="W42" s="264"/>
      <c r="X42" s="264"/>
      <c r="Y42" s="264"/>
      <c r="Z42" s="264"/>
      <c r="AA42" s="264"/>
      <c r="AB42" s="264">
        <f t="shared" si="5"/>
        <v>4</v>
      </c>
      <c r="AC42" s="264"/>
      <c r="AD42" s="264">
        <v>4</v>
      </c>
      <c r="AE42" s="264"/>
      <c r="AF42" s="264"/>
      <c r="AG42" s="264">
        <v>31.2</v>
      </c>
      <c r="AH42" s="264">
        <v>16.5</v>
      </c>
      <c r="AI42" s="264">
        <v>8</v>
      </c>
      <c r="AJ42" s="264"/>
      <c r="AK42" s="264"/>
      <c r="AL42" s="264">
        <v>1.5</v>
      </c>
      <c r="AM42" s="264">
        <v>1.5</v>
      </c>
      <c r="AN42" s="264">
        <v>1</v>
      </c>
      <c r="AO42" s="264"/>
      <c r="AP42" s="264"/>
      <c r="AQ42" s="264">
        <v>3.3</v>
      </c>
      <c r="AR42" s="264"/>
      <c r="AS42" s="264">
        <v>0.2</v>
      </c>
      <c r="AT42" s="264"/>
      <c r="AU42" s="264">
        <v>1</v>
      </c>
      <c r="AV42" s="264"/>
      <c r="AW42" s="264">
        <v>3</v>
      </c>
      <c r="AX42" s="264">
        <v>9</v>
      </c>
      <c r="AY42" s="264"/>
      <c r="AZ42" s="264"/>
      <c r="BA42" s="264"/>
      <c r="BB42" s="264"/>
      <c r="BC42" s="264"/>
      <c r="BD42" s="264"/>
      <c r="BE42" s="264"/>
      <c r="BF42" s="264"/>
      <c r="BG42" s="264">
        <v>1.7</v>
      </c>
      <c r="BH42" s="264"/>
      <c r="BI42" s="264"/>
      <c r="BJ42" s="264"/>
      <c r="BK42" s="264">
        <v>1</v>
      </c>
    </row>
    <row r="43" spans="1:63" ht="14.25" customHeight="1">
      <c r="A43" s="28" t="s">
        <v>199</v>
      </c>
      <c r="B43" s="39" t="s">
        <v>363</v>
      </c>
      <c r="C43" s="264">
        <f t="shared" si="0"/>
        <v>169</v>
      </c>
      <c r="D43" s="264">
        <f t="shared" si="1"/>
        <v>124</v>
      </c>
      <c r="E43" s="264">
        <v>45</v>
      </c>
      <c r="F43" s="264">
        <v>75</v>
      </c>
      <c r="G43" s="264">
        <v>4</v>
      </c>
      <c r="H43" s="264">
        <f t="shared" si="2"/>
        <v>25</v>
      </c>
      <c r="I43" s="264">
        <v>19</v>
      </c>
      <c r="J43" s="264"/>
      <c r="K43" s="264">
        <v>6</v>
      </c>
      <c r="L43" s="264"/>
      <c r="M43" s="264"/>
      <c r="N43" s="264">
        <v>16</v>
      </c>
      <c r="O43" s="264">
        <f t="shared" si="3"/>
        <v>0</v>
      </c>
      <c r="P43" s="264"/>
      <c r="Q43" s="264"/>
      <c r="R43" s="264"/>
      <c r="S43" s="264"/>
      <c r="T43" s="264">
        <f t="shared" si="4"/>
        <v>0</v>
      </c>
      <c r="U43" s="264"/>
      <c r="V43" s="264"/>
      <c r="W43" s="264"/>
      <c r="X43" s="264"/>
      <c r="Y43" s="264"/>
      <c r="Z43" s="264"/>
      <c r="AA43" s="264"/>
      <c r="AB43" s="264">
        <f t="shared" si="5"/>
        <v>4</v>
      </c>
      <c r="AC43" s="264"/>
      <c r="AD43" s="264">
        <v>4</v>
      </c>
      <c r="AE43" s="264"/>
      <c r="AF43" s="264"/>
      <c r="AG43" s="264">
        <v>74.3</v>
      </c>
      <c r="AH43" s="264">
        <v>39.3</v>
      </c>
      <c r="AI43" s="264">
        <v>9</v>
      </c>
      <c r="AJ43" s="264">
        <v>10</v>
      </c>
      <c r="AK43" s="264"/>
      <c r="AL43" s="264"/>
      <c r="AM43" s="264"/>
      <c r="AN43" s="264">
        <v>3</v>
      </c>
      <c r="AO43" s="264"/>
      <c r="AP43" s="264"/>
      <c r="AQ43" s="264">
        <v>8</v>
      </c>
      <c r="AR43" s="264"/>
      <c r="AS43" s="264">
        <v>1.3</v>
      </c>
      <c r="AT43" s="264"/>
      <c r="AU43" s="264">
        <v>8</v>
      </c>
      <c r="AV43" s="264"/>
      <c r="AW43" s="264">
        <v>5</v>
      </c>
      <c r="AX43" s="264">
        <v>5</v>
      </c>
      <c r="AY43" s="264">
        <v>3</v>
      </c>
      <c r="AZ43" s="264">
        <v>3</v>
      </c>
      <c r="BA43" s="264"/>
      <c r="BB43" s="264"/>
      <c r="BC43" s="264">
        <v>10</v>
      </c>
      <c r="BD43" s="264"/>
      <c r="BE43" s="264">
        <v>10</v>
      </c>
      <c r="BF43" s="264"/>
      <c r="BG43" s="264">
        <v>2</v>
      </c>
      <c r="BH43" s="264"/>
      <c r="BI43" s="264">
        <v>3</v>
      </c>
      <c r="BJ43" s="264">
        <v>3</v>
      </c>
      <c r="BK43" s="264">
        <v>4</v>
      </c>
    </row>
    <row r="44" spans="1:63" ht="14.25" customHeight="1">
      <c r="A44" s="28" t="s">
        <v>200</v>
      </c>
      <c r="B44" s="39" t="s">
        <v>361</v>
      </c>
      <c r="C44" s="264">
        <f t="shared" si="0"/>
        <v>234</v>
      </c>
      <c r="D44" s="264">
        <f t="shared" si="1"/>
        <v>162</v>
      </c>
      <c r="E44" s="264">
        <v>64</v>
      </c>
      <c r="F44" s="264">
        <v>92</v>
      </c>
      <c r="G44" s="264">
        <v>6</v>
      </c>
      <c r="H44" s="264">
        <f t="shared" si="2"/>
        <v>29</v>
      </c>
      <c r="I44" s="264">
        <v>22</v>
      </c>
      <c r="J44" s="264"/>
      <c r="K44" s="264">
        <v>7</v>
      </c>
      <c r="L44" s="264"/>
      <c r="M44" s="264"/>
      <c r="N44" s="264">
        <v>21</v>
      </c>
      <c r="O44" s="264">
        <f t="shared" si="3"/>
        <v>5</v>
      </c>
      <c r="P44" s="264"/>
      <c r="Q44" s="264"/>
      <c r="R44" s="264">
        <v>5</v>
      </c>
      <c r="S44" s="264">
        <v>8</v>
      </c>
      <c r="T44" s="264">
        <f t="shared" si="4"/>
        <v>0</v>
      </c>
      <c r="U44" s="264"/>
      <c r="V44" s="264"/>
      <c r="W44" s="264"/>
      <c r="X44" s="264"/>
      <c r="Y44" s="264"/>
      <c r="Z44" s="264"/>
      <c r="AA44" s="264"/>
      <c r="AB44" s="264">
        <f t="shared" si="5"/>
        <v>9</v>
      </c>
      <c r="AC44" s="264"/>
      <c r="AD44" s="264">
        <v>9</v>
      </c>
      <c r="AE44" s="264"/>
      <c r="AF44" s="264"/>
      <c r="AG44" s="264">
        <v>98.6</v>
      </c>
      <c r="AH44" s="264">
        <v>64.6</v>
      </c>
      <c r="AI44" s="264">
        <v>18</v>
      </c>
      <c r="AJ44" s="264">
        <v>5</v>
      </c>
      <c r="AK44" s="264"/>
      <c r="AL44" s="264"/>
      <c r="AM44" s="264">
        <v>12</v>
      </c>
      <c r="AN44" s="264">
        <v>6</v>
      </c>
      <c r="AO44" s="264"/>
      <c r="AP44" s="264">
        <v>15</v>
      </c>
      <c r="AQ44" s="264"/>
      <c r="AR44" s="264"/>
      <c r="AS44" s="264">
        <v>1.6</v>
      </c>
      <c r="AT44" s="264"/>
      <c r="AU44" s="264">
        <v>7</v>
      </c>
      <c r="AV44" s="264"/>
      <c r="AW44" s="264"/>
      <c r="AX44" s="264"/>
      <c r="AY44" s="264"/>
      <c r="AZ44" s="264"/>
      <c r="BA44" s="264"/>
      <c r="BB44" s="264"/>
      <c r="BC44" s="264">
        <v>10</v>
      </c>
      <c r="BD44" s="264"/>
      <c r="BE44" s="264">
        <v>10</v>
      </c>
      <c r="BF44" s="264"/>
      <c r="BG44" s="264">
        <v>7</v>
      </c>
      <c r="BH44" s="264"/>
      <c r="BI44" s="264">
        <v>17</v>
      </c>
      <c r="BJ44" s="264"/>
      <c r="BK44" s="264"/>
    </row>
    <row r="45" spans="1:63" ht="14.25" customHeight="1">
      <c r="A45" s="28" t="s">
        <v>201</v>
      </c>
      <c r="B45" s="39" t="s">
        <v>361</v>
      </c>
      <c r="C45" s="264">
        <f t="shared" si="0"/>
        <v>825.3</v>
      </c>
      <c r="D45" s="264">
        <f t="shared" si="1"/>
        <v>574</v>
      </c>
      <c r="E45" s="264">
        <v>216</v>
      </c>
      <c r="F45" s="264">
        <v>340</v>
      </c>
      <c r="G45" s="264">
        <v>18</v>
      </c>
      <c r="H45" s="264">
        <f t="shared" si="2"/>
        <v>118.3</v>
      </c>
      <c r="I45" s="264">
        <v>92.3</v>
      </c>
      <c r="J45" s="264"/>
      <c r="K45" s="264">
        <v>26</v>
      </c>
      <c r="L45" s="264"/>
      <c r="M45" s="264"/>
      <c r="N45" s="264">
        <v>72</v>
      </c>
      <c r="O45" s="264">
        <f t="shared" si="3"/>
        <v>21</v>
      </c>
      <c r="P45" s="264"/>
      <c r="Q45" s="264"/>
      <c r="R45" s="264">
        <v>21</v>
      </c>
      <c r="S45" s="264"/>
      <c r="T45" s="264">
        <f t="shared" si="4"/>
        <v>0</v>
      </c>
      <c r="U45" s="264"/>
      <c r="V45" s="264"/>
      <c r="W45" s="264"/>
      <c r="X45" s="264"/>
      <c r="Y45" s="264"/>
      <c r="Z45" s="264"/>
      <c r="AA45" s="264"/>
      <c r="AB45" s="264">
        <f t="shared" si="5"/>
        <v>40</v>
      </c>
      <c r="AC45" s="264"/>
      <c r="AD45" s="264">
        <v>40</v>
      </c>
      <c r="AE45" s="264"/>
      <c r="AF45" s="264"/>
      <c r="AG45" s="264">
        <v>321.6</v>
      </c>
      <c r="AH45" s="264">
        <v>176.6</v>
      </c>
      <c r="AI45" s="264">
        <v>25</v>
      </c>
      <c r="AJ45" s="264">
        <v>30</v>
      </c>
      <c r="AK45" s="264"/>
      <c r="AL45" s="264"/>
      <c r="AM45" s="264">
        <v>10</v>
      </c>
      <c r="AN45" s="264">
        <v>10</v>
      </c>
      <c r="AO45" s="264"/>
      <c r="AP45" s="264"/>
      <c r="AQ45" s="264">
        <v>45</v>
      </c>
      <c r="AR45" s="264">
        <v>15</v>
      </c>
      <c r="AS45" s="264">
        <v>7.6</v>
      </c>
      <c r="AT45" s="264"/>
      <c r="AU45" s="264">
        <v>34</v>
      </c>
      <c r="AV45" s="264"/>
      <c r="AW45" s="264">
        <v>10.5</v>
      </c>
      <c r="AX45" s="264"/>
      <c r="AY45" s="264"/>
      <c r="AZ45" s="264"/>
      <c r="BA45" s="264"/>
      <c r="BB45" s="264"/>
      <c r="BC45" s="264">
        <v>35</v>
      </c>
      <c r="BD45" s="264"/>
      <c r="BE45" s="264">
        <v>35</v>
      </c>
      <c r="BF45" s="264"/>
      <c r="BG45" s="264">
        <v>20</v>
      </c>
      <c r="BH45" s="264"/>
      <c r="BI45" s="264">
        <v>10.5</v>
      </c>
      <c r="BJ45" s="264">
        <v>45</v>
      </c>
      <c r="BK45" s="264">
        <v>24</v>
      </c>
    </row>
    <row r="46" spans="1:63" ht="14.25" customHeight="1">
      <c r="A46" s="28" t="s">
        <v>202</v>
      </c>
      <c r="B46" s="39" t="s">
        <v>361</v>
      </c>
      <c r="C46" s="264">
        <f t="shared" si="0"/>
        <v>209</v>
      </c>
      <c r="D46" s="264">
        <f t="shared" si="1"/>
        <v>137</v>
      </c>
      <c r="E46" s="264">
        <v>55</v>
      </c>
      <c r="F46" s="264">
        <v>77</v>
      </c>
      <c r="G46" s="264">
        <v>5</v>
      </c>
      <c r="H46" s="264">
        <f t="shared" si="2"/>
        <v>32</v>
      </c>
      <c r="I46" s="264">
        <v>26</v>
      </c>
      <c r="J46" s="264"/>
      <c r="K46" s="264">
        <v>6</v>
      </c>
      <c r="L46" s="264"/>
      <c r="M46" s="264"/>
      <c r="N46" s="264">
        <v>18</v>
      </c>
      <c r="O46" s="264">
        <f t="shared" si="3"/>
        <v>0</v>
      </c>
      <c r="P46" s="264"/>
      <c r="Q46" s="264"/>
      <c r="R46" s="264"/>
      <c r="S46" s="264">
        <v>5</v>
      </c>
      <c r="T46" s="264">
        <f t="shared" si="4"/>
        <v>0</v>
      </c>
      <c r="U46" s="264"/>
      <c r="V46" s="264"/>
      <c r="W46" s="264"/>
      <c r="X46" s="264"/>
      <c r="Y46" s="264"/>
      <c r="Z46" s="264"/>
      <c r="AA46" s="264"/>
      <c r="AB46" s="264">
        <f t="shared" si="5"/>
        <v>17</v>
      </c>
      <c r="AC46" s="264"/>
      <c r="AD46" s="264">
        <v>17</v>
      </c>
      <c r="AE46" s="264"/>
      <c r="AF46" s="264"/>
      <c r="AG46" s="264">
        <v>77.4</v>
      </c>
      <c r="AH46" s="264">
        <v>56.9</v>
      </c>
      <c r="AI46" s="264">
        <v>14</v>
      </c>
      <c r="AJ46" s="264">
        <v>3.5</v>
      </c>
      <c r="AK46" s="264">
        <v>2</v>
      </c>
      <c r="AL46" s="264">
        <v>3</v>
      </c>
      <c r="AM46" s="264">
        <v>8</v>
      </c>
      <c r="AN46" s="264">
        <v>7</v>
      </c>
      <c r="AO46" s="264"/>
      <c r="AP46" s="264"/>
      <c r="AQ46" s="264">
        <v>10</v>
      </c>
      <c r="AR46" s="264"/>
      <c r="AS46" s="264">
        <v>1.4</v>
      </c>
      <c r="AT46" s="264"/>
      <c r="AU46" s="264">
        <v>8</v>
      </c>
      <c r="AV46" s="264"/>
      <c r="AW46" s="264">
        <v>3</v>
      </c>
      <c r="AX46" s="264"/>
      <c r="AY46" s="264"/>
      <c r="AZ46" s="264"/>
      <c r="BA46" s="264"/>
      <c r="BB46" s="264"/>
      <c r="BC46" s="264">
        <v>2</v>
      </c>
      <c r="BD46" s="264"/>
      <c r="BE46" s="264"/>
      <c r="BF46" s="264">
        <v>2</v>
      </c>
      <c r="BG46" s="264">
        <v>1.5</v>
      </c>
      <c r="BH46" s="264"/>
      <c r="BI46" s="264">
        <v>12</v>
      </c>
      <c r="BJ46" s="264">
        <v>2</v>
      </c>
      <c r="BK46" s="264"/>
    </row>
    <row r="47" spans="1:63" ht="14.25" customHeight="1">
      <c r="A47" s="28" t="s">
        <v>203</v>
      </c>
      <c r="B47" s="39" t="s">
        <v>361</v>
      </c>
      <c r="C47" s="264">
        <f t="shared" si="0"/>
        <v>303</v>
      </c>
      <c r="D47" s="264">
        <f t="shared" si="1"/>
        <v>222</v>
      </c>
      <c r="E47" s="264">
        <v>80</v>
      </c>
      <c r="F47" s="264">
        <v>135</v>
      </c>
      <c r="G47" s="264">
        <v>7</v>
      </c>
      <c r="H47" s="264">
        <f t="shared" si="2"/>
        <v>42</v>
      </c>
      <c r="I47" s="264">
        <v>32</v>
      </c>
      <c r="J47" s="264"/>
      <c r="K47" s="264">
        <v>10</v>
      </c>
      <c r="L47" s="264"/>
      <c r="M47" s="264"/>
      <c r="N47" s="264">
        <v>28</v>
      </c>
      <c r="O47" s="264">
        <f t="shared" si="3"/>
        <v>9</v>
      </c>
      <c r="P47" s="264"/>
      <c r="Q47" s="264"/>
      <c r="R47" s="264">
        <v>9</v>
      </c>
      <c r="S47" s="264"/>
      <c r="T47" s="264">
        <f t="shared" si="4"/>
        <v>0</v>
      </c>
      <c r="U47" s="264"/>
      <c r="V47" s="264"/>
      <c r="W47" s="264"/>
      <c r="X47" s="264"/>
      <c r="Y47" s="264"/>
      <c r="Z47" s="264"/>
      <c r="AA47" s="264"/>
      <c r="AB47" s="264">
        <f t="shared" si="5"/>
        <v>2</v>
      </c>
      <c r="AC47" s="264"/>
      <c r="AD47" s="264">
        <v>2</v>
      </c>
      <c r="AE47" s="264"/>
      <c r="AF47" s="264"/>
      <c r="AG47" s="264">
        <v>109</v>
      </c>
      <c r="AH47" s="264">
        <v>69</v>
      </c>
      <c r="AI47" s="264">
        <v>20</v>
      </c>
      <c r="AJ47" s="264">
        <v>10</v>
      </c>
      <c r="AK47" s="264"/>
      <c r="AL47" s="264">
        <v>1</v>
      </c>
      <c r="AM47" s="264">
        <v>3</v>
      </c>
      <c r="AN47" s="264">
        <v>5</v>
      </c>
      <c r="AO47" s="264"/>
      <c r="AP47" s="264"/>
      <c r="AQ47" s="264">
        <v>13</v>
      </c>
      <c r="AR47" s="264"/>
      <c r="AS47" s="264">
        <v>2</v>
      </c>
      <c r="AT47" s="264"/>
      <c r="AU47" s="264">
        <v>15</v>
      </c>
      <c r="AV47" s="264"/>
      <c r="AW47" s="264"/>
      <c r="AX47" s="264">
        <v>7</v>
      </c>
      <c r="AY47" s="264"/>
      <c r="AZ47" s="264"/>
      <c r="BA47" s="264"/>
      <c r="BB47" s="264"/>
      <c r="BC47" s="264">
        <v>5</v>
      </c>
      <c r="BD47" s="264"/>
      <c r="BE47" s="264">
        <v>5</v>
      </c>
      <c r="BF47" s="264"/>
      <c r="BG47" s="264">
        <v>8.5</v>
      </c>
      <c r="BH47" s="264"/>
      <c r="BI47" s="264">
        <v>8.5</v>
      </c>
      <c r="BJ47" s="264">
        <v>11</v>
      </c>
      <c r="BK47" s="264"/>
    </row>
    <row r="48" spans="1:63" ht="14.25" customHeight="1">
      <c r="A48" s="28" t="s">
        <v>204</v>
      </c>
      <c r="B48" s="39" t="s">
        <v>361</v>
      </c>
      <c r="C48" s="264">
        <f t="shared" si="0"/>
        <v>559</v>
      </c>
      <c r="D48" s="264">
        <f t="shared" si="1"/>
        <v>403</v>
      </c>
      <c r="E48" s="264">
        <v>150</v>
      </c>
      <c r="F48" s="264">
        <v>240</v>
      </c>
      <c r="G48" s="264">
        <v>13</v>
      </c>
      <c r="H48" s="264">
        <f t="shared" si="2"/>
        <v>72</v>
      </c>
      <c r="I48" s="264">
        <v>54</v>
      </c>
      <c r="J48" s="264"/>
      <c r="K48" s="264">
        <v>18</v>
      </c>
      <c r="L48" s="264"/>
      <c r="M48" s="264"/>
      <c r="N48" s="264">
        <v>51</v>
      </c>
      <c r="O48" s="264">
        <f t="shared" si="3"/>
        <v>5</v>
      </c>
      <c r="P48" s="264"/>
      <c r="Q48" s="264"/>
      <c r="R48" s="264">
        <v>5</v>
      </c>
      <c r="S48" s="264">
        <v>6</v>
      </c>
      <c r="T48" s="264">
        <f t="shared" si="4"/>
        <v>0</v>
      </c>
      <c r="U48" s="264"/>
      <c r="V48" s="264"/>
      <c r="W48" s="264"/>
      <c r="X48" s="264"/>
      <c r="Y48" s="264"/>
      <c r="Z48" s="264"/>
      <c r="AA48" s="264"/>
      <c r="AB48" s="264">
        <f t="shared" si="5"/>
        <v>22</v>
      </c>
      <c r="AC48" s="264"/>
      <c r="AD48" s="264">
        <v>22</v>
      </c>
      <c r="AE48" s="264"/>
      <c r="AF48" s="264"/>
      <c r="AG48" s="264">
        <v>70.2</v>
      </c>
      <c r="AH48" s="264">
        <v>63.7</v>
      </c>
      <c r="AI48" s="264">
        <v>36.5</v>
      </c>
      <c r="AJ48" s="264"/>
      <c r="AK48" s="264"/>
      <c r="AL48" s="264"/>
      <c r="AM48" s="264"/>
      <c r="AN48" s="264"/>
      <c r="AO48" s="264"/>
      <c r="AP48" s="264"/>
      <c r="AQ48" s="264"/>
      <c r="AR48" s="264"/>
      <c r="AS48" s="264">
        <v>4.2</v>
      </c>
      <c r="AT48" s="264"/>
      <c r="AU48" s="264">
        <v>23</v>
      </c>
      <c r="AV48" s="264"/>
      <c r="AW48" s="264"/>
      <c r="AX48" s="264"/>
      <c r="AY48" s="264"/>
      <c r="AZ48" s="264"/>
      <c r="BA48" s="264"/>
      <c r="BB48" s="264"/>
      <c r="BC48" s="264"/>
      <c r="BD48" s="264"/>
      <c r="BE48" s="264"/>
      <c r="BF48" s="264"/>
      <c r="BG48" s="264">
        <v>0.7</v>
      </c>
      <c r="BH48" s="264"/>
      <c r="BI48" s="264">
        <v>5.8</v>
      </c>
      <c r="BJ48" s="264"/>
      <c r="BK48" s="264"/>
    </row>
    <row r="49" spans="1:63" ht="14.25" customHeight="1">
      <c r="A49" s="28" t="s">
        <v>205</v>
      </c>
      <c r="B49" s="39" t="s">
        <v>361</v>
      </c>
      <c r="C49" s="264">
        <f t="shared" si="0"/>
        <v>208</v>
      </c>
      <c r="D49" s="264">
        <f t="shared" si="1"/>
        <v>172</v>
      </c>
      <c r="E49" s="264">
        <v>63</v>
      </c>
      <c r="F49" s="264">
        <v>103</v>
      </c>
      <c r="G49" s="264">
        <v>6</v>
      </c>
      <c r="H49" s="264">
        <f t="shared" si="2"/>
        <v>8</v>
      </c>
      <c r="I49" s="264"/>
      <c r="J49" s="264"/>
      <c r="K49" s="264">
        <v>8</v>
      </c>
      <c r="L49" s="264"/>
      <c r="M49" s="264"/>
      <c r="N49" s="264">
        <v>22</v>
      </c>
      <c r="O49" s="264">
        <f t="shared" si="3"/>
        <v>0</v>
      </c>
      <c r="P49" s="264"/>
      <c r="Q49" s="264"/>
      <c r="R49" s="264"/>
      <c r="S49" s="264"/>
      <c r="T49" s="264">
        <f t="shared" si="4"/>
        <v>0</v>
      </c>
      <c r="U49" s="264"/>
      <c r="V49" s="264"/>
      <c r="W49" s="264"/>
      <c r="X49" s="264"/>
      <c r="Y49" s="264"/>
      <c r="Z49" s="264"/>
      <c r="AA49" s="264"/>
      <c r="AB49" s="264">
        <f t="shared" si="5"/>
        <v>6</v>
      </c>
      <c r="AC49" s="264"/>
      <c r="AD49" s="264">
        <v>6</v>
      </c>
      <c r="AE49" s="264"/>
      <c r="AF49" s="264"/>
      <c r="AG49" s="264">
        <v>116.7</v>
      </c>
      <c r="AH49" s="264">
        <v>72.7</v>
      </c>
      <c r="AI49" s="264">
        <v>20</v>
      </c>
      <c r="AJ49" s="264">
        <v>15</v>
      </c>
      <c r="AK49" s="264">
        <v>1</v>
      </c>
      <c r="AL49" s="264"/>
      <c r="AM49" s="264"/>
      <c r="AN49" s="264">
        <v>5</v>
      </c>
      <c r="AO49" s="264"/>
      <c r="AP49" s="264"/>
      <c r="AQ49" s="264">
        <v>20</v>
      </c>
      <c r="AR49" s="264"/>
      <c r="AS49" s="264">
        <v>1.7</v>
      </c>
      <c r="AT49" s="264"/>
      <c r="AU49" s="264">
        <v>10</v>
      </c>
      <c r="AV49" s="264"/>
      <c r="AW49" s="264"/>
      <c r="AX49" s="264">
        <v>5</v>
      </c>
      <c r="AY49" s="264"/>
      <c r="AZ49" s="264"/>
      <c r="BA49" s="264"/>
      <c r="BB49" s="264"/>
      <c r="BC49" s="264">
        <v>17</v>
      </c>
      <c r="BD49" s="264"/>
      <c r="BE49" s="264">
        <v>17</v>
      </c>
      <c r="BF49" s="264"/>
      <c r="BG49" s="264">
        <v>0.5</v>
      </c>
      <c r="BH49" s="264"/>
      <c r="BI49" s="264">
        <v>9.5</v>
      </c>
      <c r="BJ49" s="264">
        <v>12</v>
      </c>
      <c r="BK49" s="264"/>
    </row>
    <row r="50" spans="1:63" ht="14.25" customHeight="1">
      <c r="A50" s="28" t="s">
        <v>206</v>
      </c>
      <c r="B50" s="39" t="s">
        <v>362</v>
      </c>
      <c r="C50" s="264">
        <f t="shared" si="0"/>
        <v>107</v>
      </c>
      <c r="D50" s="264">
        <f t="shared" si="1"/>
        <v>71</v>
      </c>
      <c r="E50" s="264">
        <v>26</v>
      </c>
      <c r="F50" s="264">
        <v>42</v>
      </c>
      <c r="G50" s="264">
        <v>3</v>
      </c>
      <c r="H50" s="264">
        <f t="shared" si="2"/>
        <v>14</v>
      </c>
      <c r="I50" s="264">
        <v>11</v>
      </c>
      <c r="J50" s="264"/>
      <c r="K50" s="264">
        <v>3</v>
      </c>
      <c r="L50" s="264"/>
      <c r="M50" s="264"/>
      <c r="N50" s="264">
        <v>9</v>
      </c>
      <c r="O50" s="264">
        <f t="shared" si="3"/>
        <v>5</v>
      </c>
      <c r="P50" s="264"/>
      <c r="Q50" s="264"/>
      <c r="R50" s="264">
        <v>5</v>
      </c>
      <c r="S50" s="264"/>
      <c r="T50" s="264">
        <f t="shared" si="4"/>
        <v>0</v>
      </c>
      <c r="U50" s="264"/>
      <c r="V50" s="264"/>
      <c r="W50" s="264"/>
      <c r="X50" s="264"/>
      <c r="Y50" s="264"/>
      <c r="Z50" s="264"/>
      <c r="AA50" s="264"/>
      <c r="AB50" s="264">
        <f t="shared" si="5"/>
        <v>8</v>
      </c>
      <c r="AC50" s="264"/>
      <c r="AD50" s="264">
        <v>8</v>
      </c>
      <c r="AE50" s="264"/>
      <c r="AF50" s="264"/>
      <c r="AG50" s="264">
        <v>74.7</v>
      </c>
      <c r="AH50" s="264">
        <v>33.7</v>
      </c>
      <c r="AI50" s="264">
        <v>7</v>
      </c>
      <c r="AJ50" s="264">
        <v>6</v>
      </c>
      <c r="AK50" s="264"/>
      <c r="AL50" s="264"/>
      <c r="AM50" s="264"/>
      <c r="AN50" s="264"/>
      <c r="AO50" s="264"/>
      <c r="AP50" s="264"/>
      <c r="AQ50" s="264">
        <v>6</v>
      </c>
      <c r="AR50" s="264">
        <v>10</v>
      </c>
      <c r="AS50" s="264">
        <v>0.7</v>
      </c>
      <c r="AT50" s="264"/>
      <c r="AU50" s="264">
        <v>4</v>
      </c>
      <c r="AV50" s="264"/>
      <c r="AW50" s="264">
        <v>12</v>
      </c>
      <c r="AX50" s="264">
        <v>2</v>
      </c>
      <c r="AY50" s="264"/>
      <c r="AZ50" s="264"/>
      <c r="BA50" s="264"/>
      <c r="BB50" s="264"/>
      <c r="BC50" s="264">
        <v>12</v>
      </c>
      <c r="BD50" s="264">
        <v>11</v>
      </c>
      <c r="BE50" s="264">
        <v>1</v>
      </c>
      <c r="BF50" s="264"/>
      <c r="BG50" s="264">
        <v>2</v>
      </c>
      <c r="BH50" s="264"/>
      <c r="BI50" s="264">
        <v>1</v>
      </c>
      <c r="BJ50" s="264"/>
      <c r="BK50" s="264">
        <v>12</v>
      </c>
    </row>
    <row r="51" spans="1:63" ht="14.25" customHeight="1">
      <c r="A51" s="28" t="s">
        <v>207</v>
      </c>
      <c r="B51" s="39" t="s">
        <v>361</v>
      </c>
      <c r="C51" s="264">
        <f t="shared" si="0"/>
        <v>94</v>
      </c>
      <c r="D51" s="264">
        <f t="shared" si="1"/>
        <v>68</v>
      </c>
      <c r="E51" s="264">
        <v>25</v>
      </c>
      <c r="F51" s="264">
        <v>41</v>
      </c>
      <c r="G51" s="264">
        <v>2</v>
      </c>
      <c r="H51" s="264">
        <f t="shared" si="2"/>
        <v>12</v>
      </c>
      <c r="I51" s="264">
        <v>9</v>
      </c>
      <c r="J51" s="264"/>
      <c r="K51" s="264">
        <v>3</v>
      </c>
      <c r="L51" s="264"/>
      <c r="M51" s="264"/>
      <c r="N51" s="264">
        <v>9</v>
      </c>
      <c r="O51" s="264">
        <f t="shared" si="3"/>
        <v>5</v>
      </c>
      <c r="P51" s="264"/>
      <c r="Q51" s="264"/>
      <c r="R51" s="264">
        <v>5</v>
      </c>
      <c r="S51" s="264"/>
      <c r="T51" s="264">
        <f t="shared" si="4"/>
        <v>0</v>
      </c>
      <c r="U51" s="264"/>
      <c r="V51" s="264"/>
      <c r="W51" s="264"/>
      <c r="X51" s="264"/>
      <c r="Y51" s="264"/>
      <c r="Z51" s="264"/>
      <c r="AA51" s="264"/>
      <c r="AB51" s="264">
        <f t="shared" si="5"/>
        <v>0</v>
      </c>
      <c r="AC51" s="264"/>
      <c r="AD51" s="264"/>
      <c r="AE51" s="264"/>
      <c r="AF51" s="264"/>
      <c r="AG51" s="264">
        <v>43.6</v>
      </c>
      <c r="AH51" s="264">
        <v>28.6</v>
      </c>
      <c r="AI51" s="264">
        <v>11</v>
      </c>
      <c r="AJ51" s="264">
        <v>5</v>
      </c>
      <c r="AK51" s="264"/>
      <c r="AL51" s="264"/>
      <c r="AM51" s="264">
        <v>3</v>
      </c>
      <c r="AN51" s="264">
        <v>1</v>
      </c>
      <c r="AO51" s="264"/>
      <c r="AP51" s="264"/>
      <c r="AQ51" s="264">
        <v>5</v>
      </c>
      <c r="AR51" s="264"/>
      <c r="AS51" s="264">
        <v>0.6</v>
      </c>
      <c r="AT51" s="264"/>
      <c r="AU51" s="264">
        <v>3</v>
      </c>
      <c r="AV51" s="264"/>
      <c r="AW51" s="264"/>
      <c r="AX51" s="264"/>
      <c r="AY51" s="264"/>
      <c r="AZ51" s="264"/>
      <c r="BA51" s="264"/>
      <c r="BB51" s="264"/>
      <c r="BC51" s="264"/>
      <c r="BD51" s="264"/>
      <c r="BE51" s="264"/>
      <c r="BF51" s="264"/>
      <c r="BG51" s="264">
        <v>1</v>
      </c>
      <c r="BH51" s="264"/>
      <c r="BI51" s="264">
        <v>9</v>
      </c>
      <c r="BJ51" s="264"/>
      <c r="BK51" s="264">
        <v>5</v>
      </c>
    </row>
    <row r="52" spans="1:63" ht="14.25" customHeight="1">
      <c r="A52" s="28" t="s">
        <v>208</v>
      </c>
      <c r="B52" s="39" t="s">
        <v>363</v>
      </c>
      <c r="C52" s="264">
        <f t="shared" si="0"/>
        <v>251</v>
      </c>
      <c r="D52" s="264">
        <f t="shared" si="1"/>
        <v>179</v>
      </c>
      <c r="E52" s="264">
        <v>70</v>
      </c>
      <c r="F52" s="264">
        <v>103</v>
      </c>
      <c r="G52" s="264">
        <v>6</v>
      </c>
      <c r="H52" s="264">
        <f t="shared" si="2"/>
        <v>31</v>
      </c>
      <c r="I52" s="264">
        <v>23</v>
      </c>
      <c r="J52" s="264"/>
      <c r="K52" s="264">
        <v>8</v>
      </c>
      <c r="L52" s="264"/>
      <c r="M52" s="264"/>
      <c r="N52" s="264">
        <v>22</v>
      </c>
      <c r="O52" s="264">
        <f t="shared" si="3"/>
        <v>5</v>
      </c>
      <c r="P52" s="264"/>
      <c r="Q52" s="264"/>
      <c r="R52" s="264">
        <v>5</v>
      </c>
      <c r="S52" s="264"/>
      <c r="T52" s="264">
        <f t="shared" si="4"/>
        <v>0</v>
      </c>
      <c r="U52" s="264"/>
      <c r="V52" s="264"/>
      <c r="W52" s="264"/>
      <c r="X52" s="264"/>
      <c r="Y52" s="264"/>
      <c r="Z52" s="264"/>
      <c r="AA52" s="264"/>
      <c r="AB52" s="264">
        <f t="shared" si="5"/>
        <v>14</v>
      </c>
      <c r="AC52" s="264"/>
      <c r="AD52" s="264">
        <v>14</v>
      </c>
      <c r="AE52" s="264"/>
      <c r="AF52" s="264"/>
      <c r="AG52" s="264">
        <v>93.9</v>
      </c>
      <c r="AH52" s="264">
        <v>62.8</v>
      </c>
      <c r="AI52" s="264">
        <v>11.8</v>
      </c>
      <c r="AJ52" s="264">
        <v>15</v>
      </c>
      <c r="AK52" s="264"/>
      <c r="AL52" s="264">
        <v>0.5</v>
      </c>
      <c r="AM52" s="264">
        <v>1.6</v>
      </c>
      <c r="AN52" s="264">
        <v>2</v>
      </c>
      <c r="AO52" s="264"/>
      <c r="AP52" s="264"/>
      <c r="AQ52" s="264">
        <v>18</v>
      </c>
      <c r="AR52" s="264"/>
      <c r="AS52" s="264">
        <v>1.9</v>
      </c>
      <c r="AT52" s="264"/>
      <c r="AU52" s="264">
        <v>12</v>
      </c>
      <c r="AV52" s="264"/>
      <c r="AW52" s="264">
        <v>0.2</v>
      </c>
      <c r="AX52" s="264">
        <v>2</v>
      </c>
      <c r="AY52" s="264"/>
      <c r="AZ52" s="264"/>
      <c r="BA52" s="264"/>
      <c r="BB52" s="264"/>
      <c r="BC52" s="264">
        <v>5</v>
      </c>
      <c r="BD52" s="264"/>
      <c r="BE52" s="264">
        <v>5</v>
      </c>
      <c r="BF52" s="264"/>
      <c r="BG52" s="264">
        <v>1.4</v>
      </c>
      <c r="BH52" s="264"/>
      <c r="BI52" s="264">
        <v>3</v>
      </c>
      <c r="BJ52" s="264">
        <v>3</v>
      </c>
      <c r="BK52" s="264">
        <v>16.5</v>
      </c>
    </row>
    <row r="53" spans="1:63" ht="14.25" customHeight="1">
      <c r="A53" s="28" t="s">
        <v>209</v>
      </c>
      <c r="B53" s="39" t="s">
        <v>361</v>
      </c>
      <c r="C53" s="264">
        <f t="shared" si="0"/>
        <v>1040</v>
      </c>
      <c r="D53" s="264">
        <f t="shared" si="1"/>
        <v>705</v>
      </c>
      <c r="E53" s="264">
        <v>271</v>
      </c>
      <c r="F53" s="264">
        <v>411</v>
      </c>
      <c r="G53" s="264">
        <v>23</v>
      </c>
      <c r="H53" s="264">
        <f t="shared" si="2"/>
        <v>159</v>
      </c>
      <c r="I53" s="264">
        <v>110</v>
      </c>
      <c r="J53" s="264"/>
      <c r="K53" s="264">
        <v>49</v>
      </c>
      <c r="L53" s="264"/>
      <c r="M53" s="264"/>
      <c r="N53" s="264">
        <v>91</v>
      </c>
      <c r="O53" s="264">
        <f t="shared" si="3"/>
        <v>0</v>
      </c>
      <c r="P53" s="264"/>
      <c r="Q53" s="264"/>
      <c r="R53" s="264"/>
      <c r="S53" s="264">
        <v>18</v>
      </c>
      <c r="T53" s="264">
        <f t="shared" si="4"/>
        <v>0</v>
      </c>
      <c r="U53" s="264"/>
      <c r="V53" s="264"/>
      <c r="W53" s="264"/>
      <c r="X53" s="264"/>
      <c r="Y53" s="264"/>
      <c r="Z53" s="264"/>
      <c r="AA53" s="264"/>
      <c r="AB53" s="264">
        <f t="shared" si="5"/>
        <v>67</v>
      </c>
      <c r="AC53" s="264"/>
      <c r="AD53" s="264">
        <v>67</v>
      </c>
      <c r="AE53" s="264"/>
      <c r="AF53" s="264"/>
      <c r="AG53" s="264">
        <v>453.3</v>
      </c>
      <c r="AH53" s="264">
        <v>205.6</v>
      </c>
      <c r="AI53" s="264">
        <v>25</v>
      </c>
      <c r="AJ53" s="264">
        <v>20</v>
      </c>
      <c r="AK53" s="264">
        <v>0.5</v>
      </c>
      <c r="AL53" s="264">
        <v>1.8</v>
      </c>
      <c r="AM53" s="264">
        <v>23</v>
      </c>
      <c r="AN53" s="264">
        <v>26</v>
      </c>
      <c r="AO53" s="264"/>
      <c r="AP53" s="264">
        <v>6</v>
      </c>
      <c r="AQ53" s="264">
        <v>60</v>
      </c>
      <c r="AR53" s="264"/>
      <c r="AS53" s="264">
        <v>7.3</v>
      </c>
      <c r="AT53" s="264"/>
      <c r="AU53" s="264">
        <v>36</v>
      </c>
      <c r="AV53" s="264"/>
      <c r="AW53" s="264">
        <v>2.5</v>
      </c>
      <c r="AX53" s="264">
        <v>2.5</v>
      </c>
      <c r="AY53" s="264"/>
      <c r="AZ53" s="264"/>
      <c r="BA53" s="264"/>
      <c r="BB53" s="264"/>
      <c r="BC53" s="264">
        <v>52</v>
      </c>
      <c r="BD53" s="264"/>
      <c r="BE53" s="264">
        <v>36</v>
      </c>
      <c r="BF53" s="264">
        <v>16</v>
      </c>
      <c r="BG53" s="264">
        <v>10</v>
      </c>
      <c r="BH53" s="264"/>
      <c r="BI53" s="264">
        <v>57.6</v>
      </c>
      <c r="BJ53" s="264">
        <v>15</v>
      </c>
      <c r="BK53" s="264">
        <v>108.1</v>
      </c>
    </row>
    <row r="54" spans="1:63" ht="14.25" customHeight="1">
      <c r="A54" s="28" t="s">
        <v>210</v>
      </c>
      <c r="B54" s="39" t="s">
        <v>361</v>
      </c>
      <c r="C54" s="264">
        <f t="shared" si="0"/>
        <v>336</v>
      </c>
      <c r="D54" s="264">
        <f t="shared" si="1"/>
        <v>233</v>
      </c>
      <c r="E54" s="264">
        <v>83</v>
      </c>
      <c r="F54" s="264">
        <v>143</v>
      </c>
      <c r="G54" s="264">
        <v>7</v>
      </c>
      <c r="H54" s="264">
        <f t="shared" si="2"/>
        <v>50</v>
      </c>
      <c r="I54" s="264">
        <v>34</v>
      </c>
      <c r="J54" s="264"/>
      <c r="K54" s="264">
        <v>16</v>
      </c>
      <c r="L54" s="264"/>
      <c r="M54" s="264"/>
      <c r="N54" s="264">
        <v>30</v>
      </c>
      <c r="O54" s="264">
        <f t="shared" si="3"/>
        <v>0</v>
      </c>
      <c r="P54" s="264"/>
      <c r="Q54" s="264"/>
      <c r="R54" s="264"/>
      <c r="S54" s="264"/>
      <c r="T54" s="264">
        <f t="shared" si="4"/>
        <v>0</v>
      </c>
      <c r="U54" s="264"/>
      <c r="V54" s="264"/>
      <c r="W54" s="264"/>
      <c r="X54" s="264"/>
      <c r="Y54" s="264"/>
      <c r="Z54" s="264"/>
      <c r="AA54" s="264"/>
      <c r="AB54" s="264">
        <f t="shared" si="5"/>
        <v>23</v>
      </c>
      <c r="AC54" s="264"/>
      <c r="AD54" s="264">
        <v>23</v>
      </c>
      <c r="AE54" s="264"/>
      <c r="AF54" s="264"/>
      <c r="AG54" s="264">
        <v>94.1</v>
      </c>
      <c r="AH54" s="264">
        <v>53.1</v>
      </c>
      <c r="AI54" s="264">
        <v>13.6</v>
      </c>
      <c r="AJ54" s="264">
        <v>18.5</v>
      </c>
      <c r="AK54" s="264">
        <v>0.1</v>
      </c>
      <c r="AL54" s="264">
        <v>0.8</v>
      </c>
      <c r="AM54" s="264">
        <v>3</v>
      </c>
      <c r="AN54" s="264">
        <v>1</v>
      </c>
      <c r="AO54" s="264"/>
      <c r="AP54" s="264"/>
      <c r="AQ54" s="264">
        <v>3</v>
      </c>
      <c r="AR54" s="264"/>
      <c r="AS54" s="264">
        <v>2.1</v>
      </c>
      <c r="AT54" s="264"/>
      <c r="AU54" s="264">
        <v>11</v>
      </c>
      <c r="AV54" s="264"/>
      <c r="AW54" s="264"/>
      <c r="AX54" s="264">
        <v>4</v>
      </c>
      <c r="AY54" s="264"/>
      <c r="AZ54" s="264"/>
      <c r="BA54" s="264"/>
      <c r="BB54" s="264"/>
      <c r="BC54" s="264"/>
      <c r="BD54" s="264"/>
      <c r="BE54" s="264"/>
      <c r="BF54" s="264"/>
      <c r="BG54" s="264">
        <v>2</v>
      </c>
      <c r="BH54" s="264"/>
      <c r="BI54" s="264">
        <v>13</v>
      </c>
      <c r="BJ54" s="264">
        <v>20</v>
      </c>
      <c r="BK54" s="264">
        <v>2</v>
      </c>
    </row>
    <row r="55" spans="1:63" ht="14.25" customHeight="1">
      <c r="A55" s="28" t="s">
        <v>211</v>
      </c>
      <c r="B55" s="39" t="s">
        <v>361</v>
      </c>
      <c r="C55" s="264">
        <f t="shared" si="0"/>
        <v>633</v>
      </c>
      <c r="D55" s="264">
        <f t="shared" si="1"/>
        <v>464</v>
      </c>
      <c r="E55" s="264">
        <v>170</v>
      </c>
      <c r="F55" s="264">
        <v>280</v>
      </c>
      <c r="G55" s="264">
        <v>14</v>
      </c>
      <c r="H55" s="264">
        <f t="shared" si="2"/>
        <v>89</v>
      </c>
      <c r="I55" s="264">
        <v>68</v>
      </c>
      <c r="J55" s="264"/>
      <c r="K55" s="264">
        <v>21</v>
      </c>
      <c r="L55" s="264"/>
      <c r="M55" s="264"/>
      <c r="N55" s="264">
        <v>58</v>
      </c>
      <c r="O55" s="264">
        <f t="shared" si="3"/>
        <v>5</v>
      </c>
      <c r="P55" s="264"/>
      <c r="Q55" s="264"/>
      <c r="R55" s="264">
        <v>5</v>
      </c>
      <c r="S55" s="264"/>
      <c r="T55" s="264">
        <f t="shared" si="4"/>
        <v>0</v>
      </c>
      <c r="U55" s="264"/>
      <c r="V55" s="264"/>
      <c r="W55" s="264"/>
      <c r="X55" s="264"/>
      <c r="Y55" s="264"/>
      <c r="Z55" s="264"/>
      <c r="AA55" s="264"/>
      <c r="AB55" s="264">
        <f t="shared" si="5"/>
        <v>17</v>
      </c>
      <c r="AC55" s="264"/>
      <c r="AD55" s="264">
        <v>17</v>
      </c>
      <c r="AE55" s="264"/>
      <c r="AF55" s="264"/>
      <c r="AG55" s="264">
        <v>263.8</v>
      </c>
      <c r="AH55" s="264">
        <v>143.8</v>
      </c>
      <c r="AI55" s="264">
        <v>26</v>
      </c>
      <c r="AJ55" s="264">
        <v>10</v>
      </c>
      <c r="AK55" s="264">
        <v>0.5</v>
      </c>
      <c r="AL55" s="264">
        <v>1.5</v>
      </c>
      <c r="AM55" s="264">
        <v>15</v>
      </c>
      <c r="AN55" s="264">
        <v>12</v>
      </c>
      <c r="AO55" s="264"/>
      <c r="AP55" s="264">
        <v>10</v>
      </c>
      <c r="AQ55" s="264">
        <v>30</v>
      </c>
      <c r="AR55" s="264"/>
      <c r="AS55" s="264">
        <v>4.8</v>
      </c>
      <c r="AT55" s="264">
        <v>5</v>
      </c>
      <c r="AU55" s="264">
        <v>29</v>
      </c>
      <c r="AV55" s="264"/>
      <c r="AW55" s="264">
        <v>10</v>
      </c>
      <c r="AX55" s="264">
        <v>7</v>
      </c>
      <c r="AY55" s="264"/>
      <c r="AZ55" s="264"/>
      <c r="BA55" s="264"/>
      <c r="BB55" s="264"/>
      <c r="BC55" s="264">
        <v>52</v>
      </c>
      <c r="BD55" s="264"/>
      <c r="BE55" s="264">
        <v>2</v>
      </c>
      <c r="BF55" s="264">
        <v>50</v>
      </c>
      <c r="BG55" s="264">
        <v>4</v>
      </c>
      <c r="BH55" s="264"/>
      <c r="BI55" s="264">
        <v>10</v>
      </c>
      <c r="BJ55" s="264">
        <v>27</v>
      </c>
      <c r="BK55" s="264">
        <v>10</v>
      </c>
    </row>
    <row r="56" spans="1:63" ht="14.25" customHeight="1">
      <c r="A56" s="28" t="s">
        <v>212</v>
      </c>
      <c r="B56" s="39" t="s">
        <v>361</v>
      </c>
      <c r="C56" s="264">
        <f t="shared" si="0"/>
        <v>407</v>
      </c>
      <c r="D56" s="264">
        <f t="shared" si="1"/>
        <v>300</v>
      </c>
      <c r="E56" s="264">
        <v>118</v>
      </c>
      <c r="F56" s="264">
        <v>172</v>
      </c>
      <c r="G56" s="264">
        <v>10</v>
      </c>
      <c r="H56" s="264">
        <f t="shared" si="2"/>
        <v>13</v>
      </c>
      <c r="I56" s="264"/>
      <c r="J56" s="264"/>
      <c r="K56" s="264">
        <v>13</v>
      </c>
      <c r="L56" s="264"/>
      <c r="M56" s="264"/>
      <c r="N56" s="264">
        <v>38</v>
      </c>
      <c r="O56" s="264">
        <f t="shared" si="3"/>
        <v>5</v>
      </c>
      <c r="P56" s="264"/>
      <c r="Q56" s="264"/>
      <c r="R56" s="264">
        <v>5</v>
      </c>
      <c r="S56" s="264">
        <v>8</v>
      </c>
      <c r="T56" s="264">
        <f t="shared" si="4"/>
        <v>0</v>
      </c>
      <c r="U56" s="264"/>
      <c r="V56" s="264"/>
      <c r="W56" s="264"/>
      <c r="X56" s="264"/>
      <c r="Y56" s="264"/>
      <c r="Z56" s="264"/>
      <c r="AA56" s="264"/>
      <c r="AB56" s="264">
        <f t="shared" si="5"/>
        <v>43</v>
      </c>
      <c r="AC56" s="264"/>
      <c r="AD56" s="264">
        <v>43</v>
      </c>
      <c r="AE56" s="264"/>
      <c r="AF56" s="264"/>
      <c r="AG56" s="264">
        <v>169.2</v>
      </c>
      <c r="AH56" s="264">
        <v>124</v>
      </c>
      <c r="AI56" s="264">
        <v>35.3</v>
      </c>
      <c r="AJ56" s="264">
        <v>5</v>
      </c>
      <c r="AK56" s="264">
        <v>0.5</v>
      </c>
      <c r="AL56" s="264">
        <v>1.5</v>
      </c>
      <c r="AM56" s="264">
        <v>10</v>
      </c>
      <c r="AN56" s="264">
        <v>5</v>
      </c>
      <c r="AO56" s="264"/>
      <c r="AP56" s="264">
        <v>2.5</v>
      </c>
      <c r="AQ56" s="264">
        <v>40</v>
      </c>
      <c r="AR56" s="264">
        <v>5</v>
      </c>
      <c r="AS56" s="264">
        <v>3.2</v>
      </c>
      <c r="AT56" s="264"/>
      <c r="AU56" s="264">
        <v>16</v>
      </c>
      <c r="AV56" s="264"/>
      <c r="AW56" s="264">
        <v>3</v>
      </c>
      <c r="AX56" s="264">
        <v>3</v>
      </c>
      <c r="AY56" s="264"/>
      <c r="AZ56" s="264"/>
      <c r="BA56" s="264"/>
      <c r="BB56" s="264"/>
      <c r="BC56" s="264">
        <v>15</v>
      </c>
      <c r="BD56" s="264">
        <v>2</v>
      </c>
      <c r="BE56" s="264">
        <v>8</v>
      </c>
      <c r="BF56" s="264">
        <v>5</v>
      </c>
      <c r="BG56" s="264">
        <v>7</v>
      </c>
      <c r="BH56" s="264"/>
      <c r="BI56" s="264">
        <v>5.7</v>
      </c>
      <c r="BJ56" s="264">
        <v>10</v>
      </c>
      <c r="BK56" s="264">
        <v>1.5</v>
      </c>
    </row>
    <row r="57" spans="1:63" ht="14.25" customHeight="1">
      <c r="A57" s="28" t="s">
        <v>213</v>
      </c>
      <c r="B57" s="39" t="s">
        <v>363</v>
      </c>
      <c r="C57" s="264">
        <f t="shared" si="0"/>
        <v>241</v>
      </c>
      <c r="D57" s="264">
        <f t="shared" si="1"/>
        <v>176</v>
      </c>
      <c r="E57" s="264">
        <v>64</v>
      </c>
      <c r="F57" s="264">
        <v>106</v>
      </c>
      <c r="G57" s="264">
        <v>6</v>
      </c>
      <c r="H57" s="264">
        <f t="shared" si="2"/>
        <v>36</v>
      </c>
      <c r="I57" s="264">
        <v>28</v>
      </c>
      <c r="J57" s="264"/>
      <c r="K57" s="264">
        <v>8</v>
      </c>
      <c r="L57" s="264"/>
      <c r="M57" s="264"/>
      <c r="N57" s="264">
        <v>22</v>
      </c>
      <c r="O57" s="264">
        <f t="shared" si="3"/>
        <v>0</v>
      </c>
      <c r="P57" s="264"/>
      <c r="Q57" s="264"/>
      <c r="R57" s="264"/>
      <c r="S57" s="264"/>
      <c r="T57" s="264">
        <f t="shared" si="4"/>
        <v>0</v>
      </c>
      <c r="U57" s="264"/>
      <c r="V57" s="264"/>
      <c r="W57" s="264"/>
      <c r="X57" s="264"/>
      <c r="Y57" s="264"/>
      <c r="Z57" s="264"/>
      <c r="AA57" s="264"/>
      <c r="AB57" s="264">
        <f t="shared" si="5"/>
        <v>7</v>
      </c>
      <c r="AC57" s="264"/>
      <c r="AD57" s="264">
        <v>7</v>
      </c>
      <c r="AE57" s="264"/>
      <c r="AF57" s="264"/>
      <c r="AG57" s="264">
        <v>69.6</v>
      </c>
      <c r="AH57" s="264">
        <v>58.2</v>
      </c>
      <c r="AI57" s="264">
        <v>28.4</v>
      </c>
      <c r="AJ57" s="264">
        <v>5</v>
      </c>
      <c r="AK57" s="264">
        <v>0.2</v>
      </c>
      <c r="AL57" s="264">
        <v>0.5</v>
      </c>
      <c r="AM57" s="264">
        <v>3</v>
      </c>
      <c r="AN57" s="264">
        <v>0.5</v>
      </c>
      <c r="AO57" s="264"/>
      <c r="AP57" s="264"/>
      <c r="AQ57" s="264">
        <v>5</v>
      </c>
      <c r="AR57" s="264">
        <v>4</v>
      </c>
      <c r="AS57" s="264">
        <v>1.6</v>
      </c>
      <c r="AT57" s="264">
        <v>2</v>
      </c>
      <c r="AU57" s="264">
        <v>8</v>
      </c>
      <c r="AV57" s="264"/>
      <c r="AW57" s="264"/>
      <c r="AX57" s="264">
        <v>5</v>
      </c>
      <c r="AY57" s="264"/>
      <c r="AZ57" s="264"/>
      <c r="BA57" s="264"/>
      <c r="BB57" s="264"/>
      <c r="BC57" s="264">
        <v>6</v>
      </c>
      <c r="BD57" s="264"/>
      <c r="BE57" s="264">
        <v>6</v>
      </c>
      <c r="BF57" s="264"/>
      <c r="BG57" s="264">
        <v>0.4</v>
      </c>
      <c r="BH57" s="264"/>
      <c r="BI57" s="264"/>
      <c r="BJ57" s="264"/>
      <c r="BK57" s="264"/>
    </row>
    <row r="58" spans="1:63" ht="14.25" customHeight="1">
      <c r="A58" s="28" t="s">
        <v>214</v>
      </c>
      <c r="B58" s="39" t="s">
        <v>362</v>
      </c>
      <c r="C58" s="264">
        <f t="shared" si="0"/>
        <v>92</v>
      </c>
      <c r="D58" s="264">
        <f t="shared" si="1"/>
        <v>53</v>
      </c>
      <c r="E58" s="264">
        <v>27</v>
      </c>
      <c r="F58" s="264">
        <v>26</v>
      </c>
      <c r="G58" s="264"/>
      <c r="H58" s="264">
        <f t="shared" si="2"/>
        <v>12</v>
      </c>
      <c r="I58" s="264">
        <v>9</v>
      </c>
      <c r="J58" s="264"/>
      <c r="K58" s="264">
        <v>3</v>
      </c>
      <c r="L58" s="264"/>
      <c r="M58" s="264"/>
      <c r="N58" s="264">
        <v>13</v>
      </c>
      <c r="O58" s="264">
        <f t="shared" si="3"/>
        <v>0</v>
      </c>
      <c r="P58" s="264"/>
      <c r="Q58" s="264"/>
      <c r="R58" s="264"/>
      <c r="S58" s="264">
        <v>9</v>
      </c>
      <c r="T58" s="264">
        <f t="shared" si="4"/>
        <v>0</v>
      </c>
      <c r="U58" s="264"/>
      <c r="V58" s="264"/>
      <c r="W58" s="264"/>
      <c r="X58" s="264"/>
      <c r="Y58" s="264"/>
      <c r="Z58" s="264"/>
      <c r="AA58" s="264"/>
      <c r="AB58" s="264">
        <f t="shared" si="5"/>
        <v>5</v>
      </c>
      <c r="AC58" s="264"/>
      <c r="AD58" s="264">
        <v>5</v>
      </c>
      <c r="AE58" s="264"/>
      <c r="AF58" s="264"/>
      <c r="AG58" s="264">
        <v>6.4</v>
      </c>
      <c r="AH58" s="264">
        <v>5.4</v>
      </c>
      <c r="AI58" s="264">
        <v>2.5</v>
      </c>
      <c r="AJ58" s="264">
        <v>0.5</v>
      </c>
      <c r="AK58" s="264"/>
      <c r="AL58" s="264"/>
      <c r="AM58" s="264">
        <v>1</v>
      </c>
      <c r="AN58" s="264"/>
      <c r="AO58" s="264"/>
      <c r="AP58" s="264"/>
      <c r="AQ58" s="264">
        <v>1</v>
      </c>
      <c r="AR58" s="264"/>
      <c r="AS58" s="264">
        <v>0.4</v>
      </c>
      <c r="AT58" s="264"/>
      <c r="AU58" s="264"/>
      <c r="AV58" s="264"/>
      <c r="AW58" s="264"/>
      <c r="AX58" s="264"/>
      <c r="AY58" s="264"/>
      <c r="AZ58" s="264"/>
      <c r="BA58" s="264"/>
      <c r="BB58" s="264"/>
      <c r="BC58" s="264"/>
      <c r="BD58" s="264"/>
      <c r="BE58" s="264"/>
      <c r="BF58" s="264"/>
      <c r="BG58" s="264"/>
      <c r="BH58" s="264"/>
      <c r="BI58" s="264"/>
      <c r="BJ58" s="264"/>
      <c r="BK58" s="264">
        <v>1</v>
      </c>
    </row>
    <row r="59" spans="1:63" ht="14.25" customHeight="1">
      <c r="A59" s="28" t="s">
        <v>215</v>
      </c>
      <c r="B59" s="39" t="s">
        <v>363</v>
      </c>
      <c r="C59" s="264">
        <f t="shared" si="0"/>
        <v>138</v>
      </c>
      <c r="D59" s="264">
        <f t="shared" si="1"/>
        <v>101</v>
      </c>
      <c r="E59" s="264">
        <v>38</v>
      </c>
      <c r="F59" s="264">
        <v>60</v>
      </c>
      <c r="G59" s="264">
        <v>3</v>
      </c>
      <c r="H59" s="264">
        <f t="shared" si="2"/>
        <v>20</v>
      </c>
      <c r="I59" s="264">
        <v>15</v>
      </c>
      <c r="J59" s="264"/>
      <c r="K59" s="264">
        <v>5</v>
      </c>
      <c r="L59" s="264"/>
      <c r="M59" s="264"/>
      <c r="N59" s="264">
        <v>13</v>
      </c>
      <c r="O59" s="264">
        <f t="shared" si="3"/>
        <v>0</v>
      </c>
      <c r="P59" s="264"/>
      <c r="Q59" s="264"/>
      <c r="R59" s="264"/>
      <c r="S59" s="264"/>
      <c r="T59" s="264">
        <f t="shared" si="4"/>
        <v>0</v>
      </c>
      <c r="U59" s="264"/>
      <c r="V59" s="264"/>
      <c r="W59" s="264"/>
      <c r="X59" s="264"/>
      <c r="Y59" s="264"/>
      <c r="Z59" s="264"/>
      <c r="AA59" s="264"/>
      <c r="AB59" s="264">
        <f t="shared" si="5"/>
        <v>4</v>
      </c>
      <c r="AC59" s="264"/>
      <c r="AD59" s="264">
        <v>4</v>
      </c>
      <c r="AE59" s="264"/>
      <c r="AF59" s="264"/>
      <c r="AG59" s="264">
        <v>32</v>
      </c>
      <c r="AH59" s="264">
        <v>18.5</v>
      </c>
      <c r="AI59" s="264">
        <v>7.9</v>
      </c>
      <c r="AJ59" s="264"/>
      <c r="AK59" s="264"/>
      <c r="AL59" s="264"/>
      <c r="AM59" s="264">
        <v>0.8</v>
      </c>
      <c r="AN59" s="264">
        <v>0.3</v>
      </c>
      <c r="AO59" s="264"/>
      <c r="AP59" s="264"/>
      <c r="AQ59" s="264">
        <v>2.5</v>
      </c>
      <c r="AR59" s="264"/>
      <c r="AS59" s="264">
        <v>1</v>
      </c>
      <c r="AT59" s="264">
        <v>1</v>
      </c>
      <c r="AU59" s="264">
        <v>5</v>
      </c>
      <c r="AV59" s="264"/>
      <c r="AW59" s="264">
        <v>3</v>
      </c>
      <c r="AX59" s="264">
        <v>3</v>
      </c>
      <c r="AY59" s="264"/>
      <c r="AZ59" s="264"/>
      <c r="BA59" s="264"/>
      <c r="BB59" s="264"/>
      <c r="BC59" s="264">
        <v>6.3</v>
      </c>
      <c r="BD59" s="264"/>
      <c r="BE59" s="264">
        <v>6.3</v>
      </c>
      <c r="BF59" s="264"/>
      <c r="BG59" s="264">
        <v>0.2</v>
      </c>
      <c r="BH59" s="264"/>
      <c r="BI59" s="264"/>
      <c r="BJ59" s="264">
        <v>1</v>
      </c>
      <c r="BK59" s="264"/>
    </row>
    <row r="60" spans="1:63" ht="14.25" customHeight="1">
      <c r="A60" s="28" t="s">
        <v>216</v>
      </c>
      <c r="B60" s="39" t="s">
        <v>363</v>
      </c>
      <c r="C60" s="264">
        <f t="shared" si="0"/>
        <v>52.2</v>
      </c>
      <c r="D60" s="264">
        <f t="shared" si="1"/>
        <v>37</v>
      </c>
      <c r="E60" s="264">
        <v>13</v>
      </c>
      <c r="F60" s="264">
        <v>22</v>
      </c>
      <c r="G60" s="264">
        <v>2</v>
      </c>
      <c r="H60" s="264">
        <f t="shared" si="2"/>
        <v>7</v>
      </c>
      <c r="I60" s="264">
        <v>5.4</v>
      </c>
      <c r="J60" s="264"/>
      <c r="K60" s="264">
        <v>1.6</v>
      </c>
      <c r="L60" s="264"/>
      <c r="M60" s="264"/>
      <c r="N60" s="264">
        <v>5</v>
      </c>
      <c r="O60" s="264">
        <f t="shared" si="3"/>
        <v>0</v>
      </c>
      <c r="P60" s="264"/>
      <c r="Q60" s="264"/>
      <c r="R60" s="264"/>
      <c r="S60" s="264"/>
      <c r="T60" s="264">
        <f t="shared" si="4"/>
        <v>0</v>
      </c>
      <c r="U60" s="264"/>
      <c r="V60" s="264"/>
      <c r="W60" s="264"/>
      <c r="X60" s="264"/>
      <c r="Y60" s="264"/>
      <c r="Z60" s="264"/>
      <c r="AA60" s="264"/>
      <c r="AB60" s="264">
        <f t="shared" si="5"/>
        <v>3.2</v>
      </c>
      <c r="AC60" s="264"/>
      <c r="AD60" s="264">
        <v>3.2</v>
      </c>
      <c r="AE60" s="264"/>
      <c r="AF60" s="264"/>
      <c r="AG60" s="264">
        <v>37.4</v>
      </c>
      <c r="AH60" s="264">
        <v>17.4</v>
      </c>
      <c r="AI60" s="264">
        <v>5</v>
      </c>
      <c r="AJ60" s="264">
        <v>2</v>
      </c>
      <c r="AK60" s="264"/>
      <c r="AL60" s="264">
        <v>2</v>
      </c>
      <c r="AM60" s="264">
        <v>3</v>
      </c>
      <c r="AN60" s="264">
        <v>1</v>
      </c>
      <c r="AO60" s="264"/>
      <c r="AP60" s="264"/>
      <c r="AQ60" s="264">
        <v>1</v>
      </c>
      <c r="AR60" s="264"/>
      <c r="AS60" s="264">
        <v>0.4</v>
      </c>
      <c r="AT60" s="264"/>
      <c r="AU60" s="264">
        <v>3</v>
      </c>
      <c r="AV60" s="264"/>
      <c r="AW60" s="264">
        <v>2</v>
      </c>
      <c r="AX60" s="264">
        <v>3</v>
      </c>
      <c r="AY60" s="264"/>
      <c r="AZ60" s="264"/>
      <c r="BA60" s="264"/>
      <c r="BB60" s="264"/>
      <c r="BC60" s="264"/>
      <c r="BD60" s="264"/>
      <c r="BE60" s="264"/>
      <c r="BF60" s="264"/>
      <c r="BG60" s="264">
        <v>2</v>
      </c>
      <c r="BH60" s="264"/>
      <c r="BI60" s="264">
        <v>5</v>
      </c>
      <c r="BJ60" s="264">
        <v>4</v>
      </c>
      <c r="BK60" s="264">
        <v>4</v>
      </c>
    </row>
    <row r="61" spans="1:63" ht="14.25" customHeight="1">
      <c r="A61" s="28" t="s">
        <v>217</v>
      </c>
      <c r="B61" s="39" t="s">
        <v>361</v>
      </c>
      <c r="C61" s="264">
        <f t="shared" si="0"/>
        <v>1249</v>
      </c>
      <c r="D61" s="264">
        <f t="shared" si="1"/>
        <v>883</v>
      </c>
      <c r="E61" s="264">
        <v>353</v>
      </c>
      <c r="F61" s="264">
        <v>500</v>
      </c>
      <c r="G61" s="264">
        <v>30</v>
      </c>
      <c r="H61" s="264">
        <f t="shared" si="2"/>
        <v>159</v>
      </c>
      <c r="I61" s="264">
        <v>119</v>
      </c>
      <c r="J61" s="264"/>
      <c r="K61" s="264">
        <v>40</v>
      </c>
      <c r="L61" s="264"/>
      <c r="M61" s="264"/>
      <c r="N61" s="264">
        <v>109</v>
      </c>
      <c r="O61" s="264">
        <f t="shared" si="3"/>
        <v>9</v>
      </c>
      <c r="P61" s="264"/>
      <c r="Q61" s="264"/>
      <c r="R61" s="264">
        <v>9</v>
      </c>
      <c r="S61" s="264">
        <v>33</v>
      </c>
      <c r="T61" s="264">
        <f t="shared" si="4"/>
        <v>0</v>
      </c>
      <c r="U61" s="264"/>
      <c r="V61" s="264"/>
      <c r="W61" s="264"/>
      <c r="X61" s="264"/>
      <c r="Y61" s="264"/>
      <c r="Z61" s="264"/>
      <c r="AA61" s="264"/>
      <c r="AB61" s="264">
        <f t="shared" si="5"/>
        <v>56</v>
      </c>
      <c r="AC61" s="264"/>
      <c r="AD61" s="264">
        <v>56</v>
      </c>
      <c r="AE61" s="264"/>
      <c r="AF61" s="264"/>
      <c r="AG61" s="264">
        <v>330.3</v>
      </c>
      <c r="AH61" s="264">
        <v>211.2</v>
      </c>
      <c r="AI61" s="264">
        <v>52.2</v>
      </c>
      <c r="AJ61" s="264">
        <v>8</v>
      </c>
      <c r="AK61" s="264"/>
      <c r="AL61" s="264">
        <v>0.7</v>
      </c>
      <c r="AM61" s="264">
        <v>20</v>
      </c>
      <c r="AN61" s="264">
        <v>25</v>
      </c>
      <c r="AO61" s="264"/>
      <c r="AP61" s="264"/>
      <c r="AQ61" s="264">
        <v>50</v>
      </c>
      <c r="AR61" s="264"/>
      <c r="AS61" s="264">
        <v>9.3</v>
      </c>
      <c r="AT61" s="264"/>
      <c r="AU61" s="264">
        <v>46</v>
      </c>
      <c r="AV61" s="264"/>
      <c r="AW61" s="264">
        <v>7.8</v>
      </c>
      <c r="AX61" s="264">
        <v>8</v>
      </c>
      <c r="AY61" s="264"/>
      <c r="AZ61" s="264"/>
      <c r="BA61" s="264"/>
      <c r="BB61" s="264"/>
      <c r="BC61" s="264">
        <v>50</v>
      </c>
      <c r="BD61" s="264">
        <v>2</v>
      </c>
      <c r="BE61" s="264">
        <v>40</v>
      </c>
      <c r="BF61" s="264">
        <v>8</v>
      </c>
      <c r="BG61" s="264">
        <v>17.3</v>
      </c>
      <c r="BH61" s="264"/>
      <c r="BI61" s="264">
        <v>28</v>
      </c>
      <c r="BJ61" s="264">
        <v>8</v>
      </c>
      <c r="BK61" s="264"/>
    </row>
    <row r="62" spans="1:63" ht="14.25" customHeight="1">
      <c r="A62" s="28" t="s">
        <v>218</v>
      </c>
      <c r="B62" s="39" t="s">
        <v>361</v>
      </c>
      <c r="C62" s="264">
        <f t="shared" si="0"/>
        <v>1090</v>
      </c>
      <c r="D62" s="264">
        <f t="shared" si="1"/>
        <v>834</v>
      </c>
      <c r="E62" s="264">
        <v>308</v>
      </c>
      <c r="F62" s="264">
        <v>500</v>
      </c>
      <c r="G62" s="264">
        <v>26</v>
      </c>
      <c r="H62" s="264">
        <f t="shared" si="2"/>
        <v>147</v>
      </c>
      <c r="I62" s="264">
        <v>110</v>
      </c>
      <c r="J62" s="264"/>
      <c r="K62" s="264">
        <v>37</v>
      </c>
      <c r="L62" s="264"/>
      <c r="M62" s="264"/>
      <c r="N62" s="264">
        <v>102</v>
      </c>
      <c r="O62" s="264">
        <f t="shared" si="3"/>
        <v>0</v>
      </c>
      <c r="P62" s="264"/>
      <c r="Q62" s="264"/>
      <c r="R62" s="264"/>
      <c r="S62" s="264"/>
      <c r="T62" s="264">
        <f t="shared" si="4"/>
        <v>0</v>
      </c>
      <c r="U62" s="264"/>
      <c r="V62" s="264"/>
      <c r="W62" s="264"/>
      <c r="X62" s="264"/>
      <c r="Y62" s="264"/>
      <c r="Z62" s="264"/>
      <c r="AA62" s="264"/>
      <c r="AB62" s="264">
        <f t="shared" si="5"/>
        <v>7</v>
      </c>
      <c r="AC62" s="264"/>
      <c r="AD62" s="264">
        <v>7</v>
      </c>
      <c r="AE62" s="264"/>
      <c r="AF62" s="264"/>
      <c r="AG62" s="264">
        <v>193.5</v>
      </c>
      <c r="AH62" s="264">
        <v>104</v>
      </c>
      <c r="AI62" s="264">
        <v>22.2</v>
      </c>
      <c r="AJ62" s="264">
        <v>4</v>
      </c>
      <c r="AK62" s="264"/>
      <c r="AL62" s="264">
        <v>1.5</v>
      </c>
      <c r="AM62" s="264">
        <v>14.4</v>
      </c>
      <c r="AN62" s="264">
        <v>6</v>
      </c>
      <c r="AO62" s="264"/>
      <c r="AP62" s="264"/>
      <c r="AQ62" s="264">
        <v>9.4</v>
      </c>
      <c r="AR62" s="264"/>
      <c r="AS62" s="264">
        <v>8.5</v>
      </c>
      <c r="AT62" s="264"/>
      <c r="AU62" s="264">
        <v>38</v>
      </c>
      <c r="AV62" s="264"/>
      <c r="AW62" s="264">
        <v>3.6</v>
      </c>
      <c r="AX62" s="264">
        <v>14.4</v>
      </c>
      <c r="AY62" s="264"/>
      <c r="AZ62" s="264"/>
      <c r="BA62" s="264"/>
      <c r="BB62" s="264"/>
      <c r="BC62" s="264">
        <v>13</v>
      </c>
      <c r="BD62" s="264"/>
      <c r="BE62" s="264">
        <v>13</v>
      </c>
      <c r="BF62" s="264"/>
      <c r="BG62" s="264">
        <v>6.5</v>
      </c>
      <c r="BH62" s="264">
        <v>7</v>
      </c>
      <c r="BI62" s="264">
        <v>31.6</v>
      </c>
      <c r="BJ62" s="264">
        <v>12</v>
      </c>
      <c r="BK62" s="264">
        <v>1.4</v>
      </c>
    </row>
    <row r="63" spans="1:63" ht="14.25" customHeight="1">
      <c r="A63" s="28" t="s">
        <v>219</v>
      </c>
      <c r="B63" s="39" t="s">
        <v>361</v>
      </c>
      <c r="C63" s="264">
        <f t="shared" si="0"/>
        <v>1465</v>
      </c>
      <c r="D63" s="264">
        <f t="shared" si="1"/>
        <v>738</v>
      </c>
      <c r="E63" s="264">
        <v>275</v>
      </c>
      <c r="F63" s="264">
        <v>440</v>
      </c>
      <c r="G63" s="264">
        <v>23</v>
      </c>
      <c r="H63" s="264">
        <f t="shared" si="2"/>
        <v>146</v>
      </c>
      <c r="I63" s="264">
        <v>111</v>
      </c>
      <c r="J63" s="264"/>
      <c r="K63" s="264">
        <v>35</v>
      </c>
      <c r="L63" s="264"/>
      <c r="M63" s="264"/>
      <c r="N63" s="264">
        <v>90</v>
      </c>
      <c r="O63" s="264">
        <f t="shared" si="3"/>
        <v>440</v>
      </c>
      <c r="P63" s="264"/>
      <c r="Q63" s="264"/>
      <c r="R63" s="264">
        <v>440</v>
      </c>
      <c r="S63" s="264"/>
      <c r="T63" s="264">
        <f t="shared" si="4"/>
        <v>0</v>
      </c>
      <c r="U63" s="264"/>
      <c r="V63" s="264"/>
      <c r="W63" s="264"/>
      <c r="X63" s="264"/>
      <c r="Y63" s="264"/>
      <c r="Z63" s="264"/>
      <c r="AA63" s="264"/>
      <c r="AB63" s="264">
        <f t="shared" si="5"/>
        <v>51</v>
      </c>
      <c r="AC63" s="264"/>
      <c r="AD63" s="264">
        <v>51</v>
      </c>
      <c r="AE63" s="264"/>
      <c r="AF63" s="264"/>
      <c r="AG63" s="264">
        <v>462.9</v>
      </c>
      <c r="AH63" s="264">
        <v>290.9</v>
      </c>
      <c r="AI63" s="264">
        <v>148</v>
      </c>
      <c r="AJ63" s="264">
        <v>8.5</v>
      </c>
      <c r="AK63" s="264">
        <v>3</v>
      </c>
      <c r="AL63" s="264">
        <v>11.5</v>
      </c>
      <c r="AM63" s="264">
        <v>10</v>
      </c>
      <c r="AN63" s="264">
        <v>6</v>
      </c>
      <c r="AO63" s="264"/>
      <c r="AP63" s="264">
        <v>15</v>
      </c>
      <c r="AQ63" s="264">
        <v>6</v>
      </c>
      <c r="AR63" s="264">
        <v>15</v>
      </c>
      <c r="AS63" s="264">
        <v>12.9</v>
      </c>
      <c r="AT63" s="264"/>
      <c r="AU63" s="264">
        <v>55</v>
      </c>
      <c r="AV63" s="264"/>
      <c r="AW63" s="264">
        <v>6</v>
      </c>
      <c r="AX63" s="264">
        <v>12</v>
      </c>
      <c r="AY63" s="264"/>
      <c r="AZ63" s="264"/>
      <c r="BA63" s="264"/>
      <c r="BB63" s="264"/>
      <c r="BC63" s="264">
        <v>7</v>
      </c>
      <c r="BD63" s="264">
        <v>7</v>
      </c>
      <c r="BE63" s="264"/>
      <c r="BF63" s="264"/>
      <c r="BG63" s="264">
        <v>3</v>
      </c>
      <c r="BH63" s="264"/>
      <c r="BI63" s="264">
        <v>44</v>
      </c>
      <c r="BJ63" s="264">
        <v>10</v>
      </c>
      <c r="BK63" s="264">
        <v>90</v>
      </c>
    </row>
    <row r="64" spans="1:63" ht="14.25" customHeight="1">
      <c r="A64" s="28" t="s">
        <v>220</v>
      </c>
      <c r="B64" s="39" t="s">
        <v>362</v>
      </c>
      <c r="C64" s="264">
        <f t="shared" si="0"/>
        <v>178</v>
      </c>
      <c r="D64" s="264">
        <f t="shared" si="1"/>
        <v>115</v>
      </c>
      <c r="E64" s="264">
        <v>56</v>
      </c>
      <c r="F64" s="264">
        <v>59</v>
      </c>
      <c r="G64" s="264"/>
      <c r="H64" s="264">
        <f t="shared" si="2"/>
        <v>27</v>
      </c>
      <c r="I64" s="264">
        <v>21</v>
      </c>
      <c r="J64" s="264"/>
      <c r="K64" s="264">
        <v>6</v>
      </c>
      <c r="L64" s="264"/>
      <c r="M64" s="264"/>
      <c r="N64" s="264">
        <v>16</v>
      </c>
      <c r="O64" s="264">
        <f t="shared" si="3"/>
        <v>0</v>
      </c>
      <c r="P64" s="264"/>
      <c r="Q64" s="264"/>
      <c r="R64" s="264"/>
      <c r="S64" s="264">
        <v>17</v>
      </c>
      <c r="T64" s="264">
        <f t="shared" si="4"/>
        <v>0</v>
      </c>
      <c r="U64" s="264"/>
      <c r="V64" s="264"/>
      <c r="W64" s="264"/>
      <c r="X64" s="264"/>
      <c r="Y64" s="264"/>
      <c r="Z64" s="264"/>
      <c r="AA64" s="264"/>
      <c r="AB64" s="264">
        <f t="shared" si="5"/>
        <v>3</v>
      </c>
      <c r="AC64" s="264"/>
      <c r="AD64" s="264">
        <v>3</v>
      </c>
      <c r="AE64" s="264"/>
      <c r="AF64" s="264"/>
      <c r="AG64" s="264">
        <v>16.4</v>
      </c>
      <c r="AH64" s="264">
        <v>7.4</v>
      </c>
      <c r="AI64" s="264">
        <v>6</v>
      </c>
      <c r="AJ64" s="264"/>
      <c r="AK64" s="264"/>
      <c r="AL64" s="264"/>
      <c r="AM64" s="264"/>
      <c r="AN64" s="264"/>
      <c r="AO64" s="264"/>
      <c r="AP64" s="264"/>
      <c r="AQ64" s="264"/>
      <c r="AR64" s="264"/>
      <c r="AS64" s="264">
        <v>1.4</v>
      </c>
      <c r="AT64" s="264"/>
      <c r="AU64" s="264"/>
      <c r="AV64" s="264"/>
      <c r="AW64" s="264"/>
      <c r="AX64" s="264"/>
      <c r="AY64" s="264"/>
      <c r="AZ64" s="264"/>
      <c r="BA64" s="264"/>
      <c r="BB64" s="264"/>
      <c r="BC64" s="264"/>
      <c r="BD64" s="264"/>
      <c r="BE64" s="264"/>
      <c r="BF64" s="264"/>
      <c r="BG64" s="264"/>
      <c r="BH64" s="264"/>
      <c r="BI64" s="264">
        <v>4</v>
      </c>
      <c r="BJ64" s="264"/>
      <c r="BK64" s="264">
        <v>5</v>
      </c>
    </row>
    <row r="65" spans="1:63" ht="14.25" customHeight="1">
      <c r="A65" s="28" t="s">
        <v>221</v>
      </c>
      <c r="B65" s="39" t="s">
        <v>363</v>
      </c>
      <c r="C65" s="264">
        <f t="shared" si="0"/>
        <v>187</v>
      </c>
      <c r="D65" s="264">
        <f t="shared" si="1"/>
        <v>134</v>
      </c>
      <c r="E65" s="264">
        <v>45</v>
      </c>
      <c r="F65" s="264">
        <v>85</v>
      </c>
      <c r="G65" s="264">
        <v>4</v>
      </c>
      <c r="H65" s="264">
        <f t="shared" si="2"/>
        <v>22</v>
      </c>
      <c r="I65" s="264">
        <v>16</v>
      </c>
      <c r="J65" s="264"/>
      <c r="K65" s="264">
        <v>6</v>
      </c>
      <c r="L65" s="264"/>
      <c r="M65" s="264"/>
      <c r="N65" s="264">
        <v>16</v>
      </c>
      <c r="O65" s="264">
        <f t="shared" si="3"/>
        <v>0</v>
      </c>
      <c r="P65" s="264"/>
      <c r="Q65" s="264"/>
      <c r="R65" s="264"/>
      <c r="S65" s="264"/>
      <c r="T65" s="264">
        <f t="shared" si="4"/>
        <v>0</v>
      </c>
      <c r="U65" s="264"/>
      <c r="V65" s="264"/>
      <c r="W65" s="264"/>
      <c r="X65" s="264"/>
      <c r="Y65" s="264"/>
      <c r="Z65" s="264"/>
      <c r="AA65" s="264"/>
      <c r="AB65" s="264">
        <f t="shared" si="5"/>
        <v>15</v>
      </c>
      <c r="AC65" s="264"/>
      <c r="AD65" s="264">
        <v>15</v>
      </c>
      <c r="AE65" s="264"/>
      <c r="AF65" s="264"/>
      <c r="AG65" s="264">
        <v>18.2</v>
      </c>
      <c r="AH65" s="264">
        <v>14.1</v>
      </c>
      <c r="AI65" s="264">
        <v>6.9</v>
      </c>
      <c r="AJ65" s="264"/>
      <c r="AK65" s="264"/>
      <c r="AL65" s="264"/>
      <c r="AM65" s="264"/>
      <c r="AN65" s="264"/>
      <c r="AO65" s="264"/>
      <c r="AP65" s="264"/>
      <c r="AQ65" s="264"/>
      <c r="AR65" s="264"/>
      <c r="AS65" s="264">
        <v>1.2</v>
      </c>
      <c r="AT65" s="264"/>
      <c r="AU65" s="264">
        <v>6</v>
      </c>
      <c r="AV65" s="264"/>
      <c r="AW65" s="264"/>
      <c r="AX65" s="264"/>
      <c r="AY65" s="264"/>
      <c r="AZ65" s="264"/>
      <c r="BA65" s="264"/>
      <c r="BB65" s="264"/>
      <c r="BC65" s="264"/>
      <c r="BD65" s="264"/>
      <c r="BE65" s="264"/>
      <c r="BF65" s="264"/>
      <c r="BG65" s="264">
        <v>0.9</v>
      </c>
      <c r="BH65" s="264"/>
      <c r="BI65" s="264">
        <v>3.2</v>
      </c>
      <c r="BJ65" s="264"/>
      <c r="BK65" s="264"/>
    </row>
    <row r="66" spans="1:63" ht="14.25" customHeight="1">
      <c r="A66" s="28" t="s">
        <v>222</v>
      </c>
      <c r="B66" s="39" t="s">
        <v>361</v>
      </c>
      <c r="C66" s="264">
        <f t="shared" si="0"/>
        <v>309</v>
      </c>
      <c r="D66" s="264">
        <f t="shared" si="1"/>
        <v>229</v>
      </c>
      <c r="E66" s="264">
        <v>86</v>
      </c>
      <c r="F66" s="264">
        <v>136</v>
      </c>
      <c r="G66" s="264">
        <v>7</v>
      </c>
      <c r="H66" s="264">
        <f t="shared" si="2"/>
        <v>10</v>
      </c>
      <c r="I66" s="264"/>
      <c r="J66" s="264"/>
      <c r="K66" s="264">
        <v>10</v>
      </c>
      <c r="L66" s="264"/>
      <c r="M66" s="264"/>
      <c r="N66" s="264">
        <v>29</v>
      </c>
      <c r="O66" s="264">
        <f t="shared" si="3"/>
        <v>5</v>
      </c>
      <c r="P66" s="264"/>
      <c r="Q66" s="264"/>
      <c r="R66" s="264">
        <v>5</v>
      </c>
      <c r="S66" s="264"/>
      <c r="T66" s="264">
        <f t="shared" si="4"/>
        <v>0</v>
      </c>
      <c r="U66" s="264"/>
      <c r="V66" s="264"/>
      <c r="W66" s="264"/>
      <c r="X66" s="264"/>
      <c r="Y66" s="264"/>
      <c r="Z66" s="264"/>
      <c r="AA66" s="264"/>
      <c r="AB66" s="264">
        <f t="shared" si="5"/>
        <v>36</v>
      </c>
      <c r="AC66" s="264"/>
      <c r="AD66" s="264">
        <v>36</v>
      </c>
      <c r="AE66" s="264"/>
      <c r="AF66" s="264"/>
      <c r="AG66" s="264">
        <v>126.4</v>
      </c>
      <c r="AH66" s="264">
        <v>68.9</v>
      </c>
      <c r="AI66" s="264">
        <v>20</v>
      </c>
      <c r="AJ66" s="264">
        <v>4</v>
      </c>
      <c r="AK66" s="264"/>
      <c r="AL66" s="264">
        <v>4.5</v>
      </c>
      <c r="AM66" s="264">
        <v>10</v>
      </c>
      <c r="AN66" s="264">
        <v>6</v>
      </c>
      <c r="AO66" s="264"/>
      <c r="AP66" s="264"/>
      <c r="AQ66" s="264">
        <v>8</v>
      </c>
      <c r="AR66" s="264"/>
      <c r="AS66" s="264">
        <v>2.4</v>
      </c>
      <c r="AT66" s="264"/>
      <c r="AU66" s="264">
        <v>14</v>
      </c>
      <c r="AV66" s="264"/>
      <c r="AW66" s="264">
        <v>3</v>
      </c>
      <c r="AX66" s="264">
        <v>4</v>
      </c>
      <c r="AY66" s="264"/>
      <c r="AZ66" s="264"/>
      <c r="BA66" s="264"/>
      <c r="BB66" s="264"/>
      <c r="BC66" s="264">
        <v>19.5</v>
      </c>
      <c r="BD66" s="264">
        <v>4</v>
      </c>
      <c r="BE66" s="264">
        <v>2.5</v>
      </c>
      <c r="BF66" s="264">
        <v>13</v>
      </c>
      <c r="BG66" s="264">
        <v>5</v>
      </c>
      <c r="BH66" s="264"/>
      <c r="BI66" s="264">
        <v>10</v>
      </c>
      <c r="BJ66" s="264">
        <v>5</v>
      </c>
      <c r="BK66" s="264">
        <v>11</v>
      </c>
    </row>
    <row r="67" spans="1:63" ht="14.25" customHeight="1">
      <c r="A67" s="28" t="s">
        <v>223</v>
      </c>
      <c r="B67" s="39" t="s">
        <v>363</v>
      </c>
      <c r="C67" s="264">
        <f t="shared" si="0"/>
        <v>120</v>
      </c>
      <c r="D67" s="264">
        <f t="shared" si="1"/>
        <v>58</v>
      </c>
      <c r="E67" s="264">
        <v>28</v>
      </c>
      <c r="F67" s="264">
        <v>30</v>
      </c>
      <c r="G67" s="264"/>
      <c r="H67" s="264">
        <f t="shared" si="2"/>
        <v>3</v>
      </c>
      <c r="I67" s="264"/>
      <c r="J67" s="264"/>
      <c r="K67" s="264">
        <v>3</v>
      </c>
      <c r="L67" s="264"/>
      <c r="M67" s="264"/>
      <c r="N67" s="264">
        <v>9</v>
      </c>
      <c r="O67" s="264">
        <f t="shared" si="3"/>
        <v>0</v>
      </c>
      <c r="P67" s="264"/>
      <c r="Q67" s="264"/>
      <c r="R67" s="264"/>
      <c r="S67" s="264">
        <v>10</v>
      </c>
      <c r="T67" s="264">
        <f t="shared" si="4"/>
        <v>0</v>
      </c>
      <c r="U67" s="264"/>
      <c r="V67" s="264"/>
      <c r="W67" s="264"/>
      <c r="X67" s="264"/>
      <c r="Y67" s="264"/>
      <c r="Z67" s="264"/>
      <c r="AA67" s="264"/>
      <c r="AB67" s="264">
        <f t="shared" si="5"/>
        <v>40</v>
      </c>
      <c r="AC67" s="264"/>
      <c r="AD67" s="264">
        <v>40</v>
      </c>
      <c r="AE67" s="264"/>
      <c r="AF67" s="264"/>
      <c r="AG67" s="264">
        <v>28.7</v>
      </c>
      <c r="AH67" s="264">
        <v>24.2</v>
      </c>
      <c r="AI67" s="264">
        <v>16</v>
      </c>
      <c r="AJ67" s="264"/>
      <c r="AK67" s="264"/>
      <c r="AL67" s="264">
        <v>0.5</v>
      </c>
      <c r="AM67" s="264">
        <v>2</v>
      </c>
      <c r="AN67" s="264"/>
      <c r="AO67" s="264"/>
      <c r="AP67" s="264"/>
      <c r="AQ67" s="264">
        <v>5</v>
      </c>
      <c r="AR67" s="264"/>
      <c r="AS67" s="264">
        <v>0.7</v>
      </c>
      <c r="AT67" s="264"/>
      <c r="AU67" s="264"/>
      <c r="AV67" s="264"/>
      <c r="AW67" s="264"/>
      <c r="AX67" s="264"/>
      <c r="AY67" s="264"/>
      <c r="AZ67" s="264"/>
      <c r="BA67" s="264"/>
      <c r="BB67" s="264"/>
      <c r="BC67" s="264"/>
      <c r="BD67" s="264"/>
      <c r="BE67" s="264"/>
      <c r="BF67" s="264"/>
      <c r="BG67" s="264">
        <v>0.2</v>
      </c>
      <c r="BH67" s="264"/>
      <c r="BI67" s="264">
        <v>2.5</v>
      </c>
      <c r="BJ67" s="264">
        <v>1.8</v>
      </c>
      <c r="BK67" s="264"/>
    </row>
    <row r="68" spans="1:63" ht="14.25" customHeight="1">
      <c r="A68" s="28" t="s">
        <v>224</v>
      </c>
      <c r="B68" s="39" t="s">
        <v>361</v>
      </c>
      <c r="C68" s="264">
        <f t="shared" si="0"/>
        <v>264</v>
      </c>
      <c r="D68" s="264">
        <f t="shared" si="1"/>
        <v>182</v>
      </c>
      <c r="E68" s="264">
        <v>70</v>
      </c>
      <c r="F68" s="264">
        <v>106</v>
      </c>
      <c r="G68" s="264">
        <v>6</v>
      </c>
      <c r="H68" s="264">
        <f t="shared" si="2"/>
        <v>35</v>
      </c>
      <c r="I68" s="264">
        <v>27</v>
      </c>
      <c r="J68" s="264"/>
      <c r="K68" s="264">
        <v>8</v>
      </c>
      <c r="L68" s="264"/>
      <c r="M68" s="264"/>
      <c r="N68" s="264">
        <v>24</v>
      </c>
      <c r="O68" s="264">
        <f t="shared" si="3"/>
        <v>14</v>
      </c>
      <c r="P68" s="264"/>
      <c r="Q68" s="264"/>
      <c r="R68" s="264">
        <v>14</v>
      </c>
      <c r="S68" s="264"/>
      <c r="T68" s="264">
        <f t="shared" si="4"/>
        <v>0</v>
      </c>
      <c r="U68" s="264"/>
      <c r="V68" s="264"/>
      <c r="W68" s="264"/>
      <c r="X68" s="264"/>
      <c r="Y68" s="264"/>
      <c r="Z68" s="264"/>
      <c r="AA68" s="264"/>
      <c r="AB68" s="264">
        <f t="shared" si="5"/>
        <v>9</v>
      </c>
      <c r="AC68" s="264"/>
      <c r="AD68" s="264">
        <v>9</v>
      </c>
      <c r="AE68" s="264"/>
      <c r="AF68" s="264"/>
      <c r="AG68" s="264">
        <v>70.2</v>
      </c>
      <c r="AH68" s="264">
        <v>43.2</v>
      </c>
      <c r="AI68" s="264">
        <v>12</v>
      </c>
      <c r="AJ68" s="264">
        <v>1</v>
      </c>
      <c r="AK68" s="264"/>
      <c r="AL68" s="264">
        <v>0.5</v>
      </c>
      <c r="AM68" s="264">
        <v>2</v>
      </c>
      <c r="AN68" s="264">
        <v>2.5</v>
      </c>
      <c r="AO68" s="264"/>
      <c r="AP68" s="264">
        <v>0.5</v>
      </c>
      <c r="AQ68" s="264">
        <v>11.5</v>
      </c>
      <c r="AR68" s="264"/>
      <c r="AS68" s="264">
        <v>2.2</v>
      </c>
      <c r="AT68" s="264"/>
      <c r="AU68" s="264">
        <v>11</v>
      </c>
      <c r="AV68" s="264"/>
      <c r="AW68" s="264"/>
      <c r="AX68" s="264">
        <v>1</v>
      </c>
      <c r="AY68" s="264"/>
      <c r="AZ68" s="264"/>
      <c r="BA68" s="264"/>
      <c r="BB68" s="264"/>
      <c r="BC68" s="264">
        <v>22</v>
      </c>
      <c r="BD68" s="264"/>
      <c r="BE68" s="264">
        <v>22</v>
      </c>
      <c r="BF68" s="264"/>
      <c r="BG68" s="264"/>
      <c r="BH68" s="264"/>
      <c r="BI68" s="264"/>
      <c r="BJ68" s="264">
        <v>1</v>
      </c>
      <c r="BK68" s="264">
        <v>3</v>
      </c>
    </row>
    <row r="69" spans="1:63" ht="14.25" customHeight="1">
      <c r="A69" s="28" t="s">
        <v>225</v>
      </c>
      <c r="B69" s="39" t="s">
        <v>361</v>
      </c>
      <c r="C69" s="264">
        <f t="shared" si="0"/>
        <v>242</v>
      </c>
      <c r="D69" s="264">
        <f t="shared" si="1"/>
        <v>169</v>
      </c>
      <c r="E69" s="264">
        <v>61</v>
      </c>
      <c r="F69" s="264">
        <v>102</v>
      </c>
      <c r="G69" s="264">
        <v>6</v>
      </c>
      <c r="H69" s="264">
        <f t="shared" si="2"/>
        <v>37</v>
      </c>
      <c r="I69" s="264">
        <v>26</v>
      </c>
      <c r="J69" s="264"/>
      <c r="K69" s="264">
        <v>11</v>
      </c>
      <c r="L69" s="264"/>
      <c r="M69" s="264"/>
      <c r="N69" s="264">
        <v>21</v>
      </c>
      <c r="O69" s="264">
        <f t="shared" si="3"/>
        <v>10</v>
      </c>
      <c r="P69" s="264"/>
      <c r="Q69" s="264"/>
      <c r="R69" s="264">
        <v>10</v>
      </c>
      <c r="S69" s="264">
        <v>5</v>
      </c>
      <c r="T69" s="264">
        <f t="shared" si="4"/>
        <v>0</v>
      </c>
      <c r="U69" s="264"/>
      <c r="V69" s="264"/>
      <c r="W69" s="264"/>
      <c r="X69" s="264"/>
      <c r="Y69" s="264"/>
      <c r="Z69" s="264"/>
      <c r="AA69" s="264"/>
      <c r="AB69" s="264">
        <f t="shared" si="5"/>
        <v>0</v>
      </c>
      <c r="AC69" s="264"/>
      <c r="AD69" s="264"/>
      <c r="AE69" s="264"/>
      <c r="AF69" s="264"/>
      <c r="AG69" s="264">
        <v>202.1</v>
      </c>
      <c r="AH69" s="264">
        <v>98.1</v>
      </c>
      <c r="AI69" s="264">
        <v>30</v>
      </c>
      <c r="AJ69" s="264">
        <v>10.6</v>
      </c>
      <c r="AK69" s="264">
        <v>0.4</v>
      </c>
      <c r="AL69" s="264">
        <v>3</v>
      </c>
      <c r="AM69" s="264">
        <v>6</v>
      </c>
      <c r="AN69" s="264">
        <v>6</v>
      </c>
      <c r="AO69" s="264"/>
      <c r="AP69" s="264"/>
      <c r="AQ69" s="264">
        <v>12</v>
      </c>
      <c r="AR69" s="264">
        <v>3</v>
      </c>
      <c r="AS69" s="264">
        <v>2.1</v>
      </c>
      <c r="AT69" s="264">
        <v>15</v>
      </c>
      <c r="AU69" s="264">
        <v>10</v>
      </c>
      <c r="AV69" s="264"/>
      <c r="AW69" s="264"/>
      <c r="AX69" s="264">
        <v>3</v>
      </c>
      <c r="AY69" s="264">
        <v>4</v>
      </c>
      <c r="AZ69" s="264">
        <v>4</v>
      </c>
      <c r="BA69" s="264"/>
      <c r="BB69" s="264"/>
      <c r="BC69" s="264">
        <v>60</v>
      </c>
      <c r="BD69" s="264">
        <v>10</v>
      </c>
      <c r="BE69" s="264">
        <v>15</v>
      </c>
      <c r="BF69" s="264">
        <v>35</v>
      </c>
      <c r="BG69" s="264">
        <v>3</v>
      </c>
      <c r="BH69" s="264"/>
      <c r="BI69" s="264">
        <v>12</v>
      </c>
      <c r="BJ69" s="264">
        <v>4</v>
      </c>
      <c r="BK69" s="264">
        <v>18</v>
      </c>
    </row>
    <row r="70" spans="1:63" ht="14.25" customHeight="1">
      <c r="A70" s="28" t="s">
        <v>226</v>
      </c>
      <c r="B70" s="39" t="s">
        <v>361</v>
      </c>
      <c r="C70" s="264">
        <f t="shared" si="0"/>
        <v>760</v>
      </c>
      <c r="D70" s="264">
        <f t="shared" si="1"/>
        <v>555</v>
      </c>
      <c r="E70" s="264">
        <v>179</v>
      </c>
      <c r="F70" s="264">
        <v>360</v>
      </c>
      <c r="G70" s="264">
        <v>16</v>
      </c>
      <c r="H70" s="264">
        <f t="shared" si="2"/>
        <v>100</v>
      </c>
      <c r="I70" s="264">
        <v>75</v>
      </c>
      <c r="J70" s="264"/>
      <c r="K70" s="264">
        <v>25</v>
      </c>
      <c r="L70" s="264"/>
      <c r="M70" s="264"/>
      <c r="N70" s="264">
        <v>68</v>
      </c>
      <c r="O70" s="264">
        <f t="shared" si="3"/>
        <v>13</v>
      </c>
      <c r="P70" s="264"/>
      <c r="Q70" s="264"/>
      <c r="R70" s="264">
        <v>13</v>
      </c>
      <c r="S70" s="264"/>
      <c r="T70" s="264">
        <f t="shared" si="4"/>
        <v>0</v>
      </c>
      <c r="U70" s="264"/>
      <c r="V70" s="264"/>
      <c r="W70" s="264"/>
      <c r="X70" s="264"/>
      <c r="Y70" s="264"/>
      <c r="Z70" s="264"/>
      <c r="AA70" s="264"/>
      <c r="AB70" s="264">
        <f t="shared" si="5"/>
        <v>24</v>
      </c>
      <c r="AC70" s="264"/>
      <c r="AD70" s="264">
        <v>24</v>
      </c>
      <c r="AE70" s="264"/>
      <c r="AF70" s="264"/>
      <c r="AG70" s="264">
        <v>274.7</v>
      </c>
      <c r="AH70" s="264">
        <v>179.5</v>
      </c>
      <c r="AI70" s="264">
        <v>60.8</v>
      </c>
      <c r="AJ70" s="264">
        <v>18</v>
      </c>
      <c r="AK70" s="264"/>
      <c r="AL70" s="264">
        <v>0.5</v>
      </c>
      <c r="AM70" s="264">
        <v>3.5</v>
      </c>
      <c r="AN70" s="264">
        <v>2</v>
      </c>
      <c r="AO70" s="264"/>
      <c r="AP70" s="264"/>
      <c r="AQ70" s="264">
        <v>60</v>
      </c>
      <c r="AR70" s="264"/>
      <c r="AS70" s="264">
        <v>5.7</v>
      </c>
      <c r="AT70" s="264"/>
      <c r="AU70" s="264">
        <v>29</v>
      </c>
      <c r="AV70" s="264"/>
      <c r="AW70" s="264">
        <v>2.2</v>
      </c>
      <c r="AX70" s="264">
        <v>3.5</v>
      </c>
      <c r="AY70" s="264"/>
      <c r="AZ70" s="264"/>
      <c r="BA70" s="264"/>
      <c r="BB70" s="264"/>
      <c r="BC70" s="264">
        <v>8</v>
      </c>
      <c r="BD70" s="264"/>
      <c r="BE70" s="264">
        <v>8</v>
      </c>
      <c r="BF70" s="264"/>
      <c r="BG70" s="264">
        <v>5</v>
      </c>
      <c r="BH70" s="264"/>
      <c r="BI70" s="264">
        <v>16.5</v>
      </c>
      <c r="BJ70" s="264">
        <v>30</v>
      </c>
      <c r="BK70" s="264">
        <v>30</v>
      </c>
    </row>
    <row r="71" spans="1:63" ht="14.25" customHeight="1">
      <c r="A71" s="28" t="s">
        <v>227</v>
      </c>
      <c r="B71" s="39" t="s">
        <v>361</v>
      </c>
      <c r="C71" s="264">
        <f t="shared" si="0"/>
        <v>1146</v>
      </c>
      <c r="D71" s="264">
        <f t="shared" si="1"/>
        <v>883</v>
      </c>
      <c r="E71" s="264">
        <v>225</v>
      </c>
      <c r="F71" s="264">
        <v>639</v>
      </c>
      <c r="G71" s="264">
        <v>19</v>
      </c>
      <c r="H71" s="264">
        <f t="shared" si="2"/>
        <v>140</v>
      </c>
      <c r="I71" s="264">
        <v>107</v>
      </c>
      <c r="J71" s="264"/>
      <c r="K71" s="264">
        <v>33</v>
      </c>
      <c r="L71" s="264"/>
      <c r="M71" s="264"/>
      <c r="N71" s="264">
        <v>108</v>
      </c>
      <c r="O71" s="264">
        <f t="shared" si="3"/>
        <v>10</v>
      </c>
      <c r="P71" s="264"/>
      <c r="Q71" s="264"/>
      <c r="R71" s="264">
        <v>10</v>
      </c>
      <c r="S71" s="264"/>
      <c r="T71" s="264">
        <f t="shared" si="4"/>
        <v>0</v>
      </c>
      <c r="U71" s="264"/>
      <c r="V71" s="264"/>
      <c r="W71" s="264"/>
      <c r="X71" s="264"/>
      <c r="Y71" s="264"/>
      <c r="Z71" s="264"/>
      <c r="AA71" s="264"/>
      <c r="AB71" s="264">
        <f t="shared" si="5"/>
        <v>5</v>
      </c>
      <c r="AC71" s="264"/>
      <c r="AD71" s="264">
        <v>5</v>
      </c>
      <c r="AE71" s="264"/>
      <c r="AF71" s="264"/>
      <c r="AG71" s="264">
        <v>464.6</v>
      </c>
      <c r="AH71" s="264">
        <v>233.7</v>
      </c>
      <c r="AI71" s="264">
        <v>107</v>
      </c>
      <c r="AJ71" s="264">
        <v>6</v>
      </c>
      <c r="AK71" s="264">
        <v>0.6</v>
      </c>
      <c r="AL71" s="264">
        <v>2.5</v>
      </c>
      <c r="AM71" s="264">
        <v>37</v>
      </c>
      <c r="AN71" s="264">
        <v>3</v>
      </c>
      <c r="AO71" s="264"/>
      <c r="AP71" s="264"/>
      <c r="AQ71" s="264">
        <v>33</v>
      </c>
      <c r="AR71" s="264"/>
      <c r="AS71" s="264">
        <v>7.6</v>
      </c>
      <c r="AT71" s="264"/>
      <c r="AU71" s="264">
        <v>37</v>
      </c>
      <c r="AV71" s="264"/>
      <c r="AW71" s="264">
        <v>2</v>
      </c>
      <c r="AX71" s="264">
        <v>18</v>
      </c>
      <c r="AY71" s="264">
        <v>26.4</v>
      </c>
      <c r="AZ71" s="264"/>
      <c r="BA71" s="264">
        <v>26.4</v>
      </c>
      <c r="BB71" s="264"/>
      <c r="BC71" s="264">
        <v>19</v>
      </c>
      <c r="BD71" s="264"/>
      <c r="BE71" s="264">
        <v>19</v>
      </c>
      <c r="BF71" s="264"/>
      <c r="BG71" s="264">
        <v>1.5</v>
      </c>
      <c r="BH71" s="264"/>
      <c r="BI71" s="264">
        <v>22</v>
      </c>
      <c r="BJ71" s="264">
        <v>85</v>
      </c>
      <c r="BK71" s="264">
        <v>57</v>
      </c>
    </row>
    <row r="72" spans="1:63" ht="14.25" customHeight="1">
      <c r="A72" s="28" t="s">
        <v>228</v>
      </c>
      <c r="B72" s="39" t="s">
        <v>362</v>
      </c>
      <c r="C72" s="264">
        <f t="shared" si="0"/>
        <v>0</v>
      </c>
      <c r="D72" s="264">
        <f t="shared" si="1"/>
        <v>0</v>
      </c>
      <c r="E72" s="264"/>
      <c r="F72" s="264"/>
      <c r="G72" s="264"/>
      <c r="H72" s="264">
        <f t="shared" si="2"/>
        <v>0</v>
      </c>
      <c r="I72" s="264"/>
      <c r="J72" s="264"/>
      <c r="K72" s="264"/>
      <c r="L72" s="264"/>
      <c r="M72" s="264"/>
      <c r="N72" s="264"/>
      <c r="O72" s="264">
        <f t="shared" si="3"/>
        <v>0</v>
      </c>
      <c r="P72" s="264"/>
      <c r="Q72" s="264"/>
      <c r="R72" s="264"/>
      <c r="S72" s="264"/>
      <c r="T72" s="264">
        <f t="shared" si="4"/>
        <v>0</v>
      </c>
      <c r="U72" s="264"/>
      <c r="V72" s="264"/>
      <c r="W72" s="264"/>
      <c r="X72" s="264"/>
      <c r="Y72" s="264"/>
      <c r="Z72" s="264"/>
      <c r="AA72" s="264"/>
      <c r="AB72" s="264">
        <f t="shared" si="5"/>
        <v>0</v>
      </c>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row>
    <row r="73" spans="1:63" ht="14.25" customHeight="1">
      <c r="A73" s="28" t="s">
        <v>229</v>
      </c>
      <c r="B73" s="39" t="s">
        <v>362</v>
      </c>
      <c r="C73" s="264">
        <f aca="true" t="shared" si="6" ref="C73:C136">D73+H73+N73+O73+S73+T73+Z73+AA73+AF73+AB73</f>
        <v>0</v>
      </c>
      <c r="D73" s="264">
        <f aca="true" t="shared" si="7" ref="D73:D136">SUM(E73:G73)</f>
        <v>0</v>
      </c>
      <c r="E73" s="264"/>
      <c r="F73" s="264"/>
      <c r="G73" s="264"/>
      <c r="H73" s="264">
        <f aca="true" t="shared" si="8" ref="H73:H136">SUM(I73:M73)</f>
        <v>0</v>
      </c>
      <c r="I73" s="264"/>
      <c r="J73" s="264"/>
      <c r="K73" s="264"/>
      <c r="L73" s="264"/>
      <c r="M73" s="264"/>
      <c r="N73" s="264"/>
      <c r="O73" s="264">
        <f aca="true" t="shared" si="9" ref="O73:O136">SUM(P73:R73)</f>
        <v>0</v>
      </c>
      <c r="P73" s="264"/>
      <c r="Q73" s="264"/>
      <c r="R73" s="264"/>
      <c r="S73" s="264"/>
      <c r="T73" s="264">
        <f aca="true" t="shared" si="10" ref="T73:T136">SUM(U73:Y73)</f>
        <v>0</v>
      </c>
      <c r="U73" s="264"/>
      <c r="V73" s="264"/>
      <c r="W73" s="264"/>
      <c r="X73" s="264"/>
      <c r="Y73" s="264"/>
      <c r="Z73" s="264"/>
      <c r="AA73" s="264"/>
      <c r="AB73" s="264">
        <f aca="true" t="shared" si="11" ref="AB73:AB136">SUM(AC73:AE73)</f>
        <v>0</v>
      </c>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row>
    <row r="74" spans="1:63" ht="14.25" customHeight="1">
      <c r="A74" s="28" t="s">
        <v>230</v>
      </c>
      <c r="B74" s="39" t="s">
        <v>362</v>
      </c>
      <c r="C74" s="264">
        <f t="shared" si="6"/>
        <v>0</v>
      </c>
      <c r="D74" s="264">
        <f t="shared" si="7"/>
        <v>0</v>
      </c>
      <c r="E74" s="264"/>
      <c r="F74" s="264"/>
      <c r="G74" s="264"/>
      <c r="H74" s="264">
        <f t="shared" si="8"/>
        <v>0</v>
      </c>
      <c r="I74" s="264"/>
      <c r="J74" s="264"/>
      <c r="K74" s="264"/>
      <c r="L74" s="264"/>
      <c r="M74" s="264"/>
      <c r="N74" s="264"/>
      <c r="O74" s="264">
        <f t="shared" si="9"/>
        <v>0</v>
      </c>
      <c r="P74" s="264"/>
      <c r="Q74" s="264"/>
      <c r="R74" s="264"/>
      <c r="S74" s="264"/>
      <c r="T74" s="264">
        <f t="shared" si="10"/>
        <v>0</v>
      </c>
      <c r="U74" s="264"/>
      <c r="V74" s="264"/>
      <c r="W74" s="264"/>
      <c r="X74" s="264"/>
      <c r="Y74" s="264"/>
      <c r="Z74" s="264"/>
      <c r="AA74" s="264"/>
      <c r="AB74" s="264">
        <f t="shared" si="11"/>
        <v>0</v>
      </c>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row>
    <row r="75" spans="1:63" ht="14.25" customHeight="1">
      <c r="A75" s="28" t="s">
        <v>231</v>
      </c>
      <c r="B75" s="39" t="s">
        <v>361</v>
      </c>
      <c r="C75" s="264">
        <f t="shared" si="6"/>
        <v>217</v>
      </c>
      <c r="D75" s="264">
        <f t="shared" si="7"/>
        <v>0</v>
      </c>
      <c r="E75" s="264"/>
      <c r="F75" s="264"/>
      <c r="G75" s="264"/>
      <c r="H75" s="264">
        <f t="shared" si="8"/>
        <v>0</v>
      </c>
      <c r="I75" s="264"/>
      <c r="J75" s="264"/>
      <c r="K75" s="264"/>
      <c r="L75" s="264"/>
      <c r="M75" s="264"/>
      <c r="N75" s="264"/>
      <c r="O75" s="264">
        <f t="shared" si="9"/>
        <v>217</v>
      </c>
      <c r="P75" s="264"/>
      <c r="Q75" s="264"/>
      <c r="R75" s="264">
        <v>217</v>
      </c>
      <c r="S75" s="264"/>
      <c r="T75" s="264">
        <f t="shared" si="10"/>
        <v>0</v>
      </c>
      <c r="U75" s="264"/>
      <c r="V75" s="264"/>
      <c r="W75" s="264"/>
      <c r="X75" s="264"/>
      <c r="Y75" s="264"/>
      <c r="Z75" s="264"/>
      <c r="AA75" s="264"/>
      <c r="AB75" s="264">
        <f t="shared" si="11"/>
        <v>0</v>
      </c>
      <c r="AC75" s="264"/>
      <c r="AD75" s="264"/>
      <c r="AE75" s="264"/>
      <c r="AF75" s="264"/>
      <c r="AG75" s="264">
        <v>431</v>
      </c>
      <c r="AH75" s="264">
        <v>6</v>
      </c>
      <c r="AI75" s="264"/>
      <c r="AJ75" s="264"/>
      <c r="AK75" s="264"/>
      <c r="AL75" s="264"/>
      <c r="AM75" s="264"/>
      <c r="AN75" s="264"/>
      <c r="AO75" s="264"/>
      <c r="AP75" s="264"/>
      <c r="AQ75" s="264"/>
      <c r="AR75" s="264"/>
      <c r="AS75" s="264">
        <v>6</v>
      </c>
      <c r="AT75" s="264"/>
      <c r="AU75" s="264"/>
      <c r="AV75" s="264"/>
      <c r="AW75" s="264"/>
      <c r="AX75" s="264"/>
      <c r="AY75" s="264"/>
      <c r="AZ75" s="264"/>
      <c r="BA75" s="264"/>
      <c r="BB75" s="264"/>
      <c r="BC75" s="264"/>
      <c r="BD75" s="264"/>
      <c r="BE75" s="264"/>
      <c r="BF75" s="264"/>
      <c r="BG75" s="264"/>
      <c r="BH75" s="264"/>
      <c r="BI75" s="264"/>
      <c r="BJ75" s="264"/>
      <c r="BK75" s="264">
        <v>425</v>
      </c>
    </row>
    <row r="76" spans="1:63" ht="14.25" customHeight="1">
      <c r="A76" s="28" t="s">
        <v>232</v>
      </c>
      <c r="B76" s="39" t="s">
        <v>361</v>
      </c>
      <c r="C76" s="264">
        <f t="shared" si="6"/>
        <v>12790</v>
      </c>
      <c r="D76" s="264">
        <f t="shared" si="7"/>
        <v>8457</v>
      </c>
      <c r="E76" s="264">
        <v>2239</v>
      </c>
      <c r="F76" s="264">
        <v>6029</v>
      </c>
      <c r="G76" s="264">
        <v>189</v>
      </c>
      <c r="H76" s="264">
        <f t="shared" si="8"/>
        <v>1432</v>
      </c>
      <c r="I76" s="264">
        <v>1105</v>
      </c>
      <c r="J76" s="264"/>
      <c r="K76" s="264">
        <v>327</v>
      </c>
      <c r="L76" s="264"/>
      <c r="M76" s="264"/>
      <c r="N76" s="264">
        <v>1032</v>
      </c>
      <c r="O76" s="264">
        <f t="shared" si="9"/>
        <v>1592</v>
      </c>
      <c r="P76" s="264"/>
      <c r="Q76" s="264"/>
      <c r="R76" s="264">
        <v>1592</v>
      </c>
      <c r="S76" s="264"/>
      <c r="T76" s="264">
        <f t="shared" si="10"/>
        <v>0</v>
      </c>
      <c r="U76" s="264"/>
      <c r="V76" s="264"/>
      <c r="W76" s="264"/>
      <c r="X76" s="264"/>
      <c r="Y76" s="264"/>
      <c r="Z76" s="264"/>
      <c r="AA76" s="264"/>
      <c r="AB76" s="264">
        <f t="shared" si="11"/>
        <v>277</v>
      </c>
      <c r="AC76" s="264"/>
      <c r="AD76" s="264">
        <v>277</v>
      </c>
      <c r="AE76" s="264"/>
      <c r="AF76" s="264"/>
      <c r="AG76" s="264">
        <v>1550.7</v>
      </c>
      <c r="AH76" s="264">
        <v>700.7</v>
      </c>
      <c r="AI76" s="264"/>
      <c r="AJ76" s="264"/>
      <c r="AK76" s="264"/>
      <c r="AL76" s="264"/>
      <c r="AM76" s="264">
        <v>106</v>
      </c>
      <c r="AN76" s="264"/>
      <c r="AO76" s="264"/>
      <c r="AP76" s="264"/>
      <c r="AQ76" s="264">
        <v>168</v>
      </c>
      <c r="AR76" s="264"/>
      <c r="AS76" s="264">
        <v>98.7</v>
      </c>
      <c r="AT76" s="264"/>
      <c r="AU76" s="264">
        <v>328</v>
      </c>
      <c r="AV76" s="264"/>
      <c r="AW76" s="264">
        <v>20</v>
      </c>
      <c r="AX76" s="264"/>
      <c r="AY76" s="264">
        <v>250</v>
      </c>
      <c r="AZ76" s="264">
        <v>250</v>
      </c>
      <c r="BA76" s="264"/>
      <c r="BB76" s="264"/>
      <c r="BC76" s="264"/>
      <c r="BD76" s="264"/>
      <c r="BE76" s="264"/>
      <c r="BF76" s="264"/>
      <c r="BG76" s="264">
        <v>120</v>
      </c>
      <c r="BH76" s="264"/>
      <c r="BI76" s="264">
        <v>460</v>
      </c>
      <c r="BJ76" s="264"/>
      <c r="BK76" s="264"/>
    </row>
    <row r="77" spans="1:63" ht="14.25" customHeight="1">
      <c r="A77" s="28" t="s">
        <v>233</v>
      </c>
      <c r="B77" s="39" t="s">
        <v>361</v>
      </c>
      <c r="C77" s="264">
        <f t="shared" si="6"/>
        <v>5220</v>
      </c>
      <c r="D77" s="264">
        <f t="shared" si="7"/>
        <v>3298</v>
      </c>
      <c r="E77" s="264">
        <v>846</v>
      </c>
      <c r="F77" s="264">
        <v>2380</v>
      </c>
      <c r="G77" s="264">
        <v>72</v>
      </c>
      <c r="H77" s="264">
        <f t="shared" si="8"/>
        <v>570</v>
      </c>
      <c r="I77" s="264">
        <v>403</v>
      </c>
      <c r="J77" s="264"/>
      <c r="K77" s="264">
        <v>167</v>
      </c>
      <c r="L77" s="264"/>
      <c r="M77" s="264"/>
      <c r="N77" s="264">
        <v>245</v>
      </c>
      <c r="O77" s="264">
        <f t="shared" si="9"/>
        <v>974</v>
      </c>
      <c r="P77" s="264"/>
      <c r="Q77" s="264"/>
      <c r="R77" s="264">
        <v>974</v>
      </c>
      <c r="S77" s="264"/>
      <c r="T77" s="264">
        <f t="shared" si="10"/>
        <v>0</v>
      </c>
      <c r="U77" s="264"/>
      <c r="V77" s="264"/>
      <c r="W77" s="264"/>
      <c r="X77" s="264"/>
      <c r="Y77" s="264"/>
      <c r="Z77" s="264"/>
      <c r="AA77" s="264"/>
      <c r="AB77" s="264">
        <f t="shared" si="11"/>
        <v>133</v>
      </c>
      <c r="AC77" s="264"/>
      <c r="AD77" s="264">
        <v>133</v>
      </c>
      <c r="AE77" s="264"/>
      <c r="AF77" s="264"/>
      <c r="AG77" s="264">
        <v>1120.1</v>
      </c>
      <c r="AH77" s="264">
        <v>782.5</v>
      </c>
      <c r="AI77" s="264">
        <v>192</v>
      </c>
      <c r="AJ77" s="264">
        <v>15</v>
      </c>
      <c r="AK77" s="264"/>
      <c r="AL77" s="264">
        <v>22</v>
      </c>
      <c r="AM77" s="264">
        <v>140</v>
      </c>
      <c r="AN77" s="264">
        <v>48.4</v>
      </c>
      <c r="AO77" s="264"/>
      <c r="AP77" s="264">
        <v>35</v>
      </c>
      <c r="AQ77" s="264">
        <v>190</v>
      </c>
      <c r="AR77" s="264"/>
      <c r="AS77" s="264">
        <v>42.1</v>
      </c>
      <c r="AT77" s="264"/>
      <c r="AU77" s="264">
        <v>98</v>
      </c>
      <c r="AV77" s="264"/>
      <c r="AW77" s="264"/>
      <c r="AX77" s="264">
        <v>7</v>
      </c>
      <c r="AY77" s="264"/>
      <c r="AZ77" s="264"/>
      <c r="BA77" s="264"/>
      <c r="BB77" s="264"/>
      <c r="BC77" s="264"/>
      <c r="BD77" s="264"/>
      <c r="BE77" s="264"/>
      <c r="BF77" s="264"/>
      <c r="BG77" s="264">
        <v>9</v>
      </c>
      <c r="BH77" s="264"/>
      <c r="BI77" s="264">
        <v>84.6</v>
      </c>
      <c r="BJ77" s="264">
        <v>114</v>
      </c>
      <c r="BK77" s="264">
        <v>123</v>
      </c>
    </row>
    <row r="78" spans="1:63" ht="14.25" customHeight="1">
      <c r="A78" s="28" t="s">
        <v>234</v>
      </c>
      <c r="B78" s="39" t="s">
        <v>361</v>
      </c>
      <c r="C78" s="264">
        <f t="shared" si="6"/>
        <v>706</v>
      </c>
      <c r="D78" s="264">
        <f t="shared" si="7"/>
        <v>539</v>
      </c>
      <c r="E78" s="264">
        <v>152</v>
      </c>
      <c r="F78" s="264">
        <v>374</v>
      </c>
      <c r="G78" s="264">
        <v>13</v>
      </c>
      <c r="H78" s="264">
        <f t="shared" si="8"/>
        <v>94</v>
      </c>
      <c r="I78" s="264">
        <v>72</v>
      </c>
      <c r="J78" s="264"/>
      <c r="K78" s="264">
        <v>22</v>
      </c>
      <c r="L78" s="264"/>
      <c r="M78" s="264"/>
      <c r="N78" s="264">
        <v>66</v>
      </c>
      <c r="O78" s="264">
        <f t="shared" si="9"/>
        <v>0</v>
      </c>
      <c r="P78" s="264"/>
      <c r="Q78" s="264"/>
      <c r="R78" s="264"/>
      <c r="S78" s="264"/>
      <c r="T78" s="264">
        <f t="shared" si="10"/>
        <v>0</v>
      </c>
      <c r="U78" s="264"/>
      <c r="V78" s="264"/>
      <c r="W78" s="264"/>
      <c r="X78" s="264"/>
      <c r="Y78" s="264"/>
      <c r="Z78" s="264"/>
      <c r="AA78" s="264"/>
      <c r="AB78" s="264">
        <f t="shared" si="11"/>
        <v>7</v>
      </c>
      <c r="AC78" s="264"/>
      <c r="AD78" s="264">
        <v>7</v>
      </c>
      <c r="AE78" s="264"/>
      <c r="AF78" s="264"/>
      <c r="AG78" s="264">
        <v>233.8</v>
      </c>
      <c r="AH78" s="264">
        <v>140.8</v>
      </c>
      <c r="AI78" s="264">
        <v>30</v>
      </c>
      <c r="AJ78" s="264">
        <v>7</v>
      </c>
      <c r="AK78" s="264"/>
      <c r="AL78" s="264">
        <v>2</v>
      </c>
      <c r="AM78" s="264">
        <v>6</v>
      </c>
      <c r="AN78" s="264">
        <v>10</v>
      </c>
      <c r="AO78" s="264"/>
      <c r="AP78" s="264"/>
      <c r="AQ78" s="264">
        <v>62</v>
      </c>
      <c r="AR78" s="264"/>
      <c r="AS78" s="264">
        <v>4.8</v>
      </c>
      <c r="AT78" s="264"/>
      <c r="AU78" s="264">
        <v>19</v>
      </c>
      <c r="AV78" s="264"/>
      <c r="AW78" s="264"/>
      <c r="AX78" s="264">
        <v>3</v>
      </c>
      <c r="AY78" s="264"/>
      <c r="AZ78" s="264"/>
      <c r="BA78" s="264"/>
      <c r="BB78" s="264"/>
      <c r="BC78" s="264"/>
      <c r="BD78" s="264"/>
      <c r="BE78" s="264"/>
      <c r="BF78" s="264"/>
      <c r="BG78" s="264">
        <v>3</v>
      </c>
      <c r="BH78" s="264"/>
      <c r="BI78" s="264">
        <v>26.5</v>
      </c>
      <c r="BJ78" s="264">
        <v>20</v>
      </c>
      <c r="BK78" s="264">
        <v>40.5</v>
      </c>
    </row>
    <row r="79" spans="1:63" ht="14.25" customHeight="1">
      <c r="A79" s="28" t="s">
        <v>235</v>
      </c>
      <c r="B79" s="39" t="s">
        <v>361</v>
      </c>
      <c r="C79" s="264">
        <f t="shared" si="6"/>
        <v>289</v>
      </c>
      <c r="D79" s="264">
        <f t="shared" si="7"/>
        <v>219</v>
      </c>
      <c r="E79" s="264">
        <v>63</v>
      </c>
      <c r="F79" s="264">
        <v>150</v>
      </c>
      <c r="G79" s="264">
        <v>6</v>
      </c>
      <c r="H79" s="264">
        <f t="shared" si="8"/>
        <v>36</v>
      </c>
      <c r="I79" s="264">
        <v>27</v>
      </c>
      <c r="J79" s="264"/>
      <c r="K79" s="264">
        <v>9</v>
      </c>
      <c r="L79" s="264"/>
      <c r="M79" s="264"/>
      <c r="N79" s="264">
        <v>27</v>
      </c>
      <c r="O79" s="264">
        <f t="shared" si="9"/>
        <v>0</v>
      </c>
      <c r="P79" s="264"/>
      <c r="Q79" s="264"/>
      <c r="R79" s="264"/>
      <c r="S79" s="264"/>
      <c r="T79" s="264">
        <f t="shared" si="10"/>
        <v>0</v>
      </c>
      <c r="U79" s="264"/>
      <c r="V79" s="264"/>
      <c r="W79" s="264"/>
      <c r="X79" s="264"/>
      <c r="Y79" s="264"/>
      <c r="Z79" s="264"/>
      <c r="AA79" s="264"/>
      <c r="AB79" s="264">
        <f t="shared" si="11"/>
        <v>7</v>
      </c>
      <c r="AC79" s="264"/>
      <c r="AD79" s="264">
        <v>7</v>
      </c>
      <c r="AE79" s="264"/>
      <c r="AF79" s="264"/>
      <c r="AG79" s="264">
        <v>110</v>
      </c>
      <c r="AH79" s="264">
        <v>60.5</v>
      </c>
      <c r="AI79" s="264">
        <v>7.5</v>
      </c>
      <c r="AJ79" s="264">
        <v>4.5</v>
      </c>
      <c r="AK79" s="264"/>
      <c r="AL79" s="264">
        <v>2</v>
      </c>
      <c r="AM79" s="264">
        <v>12</v>
      </c>
      <c r="AN79" s="264">
        <v>0.5</v>
      </c>
      <c r="AO79" s="264"/>
      <c r="AP79" s="264"/>
      <c r="AQ79" s="264">
        <v>21</v>
      </c>
      <c r="AR79" s="264"/>
      <c r="AS79" s="264">
        <v>2</v>
      </c>
      <c r="AT79" s="264"/>
      <c r="AU79" s="264">
        <v>11</v>
      </c>
      <c r="AV79" s="264"/>
      <c r="AW79" s="264">
        <v>1.6</v>
      </c>
      <c r="AX79" s="264">
        <v>3</v>
      </c>
      <c r="AY79" s="264"/>
      <c r="AZ79" s="264"/>
      <c r="BA79" s="264"/>
      <c r="BB79" s="264"/>
      <c r="BC79" s="264">
        <v>4</v>
      </c>
      <c r="BD79" s="264"/>
      <c r="BE79" s="264">
        <v>4</v>
      </c>
      <c r="BF79" s="264"/>
      <c r="BG79" s="264">
        <v>4.2</v>
      </c>
      <c r="BH79" s="264"/>
      <c r="BI79" s="264">
        <v>23.7</v>
      </c>
      <c r="BJ79" s="264">
        <v>2.4</v>
      </c>
      <c r="BK79" s="264">
        <v>10.6</v>
      </c>
    </row>
    <row r="80" spans="1:63" ht="14.25" customHeight="1">
      <c r="A80" s="28" t="s">
        <v>236</v>
      </c>
      <c r="B80" s="39" t="s">
        <v>361</v>
      </c>
      <c r="C80" s="264">
        <f t="shared" si="6"/>
        <v>8.4</v>
      </c>
      <c r="D80" s="264">
        <f t="shared" si="7"/>
        <v>0</v>
      </c>
      <c r="E80" s="264"/>
      <c r="F80" s="264"/>
      <c r="G80" s="264"/>
      <c r="H80" s="264">
        <f t="shared" si="8"/>
        <v>0</v>
      </c>
      <c r="I80" s="264"/>
      <c r="J80" s="264"/>
      <c r="K80" s="264"/>
      <c r="L80" s="264"/>
      <c r="M80" s="264"/>
      <c r="N80" s="264"/>
      <c r="O80" s="264">
        <f t="shared" si="9"/>
        <v>8.4</v>
      </c>
      <c r="P80" s="264"/>
      <c r="Q80" s="264"/>
      <c r="R80" s="264">
        <v>8.4</v>
      </c>
      <c r="S80" s="264"/>
      <c r="T80" s="264">
        <f t="shared" si="10"/>
        <v>0</v>
      </c>
      <c r="U80" s="264"/>
      <c r="V80" s="264"/>
      <c r="W80" s="264"/>
      <c r="X80" s="264"/>
      <c r="Y80" s="264"/>
      <c r="Z80" s="264"/>
      <c r="AA80" s="264"/>
      <c r="AB80" s="264">
        <f t="shared" si="11"/>
        <v>0</v>
      </c>
      <c r="AC80" s="264"/>
      <c r="AD80" s="264"/>
      <c r="AE80" s="264"/>
      <c r="AF80" s="264"/>
      <c r="AG80" s="264">
        <v>30.1</v>
      </c>
      <c r="AH80" s="264">
        <v>24.1</v>
      </c>
      <c r="AI80" s="264">
        <v>14</v>
      </c>
      <c r="AJ80" s="264"/>
      <c r="AK80" s="264"/>
      <c r="AL80" s="264">
        <v>2</v>
      </c>
      <c r="AM80" s="264">
        <v>7</v>
      </c>
      <c r="AN80" s="264"/>
      <c r="AO80" s="264"/>
      <c r="AP80" s="264"/>
      <c r="AQ80" s="264">
        <v>1</v>
      </c>
      <c r="AR80" s="264"/>
      <c r="AS80" s="264">
        <v>0.1</v>
      </c>
      <c r="AT80" s="264"/>
      <c r="AU80" s="264"/>
      <c r="AV80" s="264"/>
      <c r="AW80" s="264"/>
      <c r="AX80" s="264"/>
      <c r="AY80" s="264"/>
      <c r="AZ80" s="264"/>
      <c r="BA80" s="264"/>
      <c r="BB80" s="264"/>
      <c r="BC80" s="264"/>
      <c r="BD80" s="264"/>
      <c r="BE80" s="264"/>
      <c r="BF80" s="264"/>
      <c r="BG80" s="264"/>
      <c r="BH80" s="264"/>
      <c r="BI80" s="264"/>
      <c r="BJ80" s="264"/>
      <c r="BK80" s="264">
        <v>6</v>
      </c>
    </row>
    <row r="81" spans="1:63" ht="14.25" customHeight="1">
      <c r="A81" s="28" t="s">
        <v>237</v>
      </c>
      <c r="B81" s="39" t="s">
        <v>362</v>
      </c>
      <c r="C81" s="264">
        <f t="shared" si="6"/>
        <v>123</v>
      </c>
      <c r="D81" s="264">
        <f t="shared" si="7"/>
        <v>24</v>
      </c>
      <c r="E81" s="264"/>
      <c r="F81" s="264">
        <v>24</v>
      </c>
      <c r="G81" s="264"/>
      <c r="H81" s="264">
        <f t="shared" si="8"/>
        <v>0</v>
      </c>
      <c r="I81" s="264"/>
      <c r="J81" s="264"/>
      <c r="K81" s="264"/>
      <c r="L81" s="264"/>
      <c r="M81" s="264"/>
      <c r="N81" s="264"/>
      <c r="O81" s="264">
        <f t="shared" si="9"/>
        <v>70</v>
      </c>
      <c r="P81" s="264"/>
      <c r="Q81" s="264"/>
      <c r="R81" s="264">
        <v>70</v>
      </c>
      <c r="S81" s="264"/>
      <c r="T81" s="264">
        <f t="shared" si="10"/>
        <v>0</v>
      </c>
      <c r="U81" s="264"/>
      <c r="V81" s="264"/>
      <c r="W81" s="264"/>
      <c r="X81" s="264"/>
      <c r="Y81" s="264"/>
      <c r="Z81" s="264"/>
      <c r="AA81" s="264"/>
      <c r="AB81" s="264">
        <f t="shared" si="11"/>
        <v>29</v>
      </c>
      <c r="AC81" s="264"/>
      <c r="AD81" s="264">
        <v>29</v>
      </c>
      <c r="AE81" s="264"/>
      <c r="AF81" s="264"/>
      <c r="AG81" s="264">
        <v>1</v>
      </c>
      <c r="AH81" s="264">
        <v>1</v>
      </c>
      <c r="AI81" s="264"/>
      <c r="AJ81" s="264"/>
      <c r="AK81" s="264"/>
      <c r="AL81" s="264"/>
      <c r="AM81" s="264"/>
      <c r="AN81" s="264"/>
      <c r="AO81" s="264"/>
      <c r="AP81" s="264"/>
      <c r="AQ81" s="264"/>
      <c r="AR81" s="264"/>
      <c r="AS81" s="264">
        <v>1</v>
      </c>
      <c r="AT81" s="264"/>
      <c r="AU81" s="264"/>
      <c r="AV81" s="264"/>
      <c r="AW81" s="264"/>
      <c r="AX81" s="264"/>
      <c r="AY81" s="264"/>
      <c r="AZ81" s="264"/>
      <c r="BA81" s="264"/>
      <c r="BB81" s="264"/>
      <c r="BC81" s="264"/>
      <c r="BD81" s="264"/>
      <c r="BE81" s="264"/>
      <c r="BF81" s="264"/>
      <c r="BG81" s="264"/>
      <c r="BH81" s="264"/>
      <c r="BI81" s="264"/>
      <c r="BJ81" s="264"/>
      <c r="BK81" s="264"/>
    </row>
    <row r="82" spans="1:63" ht="14.25" customHeight="1">
      <c r="A82" s="28" t="s">
        <v>238</v>
      </c>
      <c r="B82" s="39" t="s">
        <v>362</v>
      </c>
      <c r="C82" s="264">
        <f t="shared" si="6"/>
        <v>106</v>
      </c>
      <c r="D82" s="264">
        <f t="shared" si="7"/>
        <v>17</v>
      </c>
      <c r="E82" s="264"/>
      <c r="F82" s="264">
        <v>17</v>
      </c>
      <c r="G82" s="264"/>
      <c r="H82" s="264">
        <f t="shared" si="8"/>
        <v>0</v>
      </c>
      <c r="I82" s="264"/>
      <c r="J82" s="264"/>
      <c r="K82" s="264"/>
      <c r="L82" s="264"/>
      <c r="M82" s="264"/>
      <c r="N82" s="264"/>
      <c r="O82" s="264">
        <f t="shared" si="9"/>
        <v>40</v>
      </c>
      <c r="P82" s="264"/>
      <c r="Q82" s="264"/>
      <c r="R82" s="264">
        <v>40</v>
      </c>
      <c r="S82" s="264"/>
      <c r="T82" s="264">
        <f t="shared" si="10"/>
        <v>0</v>
      </c>
      <c r="U82" s="264"/>
      <c r="V82" s="264"/>
      <c r="W82" s="264"/>
      <c r="X82" s="264"/>
      <c r="Y82" s="264"/>
      <c r="Z82" s="264"/>
      <c r="AA82" s="264"/>
      <c r="AB82" s="264">
        <f t="shared" si="11"/>
        <v>49</v>
      </c>
      <c r="AC82" s="264"/>
      <c r="AD82" s="264">
        <v>49</v>
      </c>
      <c r="AE82" s="264"/>
      <c r="AF82" s="264"/>
      <c r="AG82" s="264">
        <v>0.6</v>
      </c>
      <c r="AH82" s="264">
        <v>0.6</v>
      </c>
      <c r="AI82" s="264"/>
      <c r="AJ82" s="264"/>
      <c r="AK82" s="264"/>
      <c r="AL82" s="264"/>
      <c r="AM82" s="264"/>
      <c r="AN82" s="264"/>
      <c r="AO82" s="264"/>
      <c r="AP82" s="264"/>
      <c r="AQ82" s="264"/>
      <c r="AR82" s="264"/>
      <c r="AS82" s="264">
        <v>0.6</v>
      </c>
      <c r="AT82" s="264"/>
      <c r="AU82" s="264"/>
      <c r="AV82" s="264"/>
      <c r="AW82" s="264"/>
      <c r="AX82" s="264"/>
      <c r="AY82" s="264"/>
      <c r="AZ82" s="264"/>
      <c r="BA82" s="264"/>
      <c r="BB82" s="264"/>
      <c r="BC82" s="264"/>
      <c r="BD82" s="264"/>
      <c r="BE82" s="264"/>
      <c r="BF82" s="264"/>
      <c r="BG82" s="264"/>
      <c r="BH82" s="264"/>
      <c r="BI82" s="264"/>
      <c r="BJ82" s="264"/>
      <c r="BK82" s="264"/>
    </row>
    <row r="83" spans="1:63" ht="14.25" customHeight="1">
      <c r="A83" s="28" t="s">
        <v>239</v>
      </c>
      <c r="B83" s="39" t="s">
        <v>362</v>
      </c>
      <c r="C83" s="264">
        <f t="shared" si="6"/>
        <v>458</v>
      </c>
      <c r="D83" s="264">
        <f t="shared" si="7"/>
        <v>331</v>
      </c>
      <c r="E83" s="264">
        <v>135</v>
      </c>
      <c r="F83" s="264">
        <v>185</v>
      </c>
      <c r="G83" s="264">
        <v>11</v>
      </c>
      <c r="H83" s="264">
        <f t="shared" si="8"/>
        <v>15</v>
      </c>
      <c r="I83" s="264"/>
      <c r="J83" s="264"/>
      <c r="K83" s="264">
        <v>15</v>
      </c>
      <c r="L83" s="264"/>
      <c r="M83" s="264"/>
      <c r="N83" s="264">
        <v>43</v>
      </c>
      <c r="O83" s="264">
        <f t="shared" si="9"/>
        <v>12</v>
      </c>
      <c r="P83" s="264"/>
      <c r="Q83" s="264"/>
      <c r="R83" s="264">
        <v>12</v>
      </c>
      <c r="S83" s="264">
        <v>20</v>
      </c>
      <c r="T83" s="264">
        <f t="shared" si="10"/>
        <v>0</v>
      </c>
      <c r="U83" s="264"/>
      <c r="V83" s="264"/>
      <c r="W83" s="264"/>
      <c r="X83" s="264"/>
      <c r="Y83" s="264"/>
      <c r="Z83" s="264"/>
      <c r="AA83" s="264"/>
      <c r="AB83" s="264">
        <f t="shared" si="11"/>
        <v>37</v>
      </c>
      <c r="AC83" s="264"/>
      <c r="AD83" s="264">
        <v>37</v>
      </c>
      <c r="AE83" s="264"/>
      <c r="AF83" s="264"/>
      <c r="AG83" s="264">
        <v>100.8</v>
      </c>
      <c r="AH83" s="264">
        <v>72.5</v>
      </c>
      <c r="AI83" s="264">
        <v>23.2</v>
      </c>
      <c r="AJ83" s="264">
        <v>3</v>
      </c>
      <c r="AK83" s="264"/>
      <c r="AL83" s="264">
        <v>3.6</v>
      </c>
      <c r="AM83" s="264">
        <v>5.9</v>
      </c>
      <c r="AN83" s="264">
        <v>10</v>
      </c>
      <c r="AO83" s="264"/>
      <c r="AP83" s="264"/>
      <c r="AQ83" s="264">
        <v>8</v>
      </c>
      <c r="AR83" s="264"/>
      <c r="AS83" s="264">
        <v>3.8</v>
      </c>
      <c r="AT83" s="264"/>
      <c r="AU83" s="264">
        <v>15</v>
      </c>
      <c r="AV83" s="264"/>
      <c r="AW83" s="264">
        <v>2</v>
      </c>
      <c r="AX83" s="264">
        <v>15</v>
      </c>
      <c r="AY83" s="264"/>
      <c r="AZ83" s="264"/>
      <c r="BA83" s="264"/>
      <c r="BB83" s="264"/>
      <c r="BC83" s="264"/>
      <c r="BD83" s="264"/>
      <c r="BE83" s="264"/>
      <c r="BF83" s="264"/>
      <c r="BG83" s="264">
        <v>1.3</v>
      </c>
      <c r="BH83" s="264"/>
      <c r="BI83" s="264"/>
      <c r="BJ83" s="264">
        <v>10</v>
      </c>
      <c r="BK83" s="264"/>
    </row>
    <row r="84" spans="1:63" ht="14.25" customHeight="1">
      <c r="A84" s="28" t="s">
        <v>240</v>
      </c>
      <c r="B84" s="39" t="s">
        <v>361</v>
      </c>
      <c r="C84" s="264">
        <f t="shared" si="6"/>
        <v>423</v>
      </c>
      <c r="D84" s="264">
        <f t="shared" si="7"/>
        <v>290</v>
      </c>
      <c r="E84" s="264">
        <v>110</v>
      </c>
      <c r="F84" s="264">
        <v>172</v>
      </c>
      <c r="G84" s="264">
        <v>8</v>
      </c>
      <c r="H84" s="264">
        <f t="shared" si="8"/>
        <v>57</v>
      </c>
      <c r="I84" s="264">
        <v>44</v>
      </c>
      <c r="J84" s="264"/>
      <c r="K84" s="264">
        <v>13</v>
      </c>
      <c r="L84" s="264"/>
      <c r="M84" s="264"/>
      <c r="N84" s="264">
        <v>35</v>
      </c>
      <c r="O84" s="264">
        <f t="shared" si="9"/>
        <v>12</v>
      </c>
      <c r="P84" s="264"/>
      <c r="Q84" s="264"/>
      <c r="R84" s="264">
        <v>12</v>
      </c>
      <c r="S84" s="264">
        <v>4</v>
      </c>
      <c r="T84" s="264">
        <f t="shared" si="10"/>
        <v>0</v>
      </c>
      <c r="U84" s="264"/>
      <c r="V84" s="264"/>
      <c r="W84" s="264"/>
      <c r="X84" s="264"/>
      <c r="Y84" s="264"/>
      <c r="Z84" s="264"/>
      <c r="AA84" s="264"/>
      <c r="AB84" s="264">
        <f t="shared" si="11"/>
        <v>25</v>
      </c>
      <c r="AC84" s="264"/>
      <c r="AD84" s="264">
        <v>25</v>
      </c>
      <c r="AE84" s="264"/>
      <c r="AF84" s="264"/>
      <c r="AG84" s="264">
        <v>183.5</v>
      </c>
      <c r="AH84" s="264">
        <v>152.2</v>
      </c>
      <c r="AI84" s="264">
        <v>46.2</v>
      </c>
      <c r="AJ84" s="264">
        <v>22</v>
      </c>
      <c r="AK84" s="264"/>
      <c r="AL84" s="264">
        <v>6</v>
      </c>
      <c r="AM84" s="264">
        <v>17</v>
      </c>
      <c r="AN84" s="264">
        <v>20.5</v>
      </c>
      <c r="AO84" s="264"/>
      <c r="AP84" s="264">
        <v>10</v>
      </c>
      <c r="AQ84" s="264">
        <v>12</v>
      </c>
      <c r="AR84" s="264"/>
      <c r="AS84" s="264">
        <v>2.5</v>
      </c>
      <c r="AT84" s="264"/>
      <c r="AU84" s="264">
        <v>16</v>
      </c>
      <c r="AV84" s="264"/>
      <c r="AW84" s="264">
        <v>2</v>
      </c>
      <c r="AX84" s="264">
        <v>12</v>
      </c>
      <c r="AY84" s="264"/>
      <c r="AZ84" s="264"/>
      <c r="BA84" s="264"/>
      <c r="BB84" s="264"/>
      <c r="BC84" s="264"/>
      <c r="BD84" s="264"/>
      <c r="BE84" s="264"/>
      <c r="BF84" s="264"/>
      <c r="BG84" s="264">
        <v>3.8</v>
      </c>
      <c r="BH84" s="264"/>
      <c r="BI84" s="264">
        <v>8.5</v>
      </c>
      <c r="BJ84" s="264">
        <v>5</v>
      </c>
      <c r="BK84" s="264"/>
    </row>
    <row r="85" spans="1:63" ht="14.25" customHeight="1">
      <c r="A85" s="28" t="s">
        <v>241</v>
      </c>
      <c r="B85" s="39" t="s">
        <v>362</v>
      </c>
      <c r="C85" s="264">
        <f t="shared" si="6"/>
        <v>59</v>
      </c>
      <c r="D85" s="264">
        <f t="shared" si="7"/>
        <v>38</v>
      </c>
      <c r="E85" s="264">
        <v>18</v>
      </c>
      <c r="F85" s="264">
        <v>20</v>
      </c>
      <c r="G85" s="264"/>
      <c r="H85" s="264">
        <f t="shared" si="8"/>
        <v>2</v>
      </c>
      <c r="I85" s="264"/>
      <c r="J85" s="264"/>
      <c r="K85" s="264">
        <v>2</v>
      </c>
      <c r="L85" s="264"/>
      <c r="M85" s="264"/>
      <c r="N85" s="264">
        <v>5</v>
      </c>
      <c r="O85" s="264">
        <f t="shared" si="9"/>
        <v>0</v>
      </c>
      <c r="P85" s="264"/>
      <c r="Q85" s="264"/>
      <c r="R85" s="264"/>
      <c r="S85" s="264">
        <v>7</v>
      </c>
      <c r="T85" s="264">
        <f t="shared" si="10"/>
        <v>0</v>
      </c>
      <c r="U85" s="264"/>
      <c r="V85" s="264"/>
      <c r="W85" s="264"/>
      <c r="X85" s="264"/>
      <c r="Y85" s="264"/>
      <c r="Z85" s="264"/>
      <c r="AA85" s="264"/>
      <c r="AB85" s="264">
        <f t="shared" si="11"/>
        <v>7</v>
      </c>
      <c r="AC85" s="264"/>
      <c r="AD85" s="264">
        <v>7</v>
      </c>
      <c r="AE85" s="264"/>
      <c r="AF85" s="264"/>
      <c r="AG85" s="264">
        <v>20.5</v>
      </c>
      <c r="AH85" s="264">
        <v>17.5</v>
      </c>
      <c r="AI85" s="264">
        <v>5</v>
      </c>
      <c r="AJ85" s="264">
        <v>1.7</v>
      </c>
      <c r="AK85" s="264">
        <v>0.5</v>
      </c>
      <c r="AL85" s="264">
        <v>1</v>
      </c>
      <c r="AM85" s="264">
        <v>2</v>
      </c>
      <c r="AN85" s="264">
        <v>0.8</v>
      </c>
      <c r="AO85" s="264"/>
      <c r="AP85" s="264"/>
      <c r="AQ85" s="264">
        <v>2</v>
      </c>
      <c r="AR85" s="264"/>
      <c r="AS85" s="264">
        <v>0.5</v>
      </c>
      <c r="AT85" s="264"/>
      <c r="AU85" s="264">
        <v>4</v>
      </c>
      <c r="AV85" s="264"/>
      <c r="AW85" s="264"/>
      <c r="AX85" s="264">
        <v>0.5</v>
      </c>
      <c r="AY85" s="264"/>
      <c r="AZ85" s="264"/>
      <c r="BA85" s="264"/>
      <c r="BB85" s="264"/>
      <c r="BC85" s="264">
        <v>2.5</v>
      </c>
      <c r="BD85" s="264">
        <v>0.5</v>
      </c>
      <c r="BE85" s="264">
        <v>2</v>
      </c>
      <c r="BF85" s="264"/>
      <c r="BG85" s="264"/>
      <c r="BH85" s="264"/>
      <c r="BI85" s="264"/>
      <c r="BJ85" s="264"/>
      <c r="BK85" s="264"/>
    </row>
    <row r="86" spans="1:63" ht="14.25" customHeight="1">
      <c r="A86" s="28" t="s">
        <v>242</v>
      </c>
      <c r="B86" s="39" t="s">
        <v>362</v>
      </c>
      <c r="C86" s="264">
        <f t="shared" si="6"/>
        <v>85</v>
      </c>
      <c r="D86" s="264">
        <f t="shared" si="7"/>
        <v>55</v>
      </c>
      <c r="E86" s="264">
        <v>25</v>
      </c>
      <c r="F86" s="264">
        <v>30</v>
      </c>
      <c r="G86" s="264"/>
      <c r="H86" s="264">
        <f t="shared" si="8"/>
        <v>13</v>
      </c>
      <c r="I86" s="264">
        <v>10</v>
      </c>
      <c r="J86" s="264"/>
      <c r="K86" s="264">
        <v>3</v>
      </c>
      <c r="L86" s="264"/>
      <c r="M86" s="264"/>
      <c r="N86" s="264">
        <v>8</v>
      </c>
      <c r="O86" s="264">
        <f t="shared" si="9"/>
        <v>0</v>
      </c>
      <c r="P86" s="264"/>
      <c r="Q86" s="264"/>
      <c r="R86" s="264"/>
      <c r="S86" s="264">
        <v>9</v>
      </c>
      <c r="T86" s="264">
        <f t="shared" si="10"/>
        <v>0</v>
      </c>
      <c r="U86" s="264"/>
      <c r="V86" s="264"/>
      <c r="W86" s="264"/>
      <c r="X86" s="264"/>
      <c r="Y86" s="264"/>
      <c r="Z86" s="264"/>
      <c r="AA86" s="264"/>
      <c r="AB86" s="264">
        <f t="shared" si="11"/>
        <v>0</v>
      </c>
      <c r="AC86" s="264"/>
      <c r="AD86" s="264"/>
      <c r="AE86" s="264"/>
      <c r="AF86" s="264"/>
      <c r="AG86" s="264">
        <v>32.6</v>
      </c>
      <c r="AH86" s="264">
        <v>18.6</v>
      </c>
      <c r="AI86" s="264">
        <v>2</v>
      </c>
      <c r="AJ86" s="264">
        <v>1</v>
      </c>
      <c r="AK86" s="264">
        <v>1</v>
      </c>
      <c r="AL86" s="264">
        <v>3</v>
      </c>
      <c r="AM86" s="264">
        <v>5</v>
      </c>
      <c r="AN86" s="264">
        <v>3</v>
      </c>
      <c r="AO86" s="264"/>
      <c r="AP86" s="264"/>
      <c r="AQ86" s="264">
        <v>3</v>
      </c>
      <c r="AR86" s="264"/>
      <c r="AS86" s="264">
        <v>0.6</v>
      </c>
      <c r="AT86" s="264"/>
      <c r="AU86" s="264"/>
      <c r="AV86" s="264"/>
      <c r="AW86" s="264"/>
      <c r="AX86" s="264"/>
      <c r="AY86" s="264"/>
      <c r="AZ86" s="264"/>
      <c r="BA86" s="264"/>
      <c r="BB86" s="264"/>
      <c r="BC86" s="264">
        <v>8.3</v>
      </c>
      <c r="BD86" s="264"/>
      <c r="BE86" s="264">
        <v>8.3</v>
      </c>
      <c r="BF86" s="264"/>
      <c r="BG86" s="264">
        <v>0.4</v>
      </c>
      <c r="BH86" s="264"/>
      <c r="BI86" s="264">
        <v>3.3</v>
      </c>
      <c r="BJ86" s="264">
        <v>2</v>
      </c>
      <c r="BK86" s="264"/>
    </row>
    <row r="87" spans="1:63" ht="14.25" customHeight="1">
      <c r="A87" s="28" t="s">
        <v>243</v>
      </c>
      <c r="B87" s="39" t="s">
        <v>361</v>
      </c>
      <c r="C87" s="264">
        <f t="shared" si="6"/>
        <v>269</v>
      </c>
      <c r="D87" s="264">
        <f t="shared" si="7"/>
        <v>192</v>
      </c>
      <c r="E87" s="264">
        <v>80</v>
      </c>
      <c r="F87" s="264">
        <v>105</v>
      </c>
      <c r="G87" s="264">
        <v>7</v>
      </c>
      <c r="H87" s="264">
        <f t="shared" si="8"/>
        <v>27</v>
      </c>
      <c r="I87" s="264">
        <v>19</v>
      </c>
      <c r="J87" s="264"/>
      <c r="K87" s="264">
        <v>8</v>
      </c>
      <c r="L87" s="264"/>
      <c r="M87" s="264"/>
      <c r="N87" s="264">
        <v>25</v>
      </c>
      <c r="O87" s="264">
        <f t="shared" si="9"/>
        <v>5</v>
      </c>
      <c r="P87" s="264"/>
      <c r="Q87" s="264"/>
      <c r="R87" s="264">
        <v>5</v>
      </c>
      <c r="S87" s="264">
        <v>15</v>
      </c>
      <c r="T87" s="264">
        <f t="shared" si="10"/>
        <v>0</v>
      </c>
      <c r="U87" s="264"/>
      <c r="V87" s="264"/>
      <c r="W87" s="264"/>
      <c r="X87" s="264"/>
      <c r="Y87" s="264"/>
      <c r="Z87" s="264"/>
      <c r="AA87" s="264"/>
      <c r="AB87" s="264">
        <f t="shared" si="11"/>
        <v>5</v>
      </c>
      <c r="AC87" s="264"/>
      <c r="AD87" s="264">
        <v>5</v>
      </c>
      <c r="AE87" s="264"/>
      <c r="AF87" s="264"/>
      <c r="AG87" s="264">
        <v>80</v>
      </c>
      <c r="AH87" s="264">
        <v>35.5</v>
      </c>
      <c r="AI87" s="264">
        <v>10</v>
      </c>
      <c r="AJ87" s="264">
        <v>0.5</v>
      </c>
      <c r="AK87" s="264"/>
      <c r="AL87" s="264"/>
      <c r="AM87" s="264"/>
      <c r="AN87" s="264">
        <v>8</v>
      </c>
      <c r="AO87" s="264"/>
      <c r="AP87" s="264"/>
      <c r="AQ87" s="264">
        <v>8</v>
      </c>
      <c r="AR87" s="264"/>
      <c r="AS87" s="264">
        <v>2</v>
      </c>
      <c r="AT87" s="264"/>
      <c r="AU87" s="264">
        <v>7</v>
      </c>
      <c r="AV87" s="264"/>
      <c r="AW87" s="264">
        <v>2</v>
      </c>
      <c r="AX87" s="264">
        <v>1</v>
      </c>
      <c r="AY87" s="264">
        <v>2</v>
      </c>
      <c r="AZ87" s="264">
        <v>2</v>
      </c>
      <c r="BA87" s="264"/>
      <c r="BB87" s="264"/>
      <c r="BC87" s="264">
        <v>20</v>
      </c>
      <c r="BD87" s="264"/>
      <c r="BE87" s="264">
        <v>20</v>
      </c>
      <c r="BF87" s="264"/>
      <c r="BG87" s="264">
        <v>4</v>
      </c>
      <c r="BH87" s="264"/>
      <c r="BI87" s="264">
        <v>6.5</v>
      </c>
      <c r="BJ87" s="264"/>
      <c r="BK87" s="264">
        <v>9</v>
      </c>
    </row>
    <row r="88" spans="1:63" ht="14.25" customHeight="1">
      <c r="A88" s="28" t="s">
        <v>244</v>
      </c>
      <c r="B88" s="39" t="s">
        <v>362</v>
      </c>
      <c r="C88" s="264">
        <f t="shared" si="6"/>
        <v>570</v>
      </c>
      <c r="D88" s="264">
        <f t="shared" si="7"/>
        <v>367</v>
      </c>
      <c r="E88" s="264">
        <v>180</v>
      </c>
      <c r="F88" s="264">
        <v>187</v>
      </c>
      <c r="G88" s="264"/>
      <c r="H88" s="264">
        <f t="shared" si="8"/>
        <v>82</v>
      </c>
      <c r="I88" s="264">
        <v>65</v>
      </c>
      <c r="J88" s="264"/>
      <c r="K88" s="264">
        <v>17</v>
      </c>
      <c r="L88" s="264"/>
      <c r="M88" s="264"/>
      <c r="N88" s="264">
        <v>50</v>
      </c>
      <c r="O88" s="264">
        <f t="shared" si="9"/>
        <v>0</v>
      </c>
      <c r="P88" s="264"/>
      <c r="Q88" s="264"/>
      <c r="R88" s="264"/>
      <c r="S88" s="264">
        <v>57</v>
      </c>
      <c r="T88" s="264">
        <f t="shared" si="10"/>
        <v>0</v>
      </c>
      <c r="U88" s="264"/>
      <c r="V88" s="264"/>
      <c r="W88" s="264"/>
      <c r="X88" s="264"/>
      <c r="Y88" s="264"/>
      <c r="Z88" s="264"/>
      <c r="AA88" s="264"/>
      <c r="AB88" s="264">
        <f t="shared" si="11"/>
        <v>14</v>
      </c>
      <c r="AC88" s="264"/>
      <c r="AD88" s="264">
        <v>14</v>
      </c>
      <c r="AE88" s="264"/>
      <c r="AF88" s="264"/>
      <c r="AG88" s="264">
        <v>42.2</v>
      </c>
      <c r="AH88" s="264">
        <v>24.2</v>
      </c>
      <c r="AI88" s="264">
        <v>8</v>
      </c>
      <c r="AJ88" s="264"/>
      <c r="AK88" s="264"/>
      <c r="AL88" s="264">
        <v>3</v>
      </c>
      <c r="AM88" s="264">
        <v>9</v>
      </c>
      <c r="AN88" s="264"/>
      <c r="AO88" s="264"/>
      <c r="AP88" s="264"/>
      <c r="AQ88" s="264"/>
      <c r="AR88" s="264"/>
      <c r="AS88" s="264">
        <v>4.2</v>
      </c>
      <c r="AT88" s="264"/>
      <c r="AU88" s="264"/>
      <c r="AV88" s="264"/>
      <c r="AW88" s="264"/>
      <c r="AX88" s="264"/>
      <c r="AY88" s="264"/>
      <c r="AZ88" s="264"/>
      <c r="BA88" s="264"/>
      <c r="BB88" s="264"/>
      <c r="BC88" s="264"/>
      <c r="BD88" s="264"/>
      <c r="BE88" s="264"/>
      <c r="BF88" s="264"/>
      <c r="BG88" s="264"/>
      <c r="BH88" s="264"/>
      <c r="BI88" s="264"/>
      <c r="BJ88" s="264">
        <v>5</v>
      </c>
      <c r="BK88" s="264">
        <v>13</v>
      </c>
    </row>
    <row r="89" spans="1:63" ht="14.25" customHeight="1">
      <c r="A89" s="28" t="s">
        <v>245</v>
      </c>
      <c r="B89" s="39" t="s">
        <v>362</v>
      </c>
      <c r="C89" s="264">
        <f t="shared" si="6"/>
        <v>317</v>
      </c>
      <c r="D89" s="264">
        <f t="shared" si="7"/>
        <v>230</v>
      </c>
      <c r="E89" s="264">
        <v>110</v>
      </c>
      <c r="F89" s="264">
        <v>120</v>
      </c>
      <c r="G89" s="264"/>
      <c r="H89" s="264">
        <f t="shared" si="8"/>
        <v>11</v>
      </c>
      <c r="I89" s="264"/>
      <c r="J89" s="264"/>
      <c r="K89" s="264">
        <v>11</v>
      </c>
      <c r="L89" s="264"/>
      <c r="M89" s="264"/>
      <c r="N89" s="264">
        <v>32</v>
      </c>
      <c r="O89" s="264">
        <f t="shared" si="9"/>
        <v>0</v>
      </c>
      <c r="P89" s="264"/>
      <c r="Q89" s="264"/>
      <c r="R89" s="264"/>
      <c r="S89" s="264">
        <v>38</v>
      </c>
      <c r="T89" s="264">
        <f t="shared" si="10"/>
        <v>0</v>
      </c>
      <c r="U89" s="264"/>
      <c r="V89" s="264"/>
      <c r="W89" s="264"/>
      <c r="X89" s="264"/>
      <c r="Y89" s="264"/>
      <c r="Z89" s="264"/>
      <c r="AA89" s="264"/>
      <c r="AB89" s="264">
        <f t="shared" si="11"/>
        <v>6</v>
      </c>
      <c r="AC89" s="264"/>
      <c r="AD89" s="264">
        <v>6</v>
      </c>
      <c r="AE89" s="264"/>
      <c r="AF89" s="264"/>
      <c r="AG89" s="264">
        <v>2.6</v>
      </c>
      <c r="AH89" s="264">
        <v>2.6</v>
      </c>
      <c r="AI89" s="264"/>
      <c r="AJ89" s="264"/>
      <c r="AK89" s="264"/>
      <c r="AL89" s="264"/>
      <c r="AM89" s="264"/>
      <c r="AN89" s="264"/>
      <c r="AO89" s="264"/>
      <c r="AP89" s="264"/>
      <c r="AQ89" s="264"/>
      <c r="AR89" s="264"/>
      <c r="AS89" s="264">
        <v>2.6</v>
      </c>
      <c r="AT89" s="264"/>
      <c r="AU89" s="264"/>
      <c r="AV89" s="264"/>
      <c r="AW89" s="264"/>
      <c r="AX89" s="264"/>
      <c r="AY89" s="264"/>
      <c r="AZ89" s="264"/>
      <c r="BA89" s="264"/>
      <c r="BB89" s="264"/>
      <c r="BC89" s="264"/>
      <c r="BD89" s="264"/>
      <c r="BE89" s="264"/>
      <c r="BF89" s="264"/>
      <c r="BG89" s="264"/>
      <c r="BH89" s="264"/>
      <c r="BI89" s="264"/>
      <c r="BJ89" s="264"/>
      <c r="BK89" s="264"/>
    </row>
    <row r="90" spans="1:63" ht="14.25" customHeight="1">
      <c r="A90" s="28" t="s">
        <v>246</v>
      </c>
      <c r="B90" s="39" t="s">
        <v>362</v>
      </c>
      <c r="C90" s="264">
        <f t="shared" si="6"/>
        <v>907</v>
      </c>
      <c r="D90" s="264">
        <f t="shared" si="7"/>
        <v>573</v>
      </c>
      <c r="E90" s="264">
        <v>288</v>
      </c>
      <c r="F90" s="264">
        <v>285</v>
      </c>
      <c r="G90" s="264"/>
      <c r="H90" s="264">
        <f t="shared" si="8"/>
        <v>125</v>
      </c>
      <c r="I90" s="264">
        <v>99</v>
      </c>
      <c r="J90" s="264"/>
      <c r="K90" s="264">
        <v>26</v>
      </c>
      <c r="L90" s="264"/>
      <c r="M90" s="264"/>
      <c r="N90" s="264">
        <v>79</v>
      </c>
      <c r="O90" s="264">
        <f t="shared" si="9"/>
        <v>0</v>
      </c>
      <c r="P90" s="264"/>
      <c r="Q90" s="264"/>
      <c r="R90" s="264"/>
      <c r="S90" s="264">
        <v>85</v>
      </c>
      <c r="T90" s="264">
        <f t="shared" si="10"/>
        <v>0</v>
      </c>
      <c r="U90" s="264"/>
      <c r="V90" s="264"/>
      <c r="W90" s="264"/>
      <c r="X90" s="264"/>
      <c r="Y90" s="264"/>
      <c r="Z90" s="264"/>
      <c r="AA90" s="264"/>
      <c r="AB90" s="264">
        <f t="shared" si="11"/>
        <v>45</v>
      </c>
      <c r="AC90" s="264"/>
      <c r="AD90" s="264">
        <v>45</v>
      </c>
      <c r="AE90" s="264"/>
      <c r="AF90" s="264"/>
      <c r="AG90" s="264">
        <v>80.5</v>
      </c>
      <c r="AH90" s="264">
        <v>53.5</v>
      </c>
      <c r="AI90" s="264">
        <v>13</v>
      </c>
      <c r="AJ90" s="264"/>
      <c r="AK90" s="264"/>
      <c r="AL90" s="264">
        <v>1</v>
      </c>
      <c r="AM90" s="264">
        <v>6</v>
      </c>
      <c r="AN90" s="264">
        <v>6</v>
      </c>
      <c r="AO90" s="264"/>
      <c r="AP90" s="264">
        <v>14</v>
      </c>
      <c r="AQ90" s="264">
        <v>7</v>
      </c>
      <c r="AR90" s="264"/>
      <c r="AS90" s="264">
        <v>6.5</v>
      </c>
      <c r="AT90" s="264"/>
      <c r="AU90" s="264"/>
      <c r="AV90" s="264"/>
      <c r="AW90" s="264"/>
      <c r="AX90" s="264"/>
      <c r="AY90" s="264">
        <v>5</v>
      </c>
      <c r="AZ90" s="264">
        <v>5</v>
      </c>
      <c r="BA90" s="264"/>
      <c r="BB90" s="264"/>
      <c r="BC90" s="264"/>
      <c r="BD90" s="264"/>
      <c r="BE90" s="264"/>
      <c r="BF90" s="264"/>
      <c r="BG90" s="264">
        <v>2</v>
      </c>
      <c r="BH90" s="264"/>
      <c r="BI90" s="264">
        <v>15</v>
      </c>
      <c r="BJ90" s="264">
        <v>5</v>
      </c>
      <c r="BK90" s="264"/>
    </row>
    <row r="91" spans="1:63" ht="14.25" customHeight="1">
      <c r="A91" s="28" t="s">
        <v>247</v>
      </c>
      <c r="B91" s="39" t="s">
        <v>361</v>
      </c>
      <c r="C91" s="264">
        <f t="shared" si="6"/>
        <v>2020</v>
      </c>
      <c r="D91" s="264">
        <f t="shared" si="7"/>
        <v>1356</v>
      </c>
      <c r="E91" s="264">
        <v>555</v>
      </c>
      <c r="F91" s="264">
        <v>755</v>
      </c>
      <c r="G91" s="264">
        <v>46</v>
      </c>
      <c r="H91" s="264">
        <f t="shared" si="8"/>
        <v>148</v>
      </c>
      <c r="I91" s="264">
        <v>88</v>
      </c>
      <c r="J91" s="264"/>
      <c r="K91" s="264">
        <v>60</v>
      </c>
      <c r="L91" s="264"/>
      <c r="M91" s="264"/>
      <c r="N91" s="264">
        <v>175</v>
      </c>
      <c r="O91" s="264">
        <f t="shared" si="9"/>
        <v>0</v>
      </c>
      <c r="P91" s="264"/>
      <c r="Q91" s="264"/>
      <c r="R91" s="264"/>
      <c r="S91" s="264">
        <v>105</v>
      </c>
      <c r="T91" s="264">
        <f t="shared" si="10"/>
        <v>0</v>
      </c>
      <c r="U91" s="264"/>
      <c r="V91" s="264"/>
      <c r="W91" s="264"/>
      <c r="X91" s="264"/>
      <c r="Y91" s="264"/>
      <c r="Z91" s="264"/>
      <c r="AA91" s="264"/>
      <c r="AB91" s="264">
        <f t="shared" si="11"/>
        <v>236</v>
      </c>
      <c r="AC91" s="264"/>
      <c r="AD91" s="264">
        <v>236</v>
      </c>
      <c r="AE91" s="264"/>
      <c r="AF91" s="264"/>
      <c r="AG91" s="264">
        <v>425.1</v>
      </c>
      <c r="AH91" s="264">
        <v>156.6</v>
      </c>
      <c r="AI91" s="264">
        <v>35</v>
      </c>
      <c r="AJ91" s="264"/>
      <c r="AK91" s="264">
        <v>1.5</v>
      </c>
      <c r="AL91" s="264">
        <v>6</v>
      </c>
      <c r="AM91" s="264">
        <v>20</v>
      </c>
      <c r="AN91" s="264">
        <v>25</v>
      </c>
      <c r="AO91" s="264"/>
      <c r="AP91" s="264">
        <v>5</v>
      </c>
      <c r="AQ91" s="264">
        <v>20</v>
      </c>
      <c r="AR91" s="264"/>
      <c r="AS91" s="264">
        <v>14.1</v>
      </c>
      <c r="AT91" s="264"/>
      <c r="AU91" s="264">
        <v>30</v>
      </c>
      <c r="AV91" s="264"/>
      <c r="AW91" s="264">
        <v>11</v>
      </c>
      <c r="AX91" s="264">
        <v>25</v>
      </c>
      <c r="AY91" s="264"/>
      <c r="AZ91" s="264"/>
      <c r="BA91" s="264"/>
      <c r="BB91" s="264"/>
      <c r="BC91" s="264">
        <v>22.5</v>
      </c>
      <c r="BD91" s="264"/>
      <c r="BE91" s="264">
        <v>22.5</v>
      </c>
      <c r="BF91" s="264"/>
      <c r="BG91" s="264">
        <v>20</v>
      </c>
      <c r="BH91" s="264"/>
      <c r="BI91" s="264">
        <v>23</v>
      </c>
      <c r="BJ91" s="264">
        <v>10</v>
      </c>
      <c r="BK91" s="264">
        <v>157</v>
      </c>
    </row>
    <row r="92" spans="1:63" ht="14.25" customHeight="1">
      <c r="A92" s="28" t="s">
        <v>248</v>
      </c>
      <c r="B92" s="39" t="s">
        <v>361</v>
      </c>
      <c r="C92" s="264">
        <f t="shared" si="6"/>
        <v>485</v>
      </c>
      <c r="D92" s="264">
        <f t="shared" si="7"/>
        <v>386</v>
      </c>
      <c r="E92" s="264">
        <v>125</v>
      </c>
      <c r="F92" s="264">
        <v>250</v>
      </c>
      <c r="G92" s="264">
        <v>11</v>
      </c>
      <c r="H92" s="264">
        <f t="shared" si="8"/>
        <v>18</v>
      </c>
      <c r="I92" s="264"/>
      <c r="J92" s="264"/>
      <c r="K92" s="264">
        <v>18</v>
      </c>
      <c r="L92" s="264"/>
      <c r="M92" s="264"/>
      <c r="N92" s="264">
        <v>48</v>
      </c>
      <c r="O92" s="264">
        <f t="shared" si="9"/>
        <v>14</v>
      </c>
      <c r="P92" s="264"/>
      <c r="Q92" s="264"/>
      <c r="R92" s="264">
        <v>14</v>
      </c>
      <c r="S92" s="264">
        <v>3</v>
      </c>
      <c r="T92" s="264">
        <f t="shared" si="10"/>
        <v>0</v>
      </c>
      <c r="U92" s="264"/>
      <c r="V92" s="264"/>
      <c r="W92" s="264"/>
      <c r="X92" s="264"/>
      <c r="Y92" s="264"/>
      <c r="Z92" s="264"/>
      <c r="AA92" s="264"/>
      <c r="AB92" s="264">
        <f t="shared" si="11"/>
        <v>16</v>
      </c>
      <c r="AC92" s="264"/>
      <c r="AD92" s="264">
        <v>16</v>
      </c>
      <c r="AE92" s="264"/>
      <c r="AF92" s="264"/>
      <c r="AG92" s="264">
        <v>198.5</v>
      </c>
      <c r="AH92" s="264">
        <v>112.5</v>
      </c>
      <c r="AI92" s="264">
        <v>25</v>
      </c>
      <c r="AJ92" s="264">
        <v>30</v>
      </c>
      <c r="AK92" s="264">
        <v>1</v>
      </c>
      <c r="AL92" s="264"/>
      <c r="AM92" s="264">
        <v>1</v>
      </c>
      <c r="AN92" s="264">
        <v>2</v>
      </c>
      <c r="AO92" s="264"/>
      <c r="AP92" s="264"/>
      <c r="AQ92" s="264">
        <v>30</v>
      </c>
      <c r="AR92" s="264"/>
      <c r="AS92" s="264">
        <v>3.5</v>
      </c>
      <c r="AT92" s="264"/>
      <c r="AU92" s="264">
        <v>20</v>
      </c>
      <c r="AV92" s="264"/>
      <c r="AW92" s="264">
        <v>10</v>
      </c>
      <c r="AX92" s="264">
        <v>25</v>
      </c>
      <c r="AY92" s="264"/>
      <c r="AZ92" s="264"/>
      <c r="BA92" s="264"/>
      <c r="BB92" s="264"/>
      <c r="BC92" s="264">
        <v>10</v>
      </c>
      <c r="BD92" s="264"/>
      <c r="BE92" s="264">
        <v>10</v>
      </c>
      <c r="BF92" s="264"/>
      <c r="BG92" s="264">
        <v>2.6</v>
      </c>
      <c r="BH92" s="264"/>
      <c r="BI92" s="264">
        <v>7</v>
      </c>
      <c r="BJ92" s="264">
        <v>2</v>
      </c>
      <c r="BK92" s="264">
        <v>29.4</v>
      </c>
    </row>
    <row r="93" spans="1:63" ht="14.25" customHeight="1">
      <c r="A93" s="28" t="s">
        <v>249</v>
      </c>
      <c r="B93" s="39" t="s">
        <v>361</v>
      </c>
      <c r="C93" s="264">
        <f t="shared" si="6"/>
        <v>0</v>
      </c>
      <c r="D93" s="264">
        <f t="shared" si="7"/>
        <v>0</v>
      </c>
      <c r="E93" s="264"/>
      <c r="F93" s="264"/>
      <c r="G93" s="264"/>
      <c r="H93" s="264">
        <f t="shared" si="8"/>
        <v>0</v>
      </c>
      <c r="I93" s="264"/>
      <c r="J93" s="264"/>
      <c r="K93" s="264"/>
      <c r="L93" s="264"/>
      <c r="M93" s="264"/>
      <c r="N93" s="264"/>
      <c r="O93" s="264">
        <f t="shared" si="9"/>
        <v>0</v>
      </c>
      <c r="P93" s="264"/>
      <c r="Q93" s="264"/>
      <c r="R93" s="264"/>
      <c r="S93" s="264"/>
      <c r="T93" s="264">
        <f t="shared" si="10"/>
        <v>0</v>
      </c>
      <c r="U93" s="264"/>
      <c r="V93" s="264"/>
      <c r="W93" s="264"/>
      <c r="X93" s="264"/>
      <c r="Y93" s="264"/>
      <c r="Z93" s="264"/>
      <c r="AA93" s="264"/>
      <c r="AB93" s="264">
        <f t="shared" si="11"/>
        <v>0</v>
      </c>
      <c r="AC93" s="264"/>
      <c r="AD93" s="264"/>
      <c r="AE93" s="264"/>
      <c r="AF93" s="264"/>
      <c r="AG93" s="264">
        <v>38</v>
      </c>
      <c r="AH93" s="264">
        <v>10</v>
      </c>
      <c r="AI93" s="264"/>
      <c r="AJ93" s="264">
        <v>5</v>
      </c>
      <c r="AK93" s="264"/>
      <c r="AL93" s="264"/>
      <c r="AM93" s="264"/>
      <c r="AN93" s="264"/>
      <c r="AO93" s="264"/>
      <c r="AP93" s="264"/>
      <c r="AQ93" s="264">
        <v>5</v>
      </c>
      <c r="AR93" s="264"/>
      <c r="AS93" s="264"/>
      <c r="AT93" s="264"/>
      <c r="AU93" s="264"/>
      <c r="AV93" s="264"/>
      <c r="AW93" s="264"/>
      <c r="AX93" s="264">
        <v>5</v>
      </c>
      <c r="AY93" s="264"/>
      <c r="AZ93" s="264"/>
      <c r="BA93" s="264"/>
      <c r="BB93" s="264"/>
      <c r="BC93" s="264">
        <v>20</v>
      </c>
      <c r="BD93" s="264"/>
      <c r="BE93" s="264">
        <v>10</v>
      </c>
      <c r="BF93" s="264">
        <v>10</v>
      </c>
      <c r="BG93" s="264"/>
      <c r="BH93" s="264"/>
      <c r="BI93" s="264"/>
      <c r="BJ93" s="264"/>
      <c r="BK93" s="264">
        <v>3</v>
      </c>
    </row>
    <row r="94" spans="1:63" ht="14.25" customHeight="1">
      <c r="A94" s="28" t="s">
        <v>250</v>
      </c>
      <c r="B94" s="39" t="s">
        <v>361</v>
      </c>
      <c r="C94" s="264">
        <f t="shared" si="6"/>
        <v>256</v>
      </c>
      <c r="D94" s="264">
        <f t="shared" si="7"/>
        <v>178</v>
      </c>
      <c r="E94" s="264">
        <v>67</v>
      </c>
      <c r="F94" s="264">
        <v>105</v>
      </c>
      <c r="G94" s="264">
        <v>6</v>
      </c>
      <c r="H94" s="264">
        <f t="shared" si="8"/>
        <v>36</v>
      </c>
      <c r="I94" s="264">
        <v>28</v>
      </c>
      <c r="J94" s="264"/>
      <c r="K94" s="264">
        <v>8</v>
      </c>
      <c r="L94" s="264"/>
      <c r="M94" s="264"/>
      <c r="N94" s="264">
        <v>23</v>
      </c>
      <c r="O94" s="264">
        <f t="shared" si="9"/>
        <v>5</v>
      </c>
      <c r="P94" s="264"/>
      <c r="Q94" s="264"/>
      <c r="R94" s="264">
        <v>5</v>
      </c>
      <c r="S94" s="264"/>
      <c r="T94" s="264">
        <f t="shared" si="10"/>
        <v>0</v>
      </c>
      <c r="U94" s="264"/>
      <c r="V94" s="264"/>
      <c r="W94" s="264"/>
      <c r="X94" s="264"/>
      <c r="Y94" s="264"/>
      <c r="Z94" s="264"/>
      <c r="AA94" s="264"/>
      <c r="AB94" s="264">
        <f t="shared" si="11"/>
        <v>14</v>
      </c>
      <c r="AC94" s="264"/>
      <c r="AD94" s="264">
        <v>14</v>
      </c>
      <c r="AE94" s="264"/>
      <c r="AF94" s="264"/>
      <c r="AG94" s="264">
        <v>93.9</v>
      </c>
      <c r="AH94" s="264">
        <v>54.7</v>
      </c>
      <c r="AI94" s="264">
        <v>11</v>
      </c>
      <c r="AJ94" s="264">
        <v>5</v>
      </c>
      <c r="AK94" s="264">
        <v>0.3</v>
      </c>
      <c r="AL94" s="264">
        <v>0.5</v>
      </c>
      <c r="AM94" s="264">
        <v>1.5</v>
      </c>
      <c r="AN94" s="264">
        <v>3.5</v>
      </c>
      <c r="AO94" s="264"/>
      <c r="AP94" s="264"/>
      <c r="AQ94" s="264">
        <v>19</v>
      </c>
      <c r="AR94" s="264"/>
      <c r="AS94" s="264">
        <v>1.9</v>
      </c>
      <c r="AT94" s="264"/>
      <c r="AU94" s="264">
        <v>12</v>
      </c>
      <c r="AV94" s="264"/>
      <c r="AW94" s="264">
        <v>1.5</v>
      </c>
      <c r="AX94" s="264">
        <v>1.5</v>
      </c>
      <c r="AY94" s="264"/>
      <c r="AZ94" s="264"/>
      <c r="BA94" s="264"/>
      <c r="BB94" s="264"/>
      <c r="BC94" s="264">
        <v>12</v>
      </c>
      <c r="BD94" s="264">
        <v>1</v>
      </c>
      <c r="BE94" s="264">
        <v>8</v>
      </c>
      <c r="BF94" s="264">
        <v>3</v>
      </c>
      <c r="BG94" s="264">
        <v>5</v>
      </c>
      <c r="BH94" s="264"/>
      <c r="BI94" s="264">
        <v>9</v>
      </c>
      <c r="BJ94" s="264">
        <v>1.5</v>
      </c>
      <c r="BK94" s="264">
        <v>8.7</v>
      </c>
    </row>
    <row r="95" spans="1:63" ht="14.25" customHeight="1">
      <c r="A95" s="28" t="s">
        <v>251</v>
      </c>
      <c r="B95" s="39" t="s">
        <v>362</v>
      </c>
      <c r="C95" s="264">
        <f t="shared" si="6"/>
        <v>89</v>
      </c>
      <c r="D95" s="264">
        <f t="shared" si="7"/>
        <v>55</v>
      </c>
      <c r="E95" s="264">
        <v>25</v>
      </c>
      <c r="F95" s="264">
        <v>30</v>
      </c>
      <c r="G95" s="264"/>
      <c r="H95" s="264">
        <f t="shared" si="8"/>
        <v>13</v>
      </c>
      <c r="I95" s="264">
        <v>10</v>
      </c>
      <c r="J95" s="264"/>
      <c r="K95" s="264">
        <v>3</v>
      </c>
      <c r="L95" s="264"/>
      <c r="M95" s="264"/>
      <c r="N95" s="264">
        <v>8</v>
      </c>
      <c r="O95" s="264">
        <f t="shared" si="9"/>
        <v>0</v>
      </c>
      <c r="P95" s="264"/>
      <c r="Q95" s="264"/>
      <c r="R95" s="264"/>
      <c r="S95" s="264">
        <v>10</v>
      </c>
      <c r="T95" s="264">
        <f t="shared" si="10"/>
        <v>0</v>
      </c>
      <c r="U95" s="264"/>
      <c r="V95" s="264"/>
      <c r="W95" s="264"/>
      <c r="X95" s="264"/>
      <c r="Y95" s="264"/>
      <c r="Z95" s="264"/>
      <c r="AA95" s="264"/>
      <c r="AB95" s="264">
        <f t="shared" si="11"/>
        <v>3</v>
      </c>
      <c r="AC95" s="264"/>
      <c r="AD95" s="264">
        <v>3</v>
      </c>
      <c r="AE95" s="264"/>
      <c r="AF95" s="264"/>
      <c r="AG95" s="264">
        <v>24.7</v>
      </c>
      <c r="AH95" s="264">
        <v>17.9</v>
      </c>
      <c r="AI95" s="264">
        <v>7.5</v>
      </c>
      <c r="AJ95" s="264">
        <v>1</v>
      </c>
      <c r="AK95" s="264">
        <v>0.1</v>
      </c>
      <c r="AL95" s="264">
        <v>0.5</v>
      </c>
      <c r="AM95" s="264">
        <v>0.8</v>
      </c>
      <c r="AN95" s="264">
        <v>0.3</v>
      </c>
      <c r="AO95" s="264"/>
      <c r="AP95" s="264"/>
      <c r="AQ95" s="264">
        <v>7</v>
      </c>
      <c r="AR95" s="264"/>
      <c r="AS95" s="264">
        <v>0.7</v>
      </c>
      <c r="AT95" s="264"/>
      <c r="AU95" s="264"/>
      <c r="AV95" s="264"/>
      <c r="AW95" s="264"/>
      <c r="AX95" s="264"/>
      <c r="AY95" s="264"/>
      <c r="AZ95" s="264"/>
      <c r="BA95" s="264"/>
      <c r="BB95" s="264"/>
      <c r="BC95" s="264"/>
      <c r="BD95" s="264"/>
      <c r="BE95" s="264"/>
      <c r="BF95" s="264"/>
      <c r="BG95" s="264"/>
      <c r="BH95" s="264"/>
      <c r="BI95" s="264"/>
      <c r="BJ95" s="264">
        <v>1</v>
      </c>
      <c r="BK95" s="264">
        <v>5.8</v>
      </c>
    </row>
    <row r="96" spans="1:63" ht="14.25" customHeight="1">
      <c r="A96" s="28" t="s">
        <v>252</v>
      </c>
      <c r="B96" s="39" t="s">
        <v>361</v>
      </c>
      <c r="C96" s="264">
        <f t="shared" si="6"/>
        <v>825</v>
      </c>
      <c r="D96" s="264">
        <f t="shared" si="7"/>
        <v>560</v>
      </c>
      <c r="E96" s="264">
        <v>220</v>
      </c>
      <c r="F96" s="264">
        <v>320</v>
      </c>
      <c r="G96" s="264">
        <v>20</v>
      </c>
      <c r="H96" s="264">
        <f t="shared" si="8"/>
        <v>114</v>
      </c>
      <c r="I96" s="264">
        <v>88</v>
      </c>
      <c r="J96" s="264"/>
      <c r="K96" s="264">
        <v>26</v>
      </c>
      <c r="L96" s="264"/>
      <c r="M96" s="264"/>
      <c r="N96" s="264">
        <v>72</v>
      </c>
      <c r="O96" s="264">
        <f t="shared" si="9"/>
        <v>0</v>
      </c>
      <c r="P96" s="264"/>
      <c r="Q96" s="264"/>
      <c r="R96" s="264"/>
      <c r="S96" s="264">
        <v>28</v>
      </c>
      <c r="T96" s="264">
        <f t="shared" si="10"/>
        <v>0</v>
      </c>
      <c r="U96" s="264"/>
      <c r="V96" s="264"/>
      <c r="W96" s="264"/>
      <c r="X96" s="264"/>
      <c r="Y96" s="264"/>
      <c r="Z96" s="264"/>
      <c r="AA96" s="264"/>
      <c r="AB96" s="264">
        <f t="shared" si="11"/>
        <v>51</v>
      </c>
      <c r="AC96" s="264"/>
      <c r="AD96" s="264">
        <v>51</v>
      </c>
      <c r="AE96" s="264"/>
      <c r="AF96" s="264"/>
      <c r="AG96" s="264">
        <v>263.3</v>
      </c>
      <c r="AH96" s="264">
        <v>160.8</v>
      </c>
      <c r="AI96" s="264">
        <v>34.5</v>
      </c>
      <c r="AJ96" s="264"/>
      <c r="AK96" s="264">
        <v>1</v>
      </c>
      <c r="AL96" s="264">
        <v>3</v>
      </c>
      <c r="AM96" s="264">
        <v>13</v>
      </c>
      <c r="AN96" s="264">
        <v>10</v>
      </c>
      <c r="AO96" s="264"/>
      <c r="AP96" s="264">
        <v>30</v>
      </c>
      <c r="AQ96" s="264">
        <v>44</v>
      </c>
      <c r="AR96" s="264"/>
      <c r="AS96" s="264">
        <v>5.3</v>
      </c>
      <c r="AT96" s="264"/>
      <c r="AU96" s="264">
        <v>20</v>
      </c>
      <c r="AV96" s="264"/>
      <c r="AW96" s="264"/>
      <c r="AX96" s="264"/>
      <c r="AY96" s="264"/>
      <c r="AZ96" s="264"/>
      <c r="BA96" s="264"/>
      <c r="BB96" s="264"/>
      <c r="BC96" s="264"/>
      <c r="BD96" s="264"/>
      <c r="BE96" s="264"/>
      <c r="BF96" s="264"/>
      <c r="BG96" s="264">
        <v>4.5</v>
      </c>
      <c r="BH96" s="264"/>
      <c r="BI96" s="264">
        <v>8</v>
      </c>
      <c r="BJ96" s="264">
        <v>40</v>
      </c>
      <c r="BK96" s="264">
        <v>50</v>
      </c>
    </row>
    <row r="97" spans="1:63" ht="14.25" customHeight="1">
      <c r="A97" s="28" t="s">
        <v>253</v>
      </c>
      <c r="B97" s="39" t="s">
        <v>362</v>
      </c>
      <c r="C97" s="264">
        <f t="shared" si="6"/>
        <v>2391</v>
      </c>
      <c r="D97" s="264">
        <f t="shared" si="7"/>
        <v>1750</v>
      </c>
      <c r="E97" s="264">
        <v>850</v>
      </c>
      <c r="F97" s="264">
        <v>900</v>
      </c>
      <c r="G97" s="264"/>
      <c r="H97" s="264">
        <f t="shared" si="8"/>
        <v>79</v>
      </c>
      <c r="I97" s="264"/>
      <c r="J97" s="264"/>
      <c r="K97" s="264">
        <v>79</v>
      </c>
      <c r="L97" s="264"/>
      <c r="M97" s="264"/>
      <c r="N97" s="264">
        <v>240</v>
      </c>
      <c r="O97" s="264">
        <f t="shared" si="9"/>
        <v>28</v>
      </c>
      <c r="P97" s="264"/>
      <c r="Q97" s="264"/>
      <c r="R97" s="264">
        <v>28</v>
      </c>
      <c r="S97" s="264">
        <v>270</v>
      </c>
      <c r="T97" s="264">
        <f t="shared" si="10"/>
        <v>0</v>
      </c>
      <c r="U97" s="264"/>
      <c r="V97" s="264"/>
      <c r="W97" s="264"/>
      <c r="X97" s="264"/>
      <c r="Y97" s="264"/>
      <c r="Z97" s="264"/>
      <c r="AA97" s="264"/>
      <c r="AB97" s="264">
        <f t="shared" si="11"/>
        <v>24</v>
      </c>
      <c r="AC97" s="264"/>
      <c r="AD97" s="264">
        <v>24</v>
      </c>
      <c r="AE97" s="264"/>
      <c r="AF97" s="264"/>
      <c r="AG97" s="264">
        <v>50</v>
      </c>
      <c r="AH97" s="264">
        <v>50</v>
      </c>
      <c r="AI97" s="264">
        <v>30</v>
      </c>
      <c r="AJ97" s="264"/>
      <c r="AK97" s="264"/>
      <c r="AL97" s="264"/>
      <c r="AM97" s="264"/>
      <c r="AN97" s="264"/>
      <c r="AO97" s="264"/>
      <c r="AP97" s="264"/>
      <c r="AQ97" s="264"/>
      <c r="AR97" s="264"/>
      <c r="AS97" s="264">
        <v>20</v>
      </c>
      <c r="AT97" s="264"/>
      <c r="AU97" s="264"/>
      <c r="AV97" s="264"/>
      <c r="AW97" s="264"/>
      <c r="AX97" s="264"/>
      <c r="AY97" s="264"/>
      <c r="AZ97" s="264"/>
      <c r="BA97" s="264"/>
      <c r="BB97" s="264"/>
      <c r="BC97" s="264"/>
      <c r="BD97" s="264"/>
      <c r="BE97" s="264"/>
      <c r="BF97" s="264"/>
      <c r="BG97" s="264"/>
      <c r="BH97" s="264"/>
      <c r="BI97" s="264"/>
      <c r="BJ97" s="264"/>
      <c r="BK97" s="264"/>
    </row>
    <row r="98" spans="1:63" ht="14.25" customHeight="1">
      <c r="A98" s="28" t="s">
        <v>254</v>
      </c>
      <c r="B98" s="39" t="s">
        <v>362</v>
      </c>
      <c r="C98" s="264">
        <f t="shared" si="6"/>
        <v>1266</v>
      </c>
      <c r="D98" s="264">
        <f t="shared" si="7"/>
        <v>830</v>
      </c>
      <c r="E98" s="264">
        <v>405</v>
      </c>
      <c r="F98" s="264">
        <v>425</v>
      </c>
      <c r="G98" s="264"/>
      <c r="H98" s="264">
        <f t="shared" si="8"/>
        <v>185</v>
      </c>
      <c r="I98" s="264">
        <v>147</v>
      </c>
      <c r="J98" s="264"/>
      <c r="K98" s="264">
        <v>38</v>
      </c>
      <c r="L98" s="264"/>
      <c r="M98" s="264"/>
      <c r="N98" s="264">
        <v>114</v>
      </c>
      <c r="O98" s="264">
        <f t="shared" si="9"/>
        <v>3</v>
      </c>
      <c r="P98" s="264"/>
      <c r="Q98" s="264"/>
      <c r="R98" s="264">
        <v>3</v>
      </c>
      <c r="S98" s="264">
        <v>130</v>
      </c>
      <c r="T98" s="264">
        <f t="shared" si="10"/>
        <v>0</v>
      </c>
      <c r="U98" s="264"/>
      <c r="V98" s="264"/>
      <c r="W98" s="264"/>
      <c r="X98" s="264"/>
      <c r="Y98" s="264"/>
      <c r="Z98" s="264"/>
      <c r="AA98" s="264"/>
      <c r="AB98" s="264">
        <f t="shared" si="11"/>
        <v>4</v>
      </c>
      <c r="AC98" s="264"/>
      <c r="AD98" s="264">
        <v>4</v>
      </c>
      <c r="AE98" s="264"/>
      <c r="AF98" s="264"/>
      <c r="AG98" s="264">
        <v>75.9</v>
      </c>
      <c r="AH98" s="264">
        <v>60.9</v>
      </c>
      <c r="AI98" s="264">
        <v>25</v>
      </c>
      <c r="AJ98" s="264"/>
      <c r="AK98" s="264"/>
      <c r="AL98" s="264">
        <v>5</v>
      </c>
      <c r="AM98" s="264">
        <v>10</v>
      </c>
      <c r="AN98" s="264"/>
      <c r="AO98" s="264"/>
      <c r="AP98" s="264">
        <v>10</v>
      </c>
      <c r="AQ98" s="264"/>
      <c r="AR98" s="264"/>
      <c r="AS98" s="264">
        <v>10.9</v>
      </c>
      <c r="AT98" s="264"/>
      <c r="AU98" s="264"/>
      <c r="AV98" s="264"/>
      <c r="AW98" s="264"/>
      <c r="AX98" s="264">
        <v>5</v>
      </c>
      <c r="AY98" s="264"/>
      <c r="AZ98" s="264"/>
      <c r="BA98" s="264"/>
      <c r="BB98" s="264"/>
      <c r="BC98" s="264"/>
      <c r="BD98" s="264"/>
      <c r="BE98" s="264"/>
      <c r="BF98" s="264"/>
      <c r="BG98" s="264"/>
      <c r="BH98" s="264"/>
      <c r="BI98" s="264"/>
      <c r="BJ98" s="264">
        <v>10</v>
      </c>
      <c r="BK98" s="264"/>
    </row>
    <row r="99" spans="1:63" ht="14.25" customHeight="1">
      <c r="A99" s="28" t="s">
        <v>255</v>
      </c>
      <c r="B99" s="39" t="s">
        <v>362</v>
      </c>
      <c r="C99" s="264">
        <f t="shared" si="6"/>
        <v>1769</v>
      </c>
      <c r="D99" s="264">
        <f t="shared" si="7"/>
        <v>1130</v>
      </c>
      <c r="E99" s="264">
        <v>540</v>
      </c>
      <c r="F99" s="264">
        <v>590</v>
      </c>
      <c r="G99" s="264"/>
      <c r="H99" s="264">
        <f t="shared" si="8"/>
        <v>254</v>
      </c>
      <c r="I99" s="264">
        <v>203</v>
      </c>
      <c r="J99" s="264"/>
      <c r="K99" s="264">
        <v>51</v>
      </c>
      <c r="L99" s="264"/>
      <c r="M99" s="264"/>
      <c r="N99" s="264">
        <v>160</v>
      </c>
      <c r="O99" s="264">
        <f t="shared" si="9"/>
        <v>0</v>
      </c>
      <c r="P99" s="264"/>
      <c r="Q99" s="264"/>
      <c r="R99" s="264"/>
      <c r="S99" s="264">
        <v>175</v>
      </c>
      <c r="T99" s="264">
        <f t="shared" si="10"/>
        <v>0</v>
      </c>
      <c r="U99" s="264"/>
      <c r="V99" s="264"/>
      <c r="W99" s="264"/>
      <c r="X99" s="264"/>
      <c r="Y99" s="264"/>
      <c r="Z99" s="264"/>
      <c r="AA99" s="264"/>
      <c r="AB99" s="264">
        <f t="shared" si="11"/>
        <v>50</v>
      </c>
      <c r="AC99" s="264"/>
      <c r="AD99" s="264">
        <v>50</v>
      </c>
      <c r="AE99" s="264"/>
      <c r="AF99" s="264"/>
      <c r="AG99" s="264">
        <v>83.2</v>
      </c>
      <c r="AH99" s="264">
        <v>59.5</v>
      </c>
      <c r="AI99" s="264">
        <v>9</v>
      </c>
      <c r="AJ99" s="264"/>
      <c r="AK99" s="264">
        <v>0.3</v>
      </c>
      <c r="AL99" s="264">
        <v>5</v>
      </c>
      <c r="AM99" s="264">
        <v>20</v>
      </c>
      <c r="AN99" s="264">
        <v>10</v>
      </c>
      <c r="AO99" s="264"/>
      <c r="AP99" s="264"/>
      <c r="AQ99" s="264">
        <v>2</v>
      </c>
      <c r="AR99" s="264"/>
      <c r="AS99" s="264">
        <v>13.2</v>
      </c>
      <c r="AT99" s="264"/>
      <c r="AU99" s="264"/>
      <c r="AV99" s="264"/>
      <c r="AW99" s="264"/>
      <c r="AX99" s="264">
        <v>5</v>
      </c>
      <c r="AY99" s="264">
        <v>3</v>
      </c>
      <c r="AZ99" s="264">
        <v>3</v>
      </c>
      <c r="BA99" s="264"/>
      <c r="BB99" s="264"/>
      <c r="BC99" s="264">
        <v>5</v>
      </c>
      <c r="BD99" s="264"/>
      <c r="BE99" s="264">
        <v>5</v>
      </c>
      <c r="BF99" s="264"/>
      <c r="BG99" s="264">
        <v>0.7</v>
      </c>
      <c r="BH99" s="264"/>
      <c r="BI99" s="264"/>
      <c r="BJ99" s="264">
        <v>10</v>
      </c>
      <c r="BK99" s="264"/>
    </row>
    <row r="100" spans="1:63" ht="14.25" customHeight="1">
      <c r="A100" s="28" t="s">
        <v>256</v>
      </c>
      <c r="B100" s="39" t="s">
        <v>362</v>
      </c>
      <c r="C100" s="264">
        <f t="shared" si="6"/>
        <v>201</v>
      </c>
      <c r="D100" s="264">
        <f t="shared" si="7"/>
        <v>125</v>
      </c>
      <c r="E100" s="264">
        <v>55</v>
      </c>
      <c r="F100" s="264">
        <v>70</v>
      </c>
      <c r="G100" s="264"/>
      <c r="H100" s="264">
        <f t="shared" si="8"/>
        <v>28</v>
      </c>
      <c r="I100" s="264">
        <v>22</v>
      </c>
      <c r="J100" s="264"/>
      <c r="K100" s="264">
        <v>6</v>
      </c>
      <c r="L100" s="264"/>
      <c r="M100" s="264"/>
      <c r="N100" s="264">
        <v>18</v>
      </c>
      <c r="O100" s="264">
        <f t="shared" si="9"/>
        <v>0</v>
      </c>
      <c r="P100" s="264"/>
      <c r="Q100" s="264"/>
      <c r="R100" s="264"/>
      <c r="S100" s="264">
        <v>25</v>
      </c>
      <c r="T100" s="264">
        <f t="shared" si="10"/>
        <v>0</v>
      </c>
      <c r="U100" s="264"/>
      <c r="V100" s="264"/>
      <c r="W100" s="264"/>
      <c r="X100" s="264"/>
      <c r="Y100" s="264"/>
      <c r="Z100" s="264"/>
      <c r="AA100" s="264"/>
      <c r="AB100" s="264">
        <f t="shared" si="11"/>
        <v>5</v>
      </c>
      <c r="AC100" s="264"/>
      <c r="AD100" s="264">
        <v>5</v>
      </c>
      <c r="AE100" s="264"/>
      <c r="AF100" s="264"/>
      <c r="AG100" s="264">
        <v>41.4</v>
      </c>
      <c r="AH100" s="264">
        <v>21.9</v>
      </c>
      <c r="AI100" s="264">
        <v>6</v>
      </c>
      <c r="AJ100" s="264">
        <v>1</v>
      </c>
      <c r="AK100" s="264">
        <v>0.5</v>
      </c>
      <c r="AL100" s="264">
        <v>2</v>
      </c>
      <c r="AM100" s="264">
        <v>7</v>
      </c>
      <c r="AN100" s="264">
        <v>0.5</v>
      </c>
      <c r="AO100" s="264"/>
      <c r="AP100" s="264"/>
      <c r="AQ100" s="264">
        <v>1.5</v>
      </c>
      <c r="AR100" s="264"/>
      <c r="AS100" s="264">
        <v>1.4</v>
      </c>
      <c r="AT100" s="264">
        <v>2</v>
      </c>
      <c r="AU100" s="264"/>
      <c r="AV100" s="264"/>
      <c r="AW100" s="264">
        <v>0.5</v>
      </c>
      <c r="AX100" s="264">
        <v>2</v>
      </c>
      <c r="AY100" s="264">
        <v>4</v>
      </c>
      <c r="AZ100" s="264">
        <v>4</v>
      </c>
      <c r="BA100" s="264"/>
      <c r="BB100" s="264"/>
      <c r="BC100" s="264">
        <v>3</v>
      </c>
      <c r="BD100" s="264">
        <v>0.5</v>
      </c>
      <c r="BE100" s="264">
        <v>2.5</v>
      </c>
      <c r="BF100" s="264"/>
      <c r="BG100" s="264"/>
      <c r="BH100" s="264"/>
      <c r="BI100" s="264"/>
      <c r="BJ100" s="264">
        <v>4</v>
      </c>
      <c r="BK100" s="264">
        <v>6</v>
      </c>
    </row>
    <row r="101" spans="1:63" ht="14.25" customHeight="1">
      <c r="A101" s="28" t="s">
        <v>257</v>
      </c>
      <c r="B101" s="39" t="s">
        <v>362</v>
      </c>
      <c r="C101" s="264">
        <f t="shared" si="6"/>
        <v>532</v>
      </c>
      <c r="D101" s="264">
        <f t="shared" si="7"/>
        <v>325</v>
      </c>
      <c r="E101" s="264">
        <v>150</v>
      </c>
      <c r="F101" s="264">
        <v>175</v>
      </c>
      <c r="G101" s="264"/>
      <c r="H101" s="264">
        <f t="shared" si="8"/>
        <v>65</v>
      </c>
      <c r="I101" s="264">
        <v>50</v>
      </c>
      <c r="J101" s="264"/>
      <c r="K101" s="264">
        <v>15</v>
      </c>
      <c r="L101" s="264"/>
      <c r="M101" s="264"/>
      <c r="N101" s="264">
        <v>44</v>
      </c>
      <c r="O101" s="264">
        <f t="shared" si="9"/>
        <v>0</v>
      </c>
      <c r="P101" s="264"/>
      <c r="Q101" s="264"/>
      <c r="R101" s="264"/>
      <c r="S101" s="264">
        <v>50</v>
      </c>
      <c r="T101" s="264">
        <f t="shared" si="10"/>
        <v>0</v>
      </c>
      <c r="U101" s="264"/>
      <c r="V101" s="264"/>
      <c r="W101" s="264"/>
      <c r="X101" s="264"/>
      <c r="Y101" s="264"/>
      <c r="Z101" s="264"/>
      <c r="AA101" s="264"/>
      <c r="AB101" s="264">
        <f t="shared" si="11"/>
        <v>48</v>
      </c>
      <c r="AC101" s="264"/>
      <c r="AD101" s="264">
        <v>48</v>
      </c>
      <c r="AE101" s="264"/>
      <c r="AF101" s="264"/>
      <c r="AG101" s="264">
        <v>44.4</v>
      </c>
      <c r="AH101" s="264">
        <v>28.9</v>
      </c>
      <c r="AI101" s="264">
        <v>10</v>
      </c>
      <c r="AJ101" s="264">
        <v>1</v>
      </c>
      <c r="AK101" s="264">
        <v>1</v>
      </c>
      <c r="AL101" s="264">
        <v>4</v>
      </c>
      <c r="AM101" s="264">
        <v>7</v>
      </c>
      <c r="AN101" s="264">
        <v>1</v>
      </c>
      <c r="AO101" s="264"/>
      <c r="AP101" s="264"/>
      <c r="AQ101" s="264">
        <v>1.5</v>
      </c>
      <c r="AR101" s="264"/>
      <c r="AS101" s="264">
        <v>3.4</v>
      </c>
      <c r="AT101" s="264"/>
      <c r="AU101" s="264"/>
      <c r="AV101" s="264"/>
      <c r="AW101" s="264"/>
      <c r="AX101" s="264">
        <v>1.5</v>
      </c>
      <c r="AY101" s="264">
        <v>13</v>
      </c>
      <c r="AZ101" s="264">
        <v>13</v>
      </c>
      <c r="BA101" s="264"/>
      <c r="BB101" s="264"/>
      <c r="BC101" s="264"/>
      <c r="BD101" s="264"/>
      <c r="BE101" s="264"/>
      <c r="BF101" s="264"/>
      <c r="BG101" s="264">
        <v>1</v>
      </c>
      <c r="BH101" s="264"/>
      <c r="BI101" s="264"/>
      <c r="BJ101" s="264"/>
      <c r="BK101" s="264"/>
    </row>
    <row r="102" spans="1:63" ht="14.25" customHeight="1">
      <c r="A102" s="28" t="s">
        <v>258</v>
      </c>
      <c r="B102" s="39" t="s">
        <v>362</v>
      </c>
      <c r="C102" s="264">
        <f t="shared" si="6"/>
        <v>726</v>
      </c>
      <c r="D102" s="264">
        <f t="shared" si="7"/>
        <v>480</v>
      </c>
      <c r="E102" s="264">
        <v>220</v>
      </c>
      <c r="F102" s="264">
        <v>260</v>
      </c>
      <c r="G102" s="264"/>
      <c r="H102" s="264">
        <f t="shared" si="8"/>
        <v>102</v>
      </c>
      <c r="I102" s="264">
        <v>81</v>
      </c>
      <c r="J102" s="264"/>
      <c r="K102" s="264">
        <v>21</v>
      </c>
      <c r="L102" s="264"/>
      <c r="M102" s="264"/>
      <c r="N102" s="264">
        <v>64</v>
      </c>
      <c r="O102" s="264">
        <f t="shared" si="9"/>
        <v>0</v>
      </c>
      <c r="P102" s="264"/>
      <c r="Q102" s="264"/>
      <c r="R102" s="264"/>
      <c r="S102" s="264">
        <v>80</v>
      </c>
      <c r="T102" s="264">
        <f t="shared" si="10"/>
        <v>0</v>
      </c>
      <c r="U102" s="264"/>
      <c r="V102" s="264"/>
      <c r="W102" s="264"/>
      <c r="X102" s="264"/>
      <c r="Y102" s="264"/>
      <c r="Z102" s="264"/>
      <c r="AA102" s="264"/>
      <c r="AB102" s="264">
        <f t="shared" si="11"/>
        <v>0</v>
      </c>
      <c r="AC102" s="264"/>
      <c r="AD102" s="264"/>
      <c r="AE102" s="264"/>
      <c r="AF102" s="264"/>
      <c r="AG102" s="264">
        <v>4.6</v>
      </c>
      <c r="AH102" s="264">
        <v>4.6</v>
      </c>
      <c r="AI102" s="264"/>
      <c r="AJ102" s="264"/>
      <c r="AK102" s="264"/>
      <c r="AL102" s="264"/>
      <c r="AM102" s="264"/>
      <c r="AN102" s="264"/>
      <c r="AO102" s="264"/>
      <c r="AP102" s="264"/>
      <c r="AQ102" s="264"/>
      <c r="AR102" s="264"/>
      <c r="AS102" s="264">
        <v>4.6</v>
      </c>
      <c r="AT102" s="264"/>
      <c r="AU102" s="264"/>
      <c r="AV102" s="264"/>
      <c r="AW102" s="264"/>
      <c r="AX102" s="264"/>
      <c r="AY102" s="264"/>
      <c r="AZ102" s="264"/>
      <c r="BA102" s="264"/>
      <c r="BB102" s="264"/>
      <c r="BC102" s="264"/>
      <c r="BD102" s="264"/>
      <c r="BE102" s="264"/>
      <c r="BF102" s="264"/>
      <c r="BG102" s="264"/>
      <c r="BH102" s="264"/>
      <c r="BI102" s="264"/>
      <c r="BJ102" s="264"/>
      <c r="BK102" s="264"/>
    </row>
    <row r="103" spans="1:63" ht="14.25" customHeight="1">
      <c r="A103" s="28" t="s">
        <v>259</v>
      </c>
      <c r="B103" s="39" t="s">
        <v>362</v>
      </c>
      <c r="C103" s="264">
        <f t="shared" si="6"/>
        <v>435</v>
      </c>
      <c r="D103" s="264">
        <f t="shared" si="7"/>
        <v>295</v>
      </c>
      <c r="E103" s="264">
        <v>135</v>
      </c>
      <c r="F103" s="264">
        <v>160</v>
      </c>
      <c r="G103" s="264"/>
      <c r="H103" s="264">
        <f t="shared" si="8"/>
        <v>14</v>
      </c>
      <c r="I103" s="264"/>
      <c r="J103" s="264"/>
      <c r="K103" s="264">
        <v>14</v>
      </c>
      <c r="L103" s="264"/>
      <c r="M103" s="264"/>
      <c r="N103" s="264">
        <v>41</v>
      </c>
      <c r="O103" s="264">
        <f t="shared" si="9"/>
        <v>6</v>
      </c>
      <c r="P103" s="264"/>
      <c r="Q103" s="264"/>
      <c r="R103" s="264">
        <v>6</v>
      </c>
      <c r="S103" s="264">
        <v>50</v>
      </c>
      <c r="T103" s="264">
        <f t="shared" si="10"/>
        <v>0</v>
      </c>
      <c r="U103" s="264"/>
      <c r="V103" s="264"/>
      <c r="W103" s="264"/>
      <c r="X103" s="264"/>
      <c r="Y103" s="264"/>
      <c r="Z103" s="264"/>
      <c r="AA103" s="264"/>
      <c r="AB103" s="264">
        <f t="shared" si="11"/>
        <v>29</v>
      </c>
      <c r="AC103" s="264"/>
      <c r="AD103" s="264">
        <v>29</v>
      </c>
      <c r="AE103" s="264"/>
      <c r="AF103" s="264"/>
      <c r="AG103" s="264">
        <v>5.3</v>
      </c>
      <c r="AH103" s="264">
        <v>5.3</v>
      </c>
      <c r="AI103" s="264"/>
      <c r="AJ103" s="264"/>
      <c r="AK103" s="264"/>
      <c r="AL103" s="264"/>
      <c r="AM103" s="264"/>
      <c r="AN103" s="264"/>
      <c r="AO103" s="264"/>
      <c r="AP103" s="264"/>
      <c r="AQ103" s="264"/>
      <c r="AR103" s="264"/>
      <c r="AS103" s="264">
        <v>5.3</v>
      </c>
      <c r="AT103" s="264"/>
      <c r="AU103" s="264"/>
      <c r="AV103" s="264"/>
      <c r="AW103" s="264"/>
      <c r="AX103" s="264"/>
      <c r="AY103" s="264"/>
      <c r="AZ103" s="264"/>
      <c r="BA103" s="264"/>
      <c r="BB103" s="264"/>
      <c r="BC103" s="264"/>
      <c r="BD103" s="264"/>
      <c r="BE103" s="264"/>
      <c r="BF103" s="264"/>
      <c r="BG103" s="264"/>
      <c r="BH103" s="264"/>
      <c r="BI103" s="264"/>
      <c r="BJ103" s="264"/>
      <c r="BK103" s="264"/>
    </row>
    <row r="104" spans="1:63" ht="14.25" customHeight="1">
      <c r="A104" s="28" t="s">
        <v>260</v>
      </c>
      <c r="B104" s="39" t="s">
        <v>362</v>
      </c>
      <c r="C104" s="264">
        <f t="shared" si="6"/>
        <v>3179</v>
      </c>
      <c r="D104" s="264">
        <f t="shared" si="7"/>
        <v>2150</v>
      </c>
      <c r="E104" s="264">
        <v>1300</v>
      </c>
      <c r="F104" s="264">
        <v>850</v>
      </c>
      <c r="G104" s="264"/>
      <c r="H104" s="264">
        <f t="shared" si="8"/>
        <v>85</v>
      </c>
      <c r="I104" s="264"/>
      <c r="J104" s="264"/>
      <c r="K104" s="264">
        <v>85</v>
      </c>
      <c r="L104" s="264"/>
      <c r="M104" s="264"/>
      <c r="N104" s="264">
        <v>305</v>
      </c>
      <c r="O104" s="264">
        <f t="shared" si="9"/>
        <v>97</v>
      </c>
      <c r="P104" s="264"/>
      <c r="Q104" s="264"/>
      <c r="R104" s="264">
        <v>97</v>
      </c>
      <c r="S104" s="264">
        <v>450</v>
      </c>
      <c r="T104" s="264">
        <f t="shared" si="10"/>
        <v>0</v>
      </c>
      <c r="U104" s="264"/>
      <c r="V104" s="264"/>
      <c r="W104" s="264"/>
      <c r="X104" s="264"/>
      <c r="Y104" s="264"/>
      <c r="Z104" s="264"/>
      <c r="AA104" s="264"/>
      <c r="AB104" s="264">
        <f t="shared" si="11"/>
        <v>92</v>
      </c>
      <c r="AC104" s="264"/>
      <c r="AD104" s="264">
        <v>92</v>
      </c>
      <c r="AE104" s="264"/>
      <c r="AF104" s="264"/>
      <c r="AG104" s="264">
        <v>49.1</v>
      </c>
      <c r="AH104" s="264">
        <v>49.1</v>
      </c>
      <c r="AI104" s="264"/>
      <c r="AJ104" s="264"/>
      <c r="AK104" s="264"/>
      <c r="AL104" s="264"/>
      <c r="AM104" s="264"/>
      <c r="AN104" s="264"/>
      <c r="AO104" s="264"/>
      <c r="AP104" s="264"/>
      <c r="AQ104" s="264"/>
      <c r="AR104" s="264"/>
      <c r="AS104" s="264">
        <v>49.1</v>
      </c>
      <c r="AT104" s="264"/>
      <c r="AU104" s="264"/>
      <c r="AV104" s="264"/>
      <c r="AW104" s="264"/>
      <c r="AX104" s="264"/>
      <c r="AY104" s="264"/>
      <c r="AZ104" s="264"/>
      <c r="BA104" s="264"/>
      <c r="BB104" s="264"/>
      <c r="BC104" s="264"/>
      <c r="BD104" s="264"/>
      <c r="BE104" s="264"/>
      <c r="BF104" s="264"/>
      <c r="BG104" s="264"/>
      <c r="BH104" s="264"/>
      <c r="BI104" s="264"/>
      <c r="BJ104" s="264"/>
      <c r="BK104" s="264"/>
    </row>
    <row r="105" spans="1:63" ht="14.25" customHeight="1">
      <c r="A105" s="28" t="s">
        <v>261</v>
      </c>
      <c r="B105" s="39" t="s">
        <v>362</v>
      </c>
      <c r="C105" s="264">
        <f t="shared" si="6"/>
        <v>260</v>
      </c>
      <c r="D105" s="264">
        <f t="shared" si="7"/>
        <v>160</v>
      </c>
      <c r="E105" s="264">
        <v>65</v>
      </c>
      <c r="F105" s="264">
        <v>95</v>
      </c>
      <c r="G105" s="264"/>
      <c r="H105" s="264">
        <f t="shared" si="8"/>
        <v>36</v>
      </c>
      <c r="I105" s="264">
        <v>28</v>
      </c>
      <c r="J105" s="264"/>
      <c r="K105" s="264">
        <v>8</v>
      </c>
      <c r="L105" s="264"/>
      <c r="M105" s="264"/>
      <c r="N105" s="264">
        <v>21</v>
      </c>
      <c r="O105" s="264">
        <f t="shared" si="9"/>
        <v>3</v>
      </c>
      <c r="P105" s="264"/>
      <c r="Q105" s="264"/>
      <c r="R105" s="264">
        <v>3</v>
      </c>
      <c r="S105" s="264">
        <v>25</v>
      </c>
      <c r="T105" s="264">
        <f t="shared" si="10"/>
        <v>0</v>
      </c>
      <c r="U105" s="264"/>
      <c r="V105" s="264"/>
      <c r="W105" s="264"/>
      <c r="X105" s="264"/>
      <c r="Y105" s="264"/>
      <c r="Z105" s="264"/>
      <c r="AA105" s="264"/>
      <c r="AB105" s="264">
        <f t="shared" si="11"/>
        <v>15</v>
      </c>
      <c r="AC105" s="264"/>
      <c r="AD105" s="264">
        <v>15</v>
      </c>
      <c r="AE105" s="264"/>
      <c r="AF105" s="264"/>
      <c r="AG105" s="264">
        <v>91.8</v>
      </c>
      <c r="AH105" s="264">
        <v>27.8</v>
      </c>
      <c r="AI105" s="264">
        <v>10</v>
      </c>
      <c r="AJ105" s="264">
        <v>1</v>
      </c>
      <c r="AK105" s="264">
        <v>1</v>
      </c>
      <c r="AL105" s="264">
        <v>2</v>
      </c>
      <c r="AM105" s="264">
        <v>3</v>
      </c>
      <c r="AN105" s="264">
        <v>4</v>
      </c>
      <c r="AO105" s="264"/>
      <c r="AP105" s="264"/>
      <c r="AQ105" s="264">
        <v>5</v>
      </c>
      <c r="AR105" s="264"/>
      <c r="AS105" s="264">
        <v>1.8</v>
      </c>
      <c r="AT105" s="264"/>
      <c r="AU105" s="264"/>
      <c r="AV105" s="264"/>
      <c r="AW105" s="264"/>
      <c r="AX105" s="264">
        <v>7</v>
      </c>
      <c r="AY105" s="264"/>
      <c r="AZ105" s="264"/>
      <c r="BA105" s="264"/>
      <c r="BB105" s="264"/>
      <c r="BC105" s="264">
        <v>53</v>
      </c>
      <c r="BD105" s="264"/>
      <c r="BE105" s="264">
        <v>40</v>
      </c>
      <c r="BF105" s="264">
        <v>13</v>
      </c>
      <c r="BG105" s="264"/>
      <c r="BH105" s="264"/>
      <c r="BI105" s="264"/>
      <c r="BJ105" s="264"/>
      <c r="BK105" s="264">
        <v>4</v>
      </c>
    </row>
    <row r="106" spans="1:63" ht="14.25" customHeight="1">
      <c r="A106" s="28" t="s">
        <v>262</v>
      </c>
      <c r="B106" s="39" t="s">
        <v>363</v>
      </c>
      <c r="C106" s="264">
        <f t="shared" si="6"/>
        <v>129</v>
      </c>
      <c r="D106" s="264">
        <f t="shared" si="7"/>
        <v>88</v>
      </c>
      <c r="E106" s="264">
        <v>35</v>
      </c>
      <c r="F106" s="264">
        <v>50</v>
      </c>
      <c r="G106" s="264">
        <v>3</v>
      </c>
      <c r="H106" s="264">
        <f t="shared" si="8"/>
        <v>17</v>
      </c>
      <c r="I106" s="264">
        <v>13</v>
      </c>
      <c r="J106" s="264"/>
      <c r="K106" s="264">
        <v>4</v>
      </c>
      <c r="L106" s="264"/>
      <c r="M106" s="264"/>
      <c r="N106" s="264">
        <v>11</v>
      </c>
      <c r="O106" s="264">
        <f t="shared" si="9"/>
        <v>0</v>
      </c>
      <c r="P106" s="264"/>
      <c r="Q106" s="264"/>
      <c r="R106" s="264"/>
      <c r="S106" s="264">
        <v>3</v>
      </c>
      <c r="T106" s="264">
        <f t="shared" si="10"/>
        <v>0</v>
      </c>
      <c r="U106" s="264"/>
      <c r="V106" s="264"/>
      <c r="W106" s="264"/>
      <c r="X106" s="264"/>
      <c r="Y106" s="264"/>
      <c r="Z106" s="264"/>
      <c r="AA106" s="264"/>
      <c r="AB106" s="264">
        <f t="shared" si="11"/>
        <v>10</v>
      </c>
      <c r="AC106" s="264"/>
      <c r="AD106" s="264">
        <v>10</v>
      </c>
      <c r="AE106" s="264"/>
      <c r="AF106" s="264"/>
      <c r="AG106" s="264">
        <v>51</v>
      </c>
      <c r="AH106" s="264">
        <v>14</v>
      </c>
      <c r="AI106" s="264">
        <v>3</v>
      </c>
      <c r="AJ106" s="264">
        <v>2</v>
      </c>
      <c r="AK106" s="264">
        <v>0.1</v>
      </c>
      <c r="AL106" s="264">
        <v>0.1</v>
      </c>
      <c r="AM106" s="264">
        <v>0.8</v>
      </c>
      <c r="AN106" s="264">
        <v>1</v>
      </c>
      <c r="AO106" s="264"/>
      <c r="AP106" s="264"/>
      <c r="AQ106" s="264">
        <v>1</v>
      </c>
      <c r="AR106" s="264"/>
      <c r="AS106" s="264">
        <v>1</v>
      </c>
      <c r="AT106" s="264"/>
      <c r="AU106" s="264">
        <v>5</v>
      </c>
      <c r="AV106" s="264"/>
      <c r="AW106" s="264">
        <v>2</v>
      </c>
      <c r="AX106" s="264">
        <v>1</v>
      </c>
      <c r="AY106" s="264"/>
      <c r="AZ106" s="264"/>
      <c r="BA106" s="264"/>
      <c r="BB106" s="264"/>
      <c r="BC106" s="264">
        <v>1.4</v>
      </c>
      <c r="BD106" s="264"/>
      <c r="BE106" s="264">
        <v>1.4</v>
      </c>
      <c r="BF106" s="264"/>
      <c r="BG106" s="264">
        <v>1</v>
      </c>
      <c r="BH106" s="264"/>
      <c r="BI106" s="264"/>
      <c r="BJ106" s="264">
        <v>0.8</v>
      </c>
      <c r="BK106" s="264">
        <v>30.8</v>
      </c>
    </row>
    <row r="107" spans="1:63" ht="14.25" customHeight="1">
      <c r="A107" s="28" t="s">
        <v>263</v>
      </c>
      <c r="B107" s="39" t="s">
        <v>362</v>
      </c>
      <c r="C107" s="264">
        <f t="shared" si="6"/>
        <v>439</v>
      </c>
      <c r="D107" s="264">
        <f t="shared" si="7"/>
        <v>240</v>
      </c>
      <c r="E107" s="264">
        <v>120</v>
      </c>
      <c r="F107" s="264">
        <v>120</v>
      </c>
      <c r="G107" s="264"/>
      <c r="H107" s="264">
        <f t="shared" si="8"/>
        <v>11</v>
      </c>
      <c r="I107" s="264"/>
      <c r="J107" s="264"/>
      <c r="K107" s="264">
        <v>11</v>
      </c>
      <c r="L107" s="264"/>
      <c r="M107" s="264"/>
      <c r="N107" s="264">
        <v>32</v>
      </c>
      <c r="O107" s="264">
        <f t="shared" si="9"/>
        <v>0</v>
      </c>
      <c r="P107" s="264"/>
      <c r="Q107" s="264"/>
      <c r="R107" s="264"/>
      <c r="S107" s="264">
        <v>35</v>
      </c>
      <c r="T107" s="264">
        <f t="shared" si="10"/>
        <v>0</v>
      </c>
      <c r="U107" s="264"/>
      <c r="V107" s="264"/>
      <c r="W107" s="264"/>
      <c r="X107" s="264"/>
      <c r="Y107" s="264"/>
      <c r="Z107" s="264"/>
      <c r="AA107" s="264"/>
      <c r="AB107" s="264">
        <f t="shared" si="11"/>
        <v>121</v>
      </c>
      <c r="AC107" s="264"/>
      <c r="AD107" s="264">
        <v>121</v>
      </c>
      <c r="AE107" s="264"/>
      <c r="AF107" s="264"/>
      <c r="AG107" s="264">
        <v>62.5</v>
      </c>
      <c r="AH107" s="264">
        <v>22.5</v>
      </c>
      <c r="AI107" s="264">
        <v>7</v>
      </c>
      <c r="AJ107" s="264"/>
      <c r="AK107" s="264">
        <v>1</v>
      </c>
      <c r="AL107" s="264">
        <v>1</v>
      </c>
      <c r="AM107" s="264">
        <v>2</v>
      </c>
      <c r="AN107" s="264">
        <v>1</v>
      </c>
      <c r="AO107" s="264"/>
      <c r="AP107" s="264"/>
      <c r="AQ107" s="264">
        <v>5</v>
      </c>
      <c r="AR107" s="264">
        <v>2</v>
      </c>
      <c r="AS107" s="264">
        <v>3.5</v>
      </c>
      <c r="AT107" s="264"/>
      <c r="AU107" s="264"/>
      <c r="AV107" s="264"/>
      <c r="AW107" s="264"/>
      <c r="AX107" s="264"/>
      <c r="AY107" s="264"/>
      <c r="AZ107" s="264"/>
      <c r="BA107" s="264"/>
      <c r="BB107" s="264"/>
      <c r="BC107" s="264">
        <v>4</v>
      </c>
      <c r="BD107" s="264">
        <v>4</v>
      </c>
      <c r="BE107" s="264"/>
      <c r="BF107" s="264"/>
      <c r="BG107" s="264">
        <v>7</v>
      </c>
      <c r="BH107" s="264"/>
      <c r="BI107" s="264">
        <v>26</v>
      </c>
      <c r="BJ107" s="264">
        <v>3</v>
      </c>
      <c r="BK107" s="264"/>
    </row>
    <row r="108" spans="1:63" ht="14.25" customHeight="1">
      <c r="A108" s="28" t="s">
        <v>264</v>
      </c>
      <c r="B108" s="39" t="s">
        <v>361</v>
      </c>
      <c r="C108" s="264">
        <f t="shared" si="6"/>
        <v>1022</v>
      </c>
      <c r="D108" s="264">
        <f t="shared" si="7"/>
        <v>738</v>
      </c>
      <c r="E108" s="264">
        <v>275</v>
      </c>
      <c r="F108" s="264">
        <v>440</v>
      </c>
      <c r="G108" s="264">
        <v>23</v>
      </c>
      <c r="H108" s="264">
        <f t="shared" si="8"/>
        <v>144</v>
      </c>
      <c r="I108" s="264">
        <v>111</v>
      </c>
      <c r="J108" s="264"/>
      <c r="K108" s="264">
        <v>33</v>
      </c>
      <c r="L108" s="264"/>
      <c r="M108" s="264"/>
      <c r="N108" s="264">
        <v>92</v>
      </c>
      <c r="O108" s="264">
        <f t="shared" si="9"/>
        <v>0</v>
      </c>
      <c r="P108" s="264"/>
      <c r="Q108" s="264"/>
      <c r="R108" s="264"/>
      <c r="S108" s="264">
        <v>2</v>
      </c>
      <c r="T108" s="264">
        <f t="shared" si="10"/>
        <v>0</v>
      </c>
      <c r="U108" s="264"/>
      <c r="V108" s="264"/>
      <c r="W108" s="264"/>
      <c r="X108" s="264"/>
      <c r="Y108" s="264"/>
      <c r="Z108" s="264"/>
      <c r="AA108" s="264"/>
      <c r="AB108" s="264">
        <f t="shared" si="11"/>
        <v>46</v>
      </c>
      <c r="AC108" s="264"/>
      <c r="AD108" s="264">
        <v>46</v>
      </c>
      <c r="AE108" s="264"/>
      <c r="AF108" s="264"/>
      <c r="AG108" s="264">
        <v>465.5</v>
      </c>
      <c r="AH108" s="264">
        <v>268.2</v>
      </c>
      <c r="AI108" s="264">
        <v>80</v>
      </c>
      <c r="AJ108" s="264">
        <v>20</v>
      </c>
      <c r="AK108" s="264">
        <v>0.2</v>
      </c>
      <c r="AL108" s="264">
        <v>2.5</v>
      </c>
      <c r="AM108" s="264">
        <v>25</v>
      </c>
      <c r="AN108" s="264">
        <v>10</v>
      </c>
      <c r="AO108" s="264"/>
      <c r="AP108" s="264">
        <v>15</v>
      </c>
      <c r="AQ108" s="264">
        <v>50</v>
      </c>
      <c r="AR108" s="264">
        <v>5</v>
      </c>
      <c r="AS108" s="264">
        <v>7.5</v>
      </c>
      <c r="AT108" s="264">
        <v>10</v>
      </c>
      <c r="AU108" s="264">
        <v>43</v>
      </c>
      <c r="AV108" s="264"/>
      <c r="AW108" s="264">
        <v>23</v>
      </c>
      <c r="AX108" s="264">
        <v>10</v>
      </c>
      <c r="AY108" s="264"/>
      <c r="AZ108" s="264"/>
      <c r="BA108" s="264"/>
      <c r="BB108" s="264"/>
      <c r="BC108" s="264">
        <v>35</v>
      </c>
      <c r="BD108" s="264">
        <v>10</v>
      </c>
      <c r="BE108" s="264">
        <v>20</v>
      </c>
      <c r="BF108" s="264">
        <v>5</v>
      </c>
      <c r="BG108" s="264">
        <v>15</v>
      </c>
      <c r="BH108" s="264"/>
      <c r="BI108" s="264">
        <v>40.3</v>
      </c>
      <c r="BJ108" s="264">
        <v>24</v>
      </c>
      <c r="BK108" s="264">
        <v>50</v>
      </c>
    </row>
    <row r="109" spans="1:63" ht="14.25" customHeight="1">
      <c r="A109" s="28" t="s">
        <v>265</v>
      </c>
      <c r="B109" s="39" t="s">
        <v>363</v>
      </c>
      <c r="C109" s="264">
        <f t="shared" si="6"/>
        <v>65</v>
      </c>
      <c r="D109" s="264">
        <f t="shared" si="7"/>
        <v>53</v>
      </c>
      <c r="E109" s="264">
        <v>20</v>
      </c>
      <c r="F109" s="264">
        <v>31</v>
      </c>
      <c r="G109" s="264">
        <v>2</v>
      </c>
      <c r="H109" s="264">
        <f t="shared" si="8"/>
        <v>3</v>
      </c>
      <c r="I109" s="264"/>
      <c r="J109" s="264"/>
      <c r="K109" s="264">
        <v>3</v>
      </c>
      <c r="L109" s="264"/>
      <c r="M109" s="264"/>
      <c r="N109" s="264">
        <v>7</v>
      </c>
      <c r="O109" s="264">
        <f t="shared" si="9"/>
        <v>0</v>
      </c>
      <c r="P109" s="264"/>
      <c r="Q109" s="264"/>
      <c r="R109" s="264"/>
      <c r="S109" s="264"/>
      <c r="T109" s="264">
        <f t="shared" si="10"/>
        <v>0</v>
      </c>
      <c r="U109" s="264"/>
      <c r="V109" s="264"/>
      <c r="W109" s="264"/>
      <c r="X109" s="264"/>
      <c r="Y109" s="264"/>
      <c r="Z109" s="264"/>
      <c r="AA109" s="264"/>
      <c r="AB109" s="264">
        <f t="shared" si="11"/>
        <v>2</v>
      </c>
      <c r="AC109" s="264"/>
      <c r="AD109" s="264">
        <v>2</v>
      </c>
      <c r="AE109" s="264"/>
      <c r="AF109" s="264"/>
      <c r="AG109" s="264">
        <v>28.6</v>
      </c>
      <c r="AH109" s="264">
        <v>20.6</v>
      </c>
      <c r="AI109" s="264">
        <v>8.5</v>
      </c>
      <c r="AJ109" s="264">
        <v>1</v>
      </c>
      <c r="AK109" s="264"/>
      <c r="AL109" s="264">
        <v>0.5</v>
      </c>
      <c r="AM109" s="264">
        <v>1</v>
      </c>
      <c r="AN109" s="264">
        <v>1</v>
      </c>
      <c r="AO109" s="264"/>
      <c r="AP109" s="264"/>
      <c r="AQ109" s="264">
        <v>2</v>
      </c>
      <c r="AR109" s="264"/>
      <c r="AS109" s="264">
        <v>0.6</v>
      </c>
      <c r="AT109" s="264"/>
      <c r="AU109" s="264">
        <v>6</v>
      </c>
      <c r="AV109" s="264"/>
      <c r="AW109" s="264"/>
      <c r="AX109" s="264">
        <v>1</v>
      </c>
      <c r="AY109" s="264"/>
      <c r="AZ109" s="264"/>
      <c r="BA109" s="264"/>
      <c r="BB109" s="264"/>
      <c r="BC109" s="264">
        <v>6</v>
      </c>
      <c r="BD109" s="264">
        <v>1</v>
      </c>
      <c r="BE109" s="264">
        <v>3</v>
      </c>
      <c r="BF109" s="264">
        <v>2</v>
      </c>
      <c r="BG109" s="264">
        <v>1</v>
      </c>
      <c r="BH109" s="264"/>
      <c r="BI109" s="264"/>
      <c r="BJ109" s="264"/>
      <c r="BK109" s="264"/>
    </row>
    <row r="110" spans="1:63" ht="14.25" customHeight="1">
      <c r="A110" s="28" t="s">
        <v>266</v>
      </c>
      <c r="B110" s="39" t="s">
        <v>363</v>
      </c>
      <c r="C110" s="264">
        <f t="shared" si="6"/>
        <v>155</v>
      </c>
      <c r="D110" s="264">
        <f t="shared" si="7"/>
        <v>116</v>
      </c>
      <c r="E110" s="264">
        <v>42</v>
      </c>
      <c r="F110" s="264">
        <v>70</v>
      </c>
      <c r="G110" s="264">
        <v>4</v>
      </c>
      <c r="H110" s="264">
        <f t="shared" si="8"/>
        <v>22</v>
      </c>
      <c r="I110" s="264">
        <v>17</v>
      </c>
      <c r="J110" s="264"/>
      <c r="K110" s="264">
        <v>5</v>
      </c>
      <c r="L110" s="264"/>
      <c r="M110" s="264"/>
      <c r="N110" s="264">
        <v>15</v>
      </c>
      <c r="O110" s="264">
        <f t="shared" si="9"/>
        <v>0</v>
      </c>
      <c r="P110" s="264"/>
      <c r="Q110" s="264"/>
      <c r="R110" s="264"/>
      <c r="S110" s="264"/>
      <c r="T110" s="264">
        <f t="shared" si="10"/>
        <v>0</v>
      </c>
      <c r="U110" s="264"/>
      <c r="V110" s="264"/>
      <c r="W110" s="264"/>
      <c r="X110" s="264"/>
      <c r="Y110" s="264"/>
      <c r="Z110" s="264"/>
      <c r="AA110" s="264"/>
      <c r="AB110" s="264">
        <f t="shared" si="11"/>
        <v>2</v>
      </c>
      <c r="AC110" s="264"/>
      <c r="AD110" s="264">
        <v>2</v>
      </c>
      <c r="AE110" s="264"/>
      <c r="AF110" s="264"/>
      <c r="AG110" s="264">
        <v>46.2</v>
      </c>
      <c r="AH110" s="264">
        <v>40.5</v>
      </c>
      <c r="AI110" s="264">
        <v>13</v>
      </c>
      <c r="AJ110" s="264">
        <v>12</v>
      </c>
      <c r="AK110" s="264"/>
      <c r="AL110" s="264"/>
      <c r="AM110" s="264"/>
      <c r="AN110" s="264">
        <v>0.1</v>
      </c>
      <c r="AO110" s="264"/>
      <c r="AP110" s="264"/>
      <c r="AQ110" s="264">
        <v>2.9</v>
      </c>
      <c r="AR110" s="264"/>
      <c r="AS110" s="264">
        <v>1.2</v>
      </c>
      <c r="AT110" s="264"/>
      <c r="AU110" s="264">
        <v>11.3</v>
      </c>
      <c r="AV110" s="264"/>
      <c r="AW110" s="264"/>
      <c r="AX110" s="264"/>
      <c r="AY110" s="264"/>
      <c r="AZ110" s="264"/>
      <c r="BA110" s="264"/>
      <c r="BB110" s="264"/>
      <c r="BC110" s="264"/>
      <c r="BD110" s="264"/>
      <c r="BE110" s="264"/>
      <c r="BF110" s="264"/>
      <c r="BG110" s="264"/>
      <c r="BH110" s="264"/>
      <c r="BI110" s="264"/>
      <c r="BJ110" s="264">
        <v>1.7</v>
      </c>
      <c r="BK110" s="264">
        <v>4</v>
      </c>
    </row>
    <row r="111" spans="1:63" ht="14.25" customHeight="1">
      <c r="A111" s="28" t="s">
        <v>267</v>
      </c>
      <c r="B111" s="39" t="s">
        <v>362</v>
      </c>
      <c r="C111" s="264">
        <f t="shared" si="6"/>
        <v>46</v>
      </c>
      <c r="D111" s="264">
        <f t="shared" si="7"/>
        <v>18</v>
      </c>
      <c r="E111" s="264">
        <v>8</v>
      </c>
      <c r="F111" s="264">
        <v>9</v>
      </c>
      <c r="G111" s="264">
        <v>1</v>
      </c>
      <c r="H111" s="264">
        <f t="shared" si="8"/>
        <v>1</v>
      </c>
      <c r="I111" s="264"/>
      <c r="J111" s="264"/>
      <c r="K111" s="264">
        <v>1</v>
      </c>
      <c r="L111" s="264"/>
      <c r="M111" s="264"/>
      <c r="N111" s="264">
        <v>3</v>
      </c>
      <c r="O111" s="264">
        <f t="shared" si="9"/>
        <v>0</v>
      </c>
      <c r="P111" s="264"/>
      <c r="Q111" s="264"/>
      <c r="R111" s="264"/>
      <c r="S111" s="264"/>
      <c r="T111" s="264">
        <f t="shared" si="10"/>
        <v>0</v>
      </c>
      <c r="U111" s="264"/>
      <c r="V111" s="264"/>
      <c r="W111" s="264"/>
      <c r="X111" s="264"/>
      <c r="Y111" s="264"/>
      <c r="Z111" s="264"/>
      <c r="AA111" s="264"/>
      <c r="AB111" s="264">
        <f t="shared" si="11"/>
        <v>24</v>
      </c>
      <c r="AC111" s="264"/>
      <c r="AD111" s="264">
        <v>24</v>
      </c>
      <c r="AE111" s="264"/>
      <c r="AF111" s="264"/>
      <c r="AG111" s="264">
        <v>22.2</v>
      </c>
      <c r="AH111" s="264">
        <v>15.2</v>
      </c>
      <c r="AI111" s="264">
        <v>6</v>
      </c>
      <c r="AJ111" s="264">
        <v>2</v>
      </c>
      <c r="AK111" s="264"/>
      <c r="AL111" s="264">
        <v>1</v>
      </c>
      <c r="AM111" s="264">
        <v>1</v>
      </c>
      <c r="AN111" s="264">
        <v>1</v>
      </c>
      <c r="AO111" s="264"/>
      <c r="AP111" s="264"/>
      <c r="AQ111" s="264">
        <v>2</v>
      </c>
      <c r="AR111" s="264"/>
      <c r="AS111" s="264">
        <v>0.2</v>
      </c>
      <c r="AT111" s="264"/>
      <c r="AU111" s="264">
        <v>2</v>
      </c>
      <c r="AV111" s="264"/>
      <c r="AW111" s="264">
        <v>3</v>
      </c>
      <c r="AX111" s="264">
        <v>2</v>
      </c>
      <c r="AY111" s="264"/>
      <c r="AZ111" s="264"/>
      <c r="BA111" s="264"/>
      <c r="BB111" s="264"/>
      <c r="BC111" s="264"/>
      <c r="BD111" s="264"/>
      <c r="BE111" s="264"/>
      <c r="BF111" s="264"/>
      <c r="BG111" s="264"/>
      <c r="BH111" s="264"/>
      <c r="BI111" s="264"/>
      <c r="BJ111" s="264"/>
      <c r="BK111" s="264">
        <v>2</v>
      </c>
    </row>
    <row r="112" spans="1:63" ht="14.25" customHeight="1">
      <c r="A112" s="28" t="s">
        <v>268</v>
      </c>
      <c r="B112" s="39" t="s">
        <v>362</v>
      </c>
      <c r="C112" s="264">
        <f t="shared" si="6"/>
        <v>96</v>
      </c>
      <c r="D112" s="264">
        <f t="shared" si="7"/>
        <v>68</v>
      </c>
      <c r="E112" s="264">
        <v>30</v>
      </c>
      <c r="F112" s="264">
        <v>35</v>
      </c>
      <c r="G112" s="264">
        <v>3</v>
      </c>
      <c r="H112" s="264">
        <f t="shared" si="8"/>
        <v>3</v>
      </c>
      <c r="I112" s="264"/>
      <c r="J112" s="264"/>
      <c r="K112" s="264">
        <v>3</v>
      </c>
      <c r="L112" s="264"/>
      <c r="M112" s="264"/>
      <c r="N112" s="264">
        <v>9</v>
      </c>
      <c r="O112" s="264">
        <f t="shared" si="9"/>
        <v>0</v>
      </c>
      <c r="P112" s="264"/>
      <c r="Q112" s="264"/>
      <c r="R112" s="264"/>
      <c r="S112" s="264">
        <v>10</v>
      </c>
      <c r="T112" s="264">
        <f t="shared" si="10"/>
        <v>0</v>
      </c>
      <c r="U112" s="264"/>
      <c r="V112" s="264"/>
      <c r="W112" s="264"/>
      <c r="X112" s="264"/>
      <c r="Y112" s="264"/>
      <c r="Z112" s="264"/>
      <c r="AA112" s="264"/>
      <c r="AB112" s="264">
        <f t="shared" si="11"/>
        <v>6</v>
      </c>
      <c r="AC112" s="264"/>
      <c r="AD112" s="264">
        <v>6</v>
      </c>
      <c r="AE112" s="264"/>
      <c r="AF112" s="264"/>
      <c r="AG112" s="264">
        <v>46.8</v>
      </c>
      <c r="AH112" s="264">
        <v>28.8</v>
      </c>
      <c r="AI112" s="264">
        <v>22</v>
      </c>
      <c r="AJ112" s="264"/>
      <c r="AK112" s="264"/>
      <c r="AL112" s="264"/>
      <c r="AM112" s="264"/>
      <c r="AN112" s="264">
        <v>4</v>
      </c>
      <c r="AO112" s="264"/>
      <c r="AP112" s="264"/>
      <c r="AQ112" s="264">
        <v>2</v>
      </c>
      <c r="AR112" s="264"/>
      <c r="AS112" s="264">
        <v>0.8</v>
      </c>
      <c r="AT112" s="264"/>
      <c r="AU112" s="264"/>
      <c r="AV112" s="264"/>
      <c r="AW112" s="264"/>
      <c r="AX112" s="264"/>
      <c r="AY112" s="264"/>
      <c r="AZ112" s="264"/>
      <c r="BA112" s="264"/>
      <c r="BB112" s="264"/>
      <c r="BC112" s="264"/>
      <c r="BD112" s="264"/>
      <c r="BE112" s="264"/>
      <c r="BF112" s="264"/>
      <c r="BG112" s="264"/>
      <c r="BH112" s="264"/>
      <c r="BI112" s="264"/>
      <c r="BJ112" s="264">
        <v>10</v>
      </c>
      <c r="BK112" s="264">
        <v>8</v>
      </c>
    </row>
    <row r="113" spans="1:63" ht="14.25" customHeight="1">
      <c r="A113" s="28" t="s">
        <v>269</v>
      </c>
      <c r="B113" s="39" t="s">
        <v>363</v>
      </c>
      <c r="C113" s="264">
        <f t="shared" si="6"/>
        <v>54.809999999999995</v>
      </c>
      <c r="D113" s="264">
        <f t="shared" si="7"/>
        <v>41</v>
      </c>
      <c r="E113" s="264">
        <v>15</v>
      </c>
      <c r="F113" s="264">
        <v>24</v>
      </c>
      <c r="G113" s="264">
        <v>2</v>
      </c>
      <c r="H113" s="264">
        <f t="shared" si="8"/>
        <v>7.41</v>
      </c>
      <c r="I113" s="264">
        <v>5.7</v>
      </c>
      <c r="J113" s="264"/>
      <c r="K113" s="264">
        <v>1.71</v>
      </c>
      <c r="L113" s="264"/>
      <c r="M113" s="264"/>
      <c r="N113" s="264">
        <v>5</v>
      </c>
      <c r="O113" s="264">
        <f t="shared" si="9"/>
        <v>0</v>
      </c>
      <c r="P113" s="264"/>
      <c r="Q113" s="265"/>
      <c r="R113" s="264"/>
      <c r="S113" s="264"/>
      <c r="T113" s="264">
        <f t="shared" si="10"/>
        <v>0</v>
      </c>
      <c r="U113" s="264"/>
      <c r="V113" s="264"/>
      <c r="W113" s="264"/>
      <c r="X113" s="264"/>
      <c r="Y113" s="264"/>
      <c r="Z113" s="264"/>
      <c r="AA113" s="264"/>
      <c r="AB113" s="264">
        <f t="shared" si="11"/>
        <v>1.4</v>
      </c>
      <c r="AC113" s="264"/>
      <c r="AD113" s="264">
        <v>1.4</v>
      </c>
      <c r="AE113" s="264"/>
      <c r="AF113" s="264"/>
      <c r="AG113" s="264">
        <v>27.7</v>
      </c>
      <c r="AH113" s="264">
        <v>16.6</v>
      </c>
      <c r="AI113" s="264">
        <v>5.5</v>
      </c>
      <c r="AJ113" s="264">
        <v>2</v>
      </c>
      <c r="AK113" s="264"/>
      <c r="AL113" s="264"/>
      <c r="AM113" s="264"/>
      <c r="AN113" s="264">
        <v>0.4</v>
      </c>
      <c r="AO113" s="264"/>
      <c r="AP113" s="264"/>
      <c r="AQ113" s="264">
        <v>6</v>
      </c>
      <c r="AR113" s="264"/>
      <c r="AS113" s="264">
        <v>0.7</v>
      </c>
      <c r="AT113" s="264"/>
      <c r="AU113" s="264">
        <v>2</v>
      </c>
      <c r="AV113" s="264"/>
      <c r="AW113" s="264"/>
      <c r="AX113" s="264">
        <v>1</v>
      </c>
      <c r="AY113" s="264"/>
      <c r="AZ113" s="264"/>
      <c r="BA113" s="264"/>
      <c r="BB113" s="264"/>
      <c r="BC113" s="264">
        <v>2</v>
      </c>
      <c r="BD113" s="264"/>
      <c r="BE113" s="264">
        <v>2</v>
      </c>
      <c r="BF113" s="264"/>
      <c r="BG113" s="264">
        <v>0.6</v>
      </c>
      <c r="BH113" s="264"/>
      <c r="BI113" s="264"/>
      <c r="BJ113" s="264">
        <v>3</v>
      </c>
      <c r="BK113" s="264">
        <v>4.5</v>
      </c>
    </row>
    <row r="114" spans="1:63" ht="14.25" customHeight="1">
      <c r="A114" s="28" t="s">
        <v>270</v>
      </c>
      <c r="B114" s="39" t="s">
        <v>361</v>
      </c>
      <c r="C114" s="264">
        <f t="shared" si="6"/>
        <v>340.6</v>
      </c>
      <c r="D114" s="264">
        <f t="shared" si="7"/>
        <v>239.60000000000002</v>
      </c>
      <c r="E114" s="264">
        <v>89.2</v>
      </c>
      <c r="F114" s="264">
        <v>142.9</v>
      </c>
      <c r="G114" s="264">
        <v>7.5</v>
      </c>
      <c r="H114" s="264">
        <f t="shared" si="8"/>
        <v>46.900000000000006</v>
      </c>
      <c r="I114" s="264">
        <v>36.2</v>
      </c>
      <c r="J114" s="264"/>
      <c r="K114" s="264">
        <v>10.7</v>
      </c>
      <c r="L114" s="264"/>
      <c r="M114" s="264"/>
      <c r="N114" s="264">
        <v>29.7</v>
      </c>
      <c r="O114" s="264">
        <f t="shared" si="9"/>
        <v>4.1</v>
      </c>
      <c r="P114" s="264"/>
      <c r="Q114" s="264"/>
      <c r="R114" s="264">
        <v>4.1</v>
      </c>
      <c r="S114" s="264"/>
      <c r="T114" s="264">
        <f t="shared" si="10"/>
        <v>0</v>
      </c>
      <c r="U114" s="264"/>
      <c r="V114" s="264"/>
      <c r="W114" s="264"/>
      <c r="X114" s="264"/>
      <c r="Y114" s="264"/>
      <c r="Z114" s="264"/>
      <c r="AA114" s="264"/>
      <c r="AB114" s="264">
        <f t="shared" si="11"/>
        <v>20.3</v>
      </c>
      <c r="AC114" s="264"/>
      <c r="AD114" s="264">
        <v>20.3</v>
      </c>
      <c r="AE114" s="264"/>
      <c r="AF114" s="264"/>
      <c r="AG114" s="264">
        <v>92.3</v>
      </c>
      <c r="AH114" s="264">
        <v>59.3</v>
      </c>
      <c r="AI114" s="264">
        <v>22</v>
      </c>
      <c r="AJ114" s="264">
        <v>2</v>
      </c>
      <c r="AK114" s="264"/>
      <c r="AL114" s="264"/>
      <c r="AM114" s="264">
        <v>2</v>
      </c>
      <c r="AN114" s="264">
        <v>3</v>
      </c>
      <c r="AO114" s="264"/>
      <c r="AP114" s="264"/>
      <c r="AQ114" s="264">
        <v>13</v>
      </c>
      <c r="AR114" s="264"/>
      <c r="AS114" s="264">
        <v>2.6</v>
      </c>
      <c r="AT114" s="264"/>
      <c r="AU114" s="264">
        <v>14.7</v>
      </c>
      <c r="AV114" s="264"/>
      <c r="AW114" s="264">
        <v>2</v>
      </c>
      <c r="AX114" s="264">
        <v>1</v>
      </c>
      <c r="AY114" s="264"/>
      <c r="AZ114" s="264"/>
      <c r="BA114" s="264"/>
      <c r="BB114" s="264"/>
      <c r="BC114" s="264">
        <v>2</v>
      </c>
      <c r="BD114" s="264"/>
      <c r="BE114" s="264"/>
      <c r="BF114" s="264">
        <v>2</v>
      </c>
      <c r="BG114" s="264">
        <v>9</v>
      </c>
      <c r="BH114" s="264"/>
      <c r="BI114" s="264">
        <v>8</v>
      </c>
      <c r="BJ114" s="264">
        <v>6</v>
      </c>
      <c r="BK114" s="264">
        <v>5</v>
      </c>
    </row>
    <row r="115" spans="1:63" ht="14.25" customHeight="1">
      <c r="A115" s="28" t="s">
        <v>271</v>
      </c>
      <c r="B115" s="39" t="s">
        <v>363</v>
      </c>
      <c r="C115" s="264">
        <f t="shared" si="6"/>
        <v>362.8</v>
      </c>
      <c r="D115" s="264">
        <f t="shared" si="7"/>
        <v>260.7</v>
      </c>
      <c r="E115" s="264">
        <v>93.7</v>
      </c>
      <c r="F115" s="264">
        <v>159.1</v>
      </c>
      <c r="G115" s="264">
        <v>7.9</v>
      </c>
      <c r="H115" s="264">
        <f t="shared" si="8"/>
        <v>50.800000000000004</v>
      </c>
      <c r="I115" s="264">
        <v>39.7</v>
      </c>
      <c r="J115" s="264"/>
      <c r="K115" s="264">
        <v>11.1</v>
      </c>
      <c r="L115" s="264"/>
      <c r="M115" s="264"/>
      <c r="N115" s="264">
        <v>32.3</v>
      </c>
      <c r="O115" s="264">
        <f t="shared" si="9"/>
        <v>0</v>
      </c>
      <c r="P115" s="264"/>
      <c r="Q115" s="264"/>
      <c r="R115" s="264"/>
      <c r="S115" s="264"/>
      <c r="T115" s="264">
        <f t="shared" si="10"/>
        <v>0</v>
      </c>
      <c r="U115" s="264"/>
      <c r="V115" s="264"/>
      <c r="W115" s="264"/>
      <c r="X115" s="264"/>
      <c r="Y115" s="264"/>
      <c r="Z115" s="264"/>
      <c r="AA115" s="264"/>
      <c r="AB115" s="264">
        <f t="shared" si="11"/>
        <v>19</v>
      </c>
      <c r="AC115" s="264"/>
      <c r="AD115" s="264">
        <v>19</v>
      </c>
      <c r="AE115" s="264"/>
      <c r="AF115" s="264"/>
      <c r="AG115" s="264">
        <v>81.7</v>
      </c>
      <c r="AH115" s="264">
        <v>34.7</v>
      </c>
      <c r="AI115" s="264">
        <v>3</v>
      </c>
      <c r="AJ115" s="264">
        <v>0.5</v>
      </c>
      <c r="AK115" s="264"/>
      <c r="AL115" s="264">
        <v>1</v>
      </c>
      <c r="AM115" s="264">
        <v>2</v>
      </c>
      <c r="AN115" s="264">
        <v>4.4</v>
      </c>
      <c r="AO115" s="264"/>
      <c r="AP115" s="264">
        <v>3.1</v>
      </c>
      <c r="AQ115" s="264"/>
      <c r="AR115" s="264"/>
      <c r="AS115" s="264">
        <v>2.9</v>
      </c>
      <c r="AT115" s="264">
        <v>2</v>
      </c>
      <c r="AU115" s="264">
        <v>15.8</v>
      </c>
      <c r="AV115" s="264"/>
      <c r="AW115" s="264">
        <v>1</v>
      </c>
      <c r="AX115" s="264">
        <v>0.5</v>
      </c>
      <c r="AY115" s="264"/>
      <c r="AZ115" s="264"/>
      <c r="BA115" s="264"/>
      <c r="BB115" s="264"/>
      <c r="BC115" s="264"/>
      <c r="BD115" s="264"/>
      <c r="BE115" s="264"/>
      <c r="BF115" s="264"/>
      <c r="BG115" s="264">
        <v>10</v>
      </c>
      <c r="BH115" s="264"/>
      <c r="BI115" s="264">
        <v>34.9</v>
      </c>
      <c r="BJ115" s="264">
        <v>0.6</v>
      </c>
      <c r="BK115" s="264"/>
    </row>
    <row r="116" spans="1:63" ht="14.25" customHeight="1">
      <c r="A116" s="28" t="s">
        <v>272</v>
      </c>
      <c r="B116" s="39" t="s">
        <v>361</v>
      </c>
      <c r="C116" s="264">
        <f t="shared" si="6"/>
        <v>86</v>
      </c>
      <c r="D116" s="264">
        <f t="shared" si="7"/>
        <v>65.1</v>
      </c>
      <c r="E116" s="264">
        <v>24.5</v>
      </c>
      <c r="F116" s="264">
        <v>38.8</v>
      </c>
      <c r="G116" s="264">
        <v>1.8</v>
      </c>
      <c r="H116" s="264">
        <f t="shared" si="8"/>
        <v>11.700000000000001</v>
      </c>
      <c r="I116" s="264">
        <v>8.8</v>
      </c>
      <c r="J116" s="264"/>
      <c r="K116" s="264">
        <v>2.9</v>
      </c>
      <c r="L116" s="264"/>
      <c r="M116" s="264"/>
      <c r="N116" s="264">
        <v>8.2</v>
      </c>
      <c r="O116" s="264">
        <f t="shared" si="9"/>
        <v>0</v>
      </c>
      <c r="P116" s="264"/>
      <c r="Q116" s="264"/>
      <c r="R116" s="264"/>
      <c r="S116" s="264">
        <v>1</v>
      </c>
      <c r="T116" s="264">
        <f t="shared" si="10"/>
        <v>0</v>
      </c>
      <c r="U116" s="264"/>
      <c r="V116" s="264"/>
      <c r="W116" s="264"/>
      <c r="X116" s="264"/>
      <c r="Y116" s="264"/>
      <c r="Z116" s="264"/>
      <c r="AA116" s="264"/>
      <c r="AB116" s="264">
        <f t="shared" si="11"/>
        <v>0</v>
      </c>
      <c r="AC116" s="264"/>
      <c r="AD116" s="264"/>
      <c r="AE116" s="264"/>
      <c r="AF116" s="264"/>
      <c r="AG116" s="264">
        <v>42.5</v>
      </c>
      <c r="AH116" s="264">
        <v>21.5</v>
      </c>
      <c r="AI116" s="264">
        <v>5</v>
      </c>
      <c r="AJ116" s="264">
        <v>2</v>
      </c>
      <c r="AK116" s="264"/>
      <c r="AL116" s="264"/>
      <c r="AM116" s="264"/>
      <c r="AN116" s="264">
        <v>2</v>
      </c>
      <c r="AO116" s="264"/>
      <c r="AP116" s="264"/>
      <c r="AQ116" s="264">
        <v>4</v>
      </c>
      <c r="AR116" s="264"/>
      <c r="AS116" s="264">
        <v>0.8</v>
      </c>
      <c r="AT116" s="264"/>
      <c r="AU116" s="264">
        <v>7.7</v>
      </c>
      <c r="AV116" s="264"/>
      <c r="AW116" s="264">
        <v>2</v>
      </c>
      <c r="AX116" s="264"/>
      <c r="AY116" s="264"/>
      <c r="AZ116" s="264"/>
      <c r="BA116" s="264"/>
      <c r="BB116" s="264"/>
      <c r="BC116" s="264">
        <v>3</v>
      </c>
      <c r="BD116" s="264"/>
      <c r="BE116" s="264">
        <v>3</v>
      </c>
      <c r="BF116" s="264"/>
      <c r="BG116" s="264">
        <v>4</v>
      </c>
      <c r="BH116" s="264"/>
      <c r="BI116" s="264">
        <v>7</v>
      </c>
      <c r="BJ116" s="264">
        <v>1</v>
      </c>
      <c r="BK116" s="264">
        <v>4</v>
      </c>
    </row>
    <row r="117" spans="1:63" ht="14.25" customHeight="1">
      <c r="A117" s="28" t="s">
        <v>273</v>
      </c>
      <c r="B117" s="39" t="s">
        <v>362</v>
      </c>
      <c r="C117" s="264">
        <f t="shared" si="6"/>
        <v>24.2</v>
      </c>
      <c r="D117" s="264">
        <f t="shared" si="7"/>
        <v>20.8</v>
      </c>
      <c r="E117" s="264">
        <v>7.8</v>
      </c>
      <c r="F117" s="264">
        <v>12.3</v>
      </c>
      <c r="G117" s="264">
        <v>0.7</v>
      </c>
      <c r="H117" s="264">
        <f t="shared" si="8"/>
        <v>1</v>
      </c>
      <c r="I117" s="264"/>
      <c r="J117" s="264"/>
      <c r="K117" s="264">
        <v>1</v>
      </c>
      <c r="L117" s="264"/>
      <c r="M117" s="264"/>
      <c r="N117" s="264">
        <v>2.4</v>
      </c>
      <c r="O117" s="264">
        <f t="shared" si="9"/>
        <v>0</v>
      </c>
      <c r="P117" s="264"/>
      <c r="Q117" s="264"/>
      <c r="R117" s="264"/>
      <c r="S117" s="264"/>
      <c r="T117" s="264">
        <f t="shared" si="10"/>
        <v>0</v>
      </c>
      <c r="U117" s="264"/>
      <c r="V117" s="264"/>
      <c r="W117" s="264"/>
      <c r="X117" s="264"/>
      <c r="Y117" s="264"/>
      <c r="Z117" s="264"/>
      <c r="AA117" s="264"/>
      <c r="AB117" s="264">
        <f t="shared" si="11"/>
        <v>0</v>
      </c>
      <c r="AC117" s="264"/>
      <c r="AD117" s="264"/>
      <c r="AE117" s="264"/>
      <c r="AF117" s="264"/>
      <c r="AG117" s="264">
        <v>21.2</v>
      </c>
      <c r="AH117" s="264">
        <v>17.2</v>
      </c>
      <c r="AI117" s="264">
        <v>2.5</v>
      </c>
      <c r="AJ117" s="264">
        <v>8</v>
      </c>
      <c r="AK117" s="264"/>
      <c r="AL117" s="264">
        <v>0.3</v>
      </c>
      <c r="AM117" s="264">
        <v>1.1</v>
      </c>
      <c r="AN117" s="264">
        <v>0.8</v>
      </c>
      <c r="AO117" s="264"/>
      <c r="AP117" s="264"/>
      <c r="AQ117" s="264">
        <v>4.3</v>
      </c>
      <c r="AR117" s="264"/>
      <c r="AS117" s="264">
        <v>0.2</v>
      </c>
      <c r="AT117" s="264"/>
      <c r="AU117" s="264"/>
      <c r="AV117" s="264"/>
      <c r="AW117" s="264"/>
      <c r="AX117" s="264"/>
      <c r="AY117" s="264"/>
      <c r="AZ117" s="264"/>
      <c r="BA117" s="264"/>
      <c r="BB117" s="264"/>
      <c r="BC117" s="264"/>
      <c r="BD117" s="264"/>
      <c r="BE117" s="264"/>
      <c r="BF117" s="264"/>
      <c r="BG117" s="264"/>
      <c r="BH117" s="264"/>
      <c r="BI117" s="264"/>
      <c r="BJ117" s="264">
        <v>2</v>
      </c>
      <c r="BK117" s="264">
        <v>2</v>
      </c>
    </row>
    <row r="118" spans="1:63" ht="14.25" customHeight="1">
      <c r="A118" s="28" t="s">
        <v>274</v>
      </c>
      <c r="B118" s="39" t="s">
        <v>361</v>
      </c>
      <c r="C118" s="264">
        <f t="shared" si="6"/>
        <v>423</v>
      </c>
      <c r="D118" s="264">
        <f t="shared" si="7"/>
        <v>320</v>
      </c>
      <c r="E118" s="264">
        <v>117</v>
      </c>
      <c r="F118" s="264">
        <v>194</v>
      </c>
      <c r="G118" s="264">
        <v>9</v>
      </c>
      <c r="H118" s="264">
        <f t="shared" si="8"/>
        <v>16</v>
      </c>
      <c r="I118" s="264"/>
      <c r="J118" s="264"/>
      <c r="K118" s="264">
        <v>16</v>
      </c>
      <c r="L118" s="264"/>
      <c r="M118" s="264"/>
      <c r="N118" s="264">
        <v>40</v>
      </c>
      <c r="O118" s="264">
        <f t="shared" si="9"/>
        <v>8</v>
      </c>
      <c r="P118" s="264"/>
      <c r="Q118" s="264"/>
      <c r="R118" s="264">
        <v>8</v>
      </c>
      <c r="S118" s="264">
        <v>4</v>
      </c>
      <c r="T118" s="264">
        <f t="shared" si="10"/>
        <v>0</v>
      </c>
      <c r="U118" s="264"/>
      <c r="V118" s="264"/>
      <c r="W118" s="264"/>
      <c r="X118" s="264"/>
      <c r="Y118" s="264"/>
      <c r="Z118" s="264"/>
      <c r="AA118" s="264"/>
      <c r="AB118" s="264">
        <f t="shared" si="11"/>
        <v>35</v>
      </c>
      <c r="AC118" s="264"/>
      <c r="AD118" s="264">
        <v>35</v>
      </c>
      <c r="AE118" s="264"/>
      <c r="AF118" s="264"/>
      <c r="AG118" s="264">
        <v>168.4</v>
      </c>
      <c r="AH118" s="264">
        <v>125.4</v>
      </c>
      <c r="AI118" s="264">
        <v>51</v>
      </c>
      <c r="AJ118" s="264"/>
      <c r="AK118" s="264"/>
      <c r="AL118" s="264"/>
      <c r="AM118" s="264">
        <v>15</v>
      </c>
      <c r="AN118" s="264"/>
      <c r="AO118" s="264"/>
      <c r="AP118" s="264"/>
      <c r="AQ118" s="264">
        <v>38</v>
      </c>
      <c r="AR118" s="264"/>
      <c r="AS118" s="264">
        <v>3.4</v>
      </c>
      <c r="AT118" s="264"/>
      <c r="AU118" s="264">
        <v>18</v>
      </c>
      <c r="AV118" s="264"/>
      <c r="AW118" s="264">
        <v>2</v>
      </c>
      <c r="AX118" s="264"/>
      <c r="AY118" s="264"/>
      <c r="AZ118" s="264"/>
      <c r="BA118" s="264"/>
      <c r="BB118" s="264"/>
      <c r="BC118" s="264">
        <v>20</v>
      </c>
      <c r="BD118" s="264"/>
      <c r="BE118" s="264">
        <v>20</v>
      </c>
      <c r="BF118" s="264"/>
      <c r="BG118" s="264">
        <v>6.5</v>
      </c>
      <c r="BH118" s="264"/>
      <c r="BI118" s="264">
        <v>14.5</v>
      </c>
      <c r="BJ118" s="264"/>
      <c r="BK118" s="264"/>
    </row>
    <row r="119" spans="1:63" ht="14.25" customHeight="1">
      <c r="A119" s="28" t="s">
        <v>275</v>
      </c>
      <c r="B119" s="39" t="s">
        <v>362</v>
      </c>
      <c r="C119" s="264">
        <f t="shared" si="6"/>
        <v>173</v>
      </c>
      <c r="D119" s="264">
        <f t="shared" si="7"/>
        <v>118</v>
      </c>
      <c r="E119" s="264">
        <v>57</v>
      </c>
      <c r="F119" s="264">
        <v>61</v>
      </c>
      <c r="G119" s="264"/>
      <c r="H119" s="264">
        <f t="shared" si="8"/>
        <v>6</v>
      </c>
      <c r="I119" s="264"/>
      <c r="J119" s="264"/>
      <c r="K119" s="264">
        <v>6</v>
      </c>
      <c r="L119" s="264"/>
      <c r="M119" s="264"/>
      <c r="N119" s="264">
        <v>16</v>
      </c>
      <c r="O119" s="264">
        <f t="shared" si="9"/>
        <v>0</v>
      </c>
      <c r="P119" s="264"/>
      <c r="Q119" s="264"/>
      <c r="R119" s="264"/>
      <c r="S119" s="264">
        <v>18</v>
      </c>
      <c r="T119" s="264">
        <f t="shared" si="10"/>
        <v>0</v>
      </c>
      <c r="U119" s="264"/>
      <c r="V119" s="264"/>
      <c r="W119" s="264"/>
      <c r="X119" s="264"/>
      <c r="Y119" s="264"/>
      <c r="Z119" s="264"/>
      <c r="AA119" s="264"/>
      <c r="AB119" s="264">
        <f t="shared" si="11"/>
        <v>15</v>
      </c>
      <c r="AC119" s="264"/>
      <c r="AD119" s="264">
        <v>15</v>
      </c>
      <c r="AE119" s="264"/>
      <c r="AF119" s="264"/>
      <c r="AG119" s="264">
        <v>17.4</v>
      </c>
      <c r="AH119" s="264">
        <v>1.4</v>
      </c>
      <c r="AI119" s="264"/>
      <c r="AJ119" s="264"/>
      <c r="AK119" s="264"/>
      <c r="AL119" s="264"/>
      <c r="AM119" s="264"/>
      <c r="AN119" s="264"/>
      <c r="AO119" s="264"/>
      <c r="AP119" s="264"/>
      <c r="AQ119" s="264"/>
      <c r="AR119" s="264"/>
      <c r="AS119" s="264">
        <v>1.4</v>
      </c>
      <c r="AT119" s="264"/>
      <c r="AU119" s="264"/>
      <c r="AV119" s="264"/>
      <c r="AW119" s="264"/>
      <c r="AX119" s="264"/>
      <c r="AY119" s="264"/>
      <c r="AZ119" s="264"/>
      <c r="BA119" s="264"/>
      <c r="BB119" s="264"/>
      <c r="BC119" s="264"/>
      <c r="BD119" s="264"/>
      <c r="BE119" s="264"/>
      <c r="BF119" s="264"/>
      <c r="BG119" s="264">
        <v>3</v>
      </c>
      <c r="BH119" s="264"/>
      <c r="BI119" s="264">
        <v>13</v>
      </c>
      <c r="BJ119" s="264"/>
      <c r="BK119" s="264"/>
    </row>
    <row r="120" spans="1:63" ht="14.25" customHeight="1">
      <c r="A120" s="28" t="s">
        <v>276</v>
      </c>
      <c r="B120" s="39" t="s">
        <v>361</v>
      </c>
      <c r="C120" s="264">
        <f t="shared" si="6"/>
        <v>586</v>
      </c>
      <c r="D120" s="264">
        <f t="shared" si="7"/>
        <v>392</v>
      </c>
      <c r="E120" s="264">
        <v>144</v>
      </c>
      <c r="F120" s="264">
        <v>236</v>
      </c>
      <c r="G120" s="264">
        <v>12</v>
      </c>
      <c r="H120" s="264">
        <f t="shared" si="8"/>
        <v>81</v>
      </c>
      <c r="I120" s="264">
        <v>63</v>
      </c>
      <c r="J120" s="264"/>
      <c r="K120" s="264">
        <v>18</v>
      </c>
      <c r="L120" s="264"/>
      <c r="M120" s="264"/>
      <c r="N120" s="264">
        <v>49</v>
      </c>
      <c r="O120" s="264">
        <f t="shared" si="9"/>
        <v>0</v>
      </c>
      <c r="P120" s="264"/>
      <c r="Q120" s="264"/>
      <c r="R120" s="264"/>
      <c r="S120" s="264"/>
      <c r="T120" s="264">
        <f t="shared" si="10"/>
        <v>0</v>
      </c>
      <c r="U120" s="264"/>
      <c r="V120" s="264"/>
      <c r="W120" s="264"/>
      <c r="X120" s="264"/>
      <c r="Y120" s="264"/>
      <c r="Z120" s="264"/>
      <c r="AA120" s="264"/>
      <c r="AB120" s="264">
        <f t="shared" si="11"/>
        <v>64</v>
      </c>
      <c r="AC120" s="264"/>
      <c r="AD120" s="264">
        <v>64</v>
      </c>
      <c r="AE120" s="264"/>
      <c r="AF120" s="264"/>
      <c r="AG120" s="264">
        <v>286.1</v>
      </c>
      <c r="AH120" s="264">
        <v>150.6</v>
      </c>
      <c r="AI120" s="264">
        <v>38</v>
      </c>
      <c r="AJ120" s="264">
        <v>20</v>
      </c>
      <c r="AK120" s="264"/>
      <c r="AL120" s="264">
        <v>0.5</v>
      </c>
      <c r="AM120" s="264">
        <v>10.5</v>
      </c>
      <c r="AN120" s="264">
        <v>6</v>
      </c>
      <c r="AO120" s="264"/>
      <c r="AP120" s="264">
        <v>7.5</v>
      </c>
      <c r="AQ120" s="264">
        <v>40</v>
      </c>
      <c r="AR120" s="264"/>
      <c r="AS120" s="264">
        <v>4.1</v>
      </c>
      <c r="AT120" s="264"/>
      <c r="AU120" s="264">
        <v>24</v>
      </c>
      <c r="AV120" s="264"/>
      <c r="AW120" s="264">
        <v>3</v>
      </c>
      <c r="AX120" s="264">
        <v>12</v>
      </c>
      <c r="AY120" s="264"/>
      <c r="AZ120" s="264"/>
      <c r="BA120" s="264"/>
      <c r="BB120" s="264"/>
      <c r="BC120" s="264">
        <v>60</v>
      </c>
      <c r="BD120" s="264"/>
      <c r="BE120" s="264">
        <v>40</v>
      </c>
      <c r="BF120" s="264">
        <v>20</v>
      </c>
      <c r="BG120" s="264">
        <v>7.5</v>
      </c>
      <c r="BH120" s="264"/>
      <c r="BI120" s="264">
        <v>6</v>
      </c>
      <c r="BJ120" s="264">
        <v>24</v>
      </c>
      <c r="BK120" s="264">
        <v>23</v>
      </c>
    </row>
    <row r="121" spans="1:63" ht="14.25" customHeight="1">
      <c r="A121" s="28" t="s">
        <v>277</v>
      </c>
      <c r="B121" s="39" t="s">
        <v>362</v>
      </c>
      <c r="C121" s="264">
        <f t="shared" si="6"/>
        <v>122</v>
      </c>
      <c r="D121" s="264">
        <f t="shared" si="7"/>
        <v>73</v>
      </c>
      <c r="E121" s="264">
        <v>33</v>
      </c>
      <c r="F121" s="264">
        <v>40</v>
      </c>
      <c r="G121" s="264"/>
      <c r="H121" s="264">
        <f t="shared" si="8"/>
        <v>17</v>
      </c>
      <c r="I121" s="264">
        <v>13</v>
      </c>
      <c r="J121" s="264"/>
      <c r="K121" s="264">
        <v>4</v>
      </c>
      <c r="L121" s="264"/>
      <c r="M121" s="264"/>
      <c r="N121" s="264">
        <v>12</v>
      </c>
      <c r="O121" s="264">
        <f t="shared" si="9"/>
        <v>0</v>
      </c>
      <c r="P121" s="264"/>
      <c r="Q121" s="264"/>
      <c r="R121" s="264"/>
      <c r="S121" s="264">
        <v>20</v>
      </c>
      <c r="T121" s="264">
        <f t="shared" si="10"/>
        <v>0</v>
      </c>
      <c r="U121" s="264"/>
      <c r="V121" s="264"/>
      <c r="W121" s="264"/>
      <c r="X121" s="264"/>
      <c r="Y121" s="264"/>
      <c r="Z121" s="264"/>
      <c r="AA121" s="264"/>
      <c r="AB121" s="264">
        <f t="shared" si="11"/>
        <v>0</v>
      </c>
      <c r="AC121" s="264"/>
      <c r="AD121" s="264"/>
      <c r="AE121" s="264"/>
      <c r="AF121" s="264"/>
      <c r="AG121" s="264">
        <v>40</v>
      </c>
      <c r="AH121" s="264">
        <v>21</v>
      </c>
      <c r="AI121" s="264">
        <v>16</v>
      </c>
      <c r="AJ121" s="264">
        <v>2</v>
      </c>
      <c r="AK121" s="264"/>
      <c r="AL121" s="264"/>
      <c r="AM121" s="264"/>
      <c r="AN121" s="264"/>
      <c r="AO121" s="264"/>
      <c r="AP121" s="264"/>
      <c r="AQ121" s="264">
        <v>2</v>
      </c>
      <c r="AR121" s="264"/>
      <c r="AS121" s="264">
        <v>1</v>
      </c>
      <c r="AT121" s="264"/>
      <c r="AU121" s="264"/>
      <c r="AV121" s="264"/>
      <c r="AW121" s="264"/>
      <c r="AX121" s="264">
        <v>2</v>
      </c>
      <c r="AY121" s="264"/>
      <c r="AZ121" s="264"/>
      <c r="BA121" s="264"/>
      <c r="BB121" s="264"/>
      <c r="BC121" s="264"/>
      <c r="BD121" s="264"/>
      <c r="BE121" s="264"/>
      <c r="BF121" s="264"/>
      <c r="BG121" s="264"/>
      <c r="BH121" s="264"/>
      <c r="BI121" s="264"/>
      <c r="BJ121" s="264">
        <v>17</v>
      </c>
      <c r="BK121" s="264"/>
    </row>
    <row r="122" spans="1:63" ht="14.25" customHeight="1">
      <c r="A122" s="28" t="s">
        <v>278</v>
      </c>
      <c r="B122" s="39" t="s">
        <v>363</v>
      </c>
      <c r="C122" s="264">
        <f t="shared" si="6"/>
        <v>92</v>
      </c>
      <c r="D122" s="264">
        <f t="shared" si="7"/>
        <v>65</v>
      </c>
      <c r="E122" s="264">
        <v>26</v>
      </c>
      <c r="F122" s="264">
        <v>37</v>
      </c>
      <c r="G122" s="264">
        <v>2</v>
      </c>
      <c r="H122" s="264">
        <f t="shared" si="8"/>
        <v>13</v>
      </c>
      <c r="I122" s="264">
        <v>10</v>
      </c>
      <c r="J122" s="264"/>
      <c r="K122" s="264">
        <v>3</v>
      </c>
      <c r="L122" s="264"/>
      <c r="M122" s="264"/>
      <c r="N122" s="264">
        <v>9</v>
      </c>
      <c r="O122" s="264">
        <f t="shared" si="9"/>
        <v>0</v>
      </c>
      <c r="P122" s="264"/>
      <c r="Q122" s="264"/>
      <c r="R122" s="264"/>
      <c r="S122" s="264">
        <v>3</v>
      </c>
      <c r="T122" s="264">
        <f t="shared" si="10"/>
        <v>0</v>
      </c>
      <c r="U122" s="264"/>
      <c r="V122" s="264"/>
      <c r="W122" s="264"/>
      <c r="X122" s="264"/>
      <c r="Y122" s="264"/>
      <c r="Z122" s="264"/>
      <c r="AA122" s="264"/>
      <c r="AB122" s="264">
        <f t="shared" si="11"/>
        <v>2</v>
      </c>
      <c r="AC122" s="264"/>
      <c r="AD122" s="264">
        <v>2</v>
      </c>
      <c r="AE122" s="264"/>
      <c r="AF122" s="264"/>
      <c r="AG122" s="264">
        <v>17.8</v>
      </c>
      <c r="AH122" s="264">
        <v>8.8</v>
      </c>
      <c r="AI122" s="264">
        <v>3</v>
      </c>
      <c r="AJ122" s="264"/>
      <c r="AK122" s="264"/>
      <c r="AL122" s="264">
        <v>1.5</v>
      </c>
      <c r="AM122" s="264"/>
      <c r="AN122" s="264"/>
      <c r="AO122" s="264"/>
      <c r="AP122" s="264"/>
      <c r="AQ122" s="264">
        <v>0.5</v>
      </c>
      <c r="AR122" s="264"/>
      <c r="AS122" s="264">
        <v>0.8</v>
      </c>
      <c r="AT122" s="264"/>
      <c r="AU122" s="264">
        <v>3</v>
      </c>
      <c r="AV122" s="264"/>
      <c r="AW122" s="264"/>
      <c r="AX122" s="264"/>
      <c r="AY122" s="264"/>
      <c r="AZ122" s="264"/>
      <c r="BA122" s="264"/>
      <c r="BB122" s="264"/>
      <c r="BC122" s="264"/>
      <c r="BD122" s="264"/>
      <c r="BE122" s="264"/>
      <c r="BF122" s="264"/>
      <c r="BG122" s="264">
        <v>1.1</v>
      </c>
      <c r="BH122" s="264"/>
      <c r="BI122" s="264">
        <v>3</v>
      </c>
      <c r="BJ122" s="264">
        <v>3</v>
      </c>
      <c r="BK122" s="264">
        <v>1.9</v>
      </c>
    </row>
    <row r="123" spans="1:63" ht="14.25" customHeight="1">
      <c r="A123" s="28" t="s">
        <v>279</v>
      </c>
      <c r="B123" s="39" t="s">
        <v>363</v>
      </c>
      <c r="C123" s="264">
        <f t="shared" si="6"/>
        <v>65.8</v>
      </c>
      <c r="D123" s="264">
        <f t="shared" si="7"/>
        <v>33</v>
      </c>
      <c r="E123" s="264">
        <v>13</v>
      </c>
      <c r="F123" s="264">
        <v>19</v>
      </c>
      <c r="G123" s="264">
        <v>1</v>
      </c>
      <c r="H123" s="264">
        <f t="shared" si="8"/>
        <v>8.8</v>
      </c>
      <c r="I123" s="264">
        <v>6.8</v>
      </c>
      <c r="J123" s="264"/>
      <c r="K123" s="264">
        <v>2</v>
      </c>
      <c r="L123" s="264"/>
      <c r="M123" s="264"/>
      <c r="N123" s="264">
        <v>4</v>
      </c>
      <c r="O123" s="264">
        <f t="shared" si="9"/>
        <v>0</v>
      </c>
      <c r="P123" s="264"/>
      <c r="Q123" s="264"/>
      <c r="R123" s="264"/>
      <c r="S123" s="264"/>
      <c r="T123" s="264">
        <f t="shared" si="10"/>
        <v>0</v>
      </c>
      <c r="U123" s="264"/>
      <c r="V123" s="264"/>
      <c r="W123" s="264"/>
      <c r="X123" s="264"/>
      <c r="Y123" s="264"/>
      <c r="Z123" s="264"/>
      <c r="AA123" s="264"/>
      <c r="AB123" s="264">
        <f t="shared" si="11"/>
        <v>20</v>
      </c>
      <c r="AC123" s="264"/>
      <c r="AD123" s="264">
        <v>20</v>
      </c>
      <c r="AE123" s="264"/>
      <c r="AF123" s="264"/>
      <c r="AG123" s="264">
        <v>75.4</v>
      </c>
      <c r="AH123" s="264">
        <v>29.7</v>
      </c>
      <c r="AI123" s="264">
        <v>17</v>
      </c>
      <c r="AJ123" s="264"/>
      <c r="AK123" s="264"/>
      <c r="AL123" s="264">
        <v>0.8</v>
      </c>
      <c r="AM123" s="264">
        <v>6</v>
      </c>
      <c r="AN123" s="264">
        <v>1.5</v>
      </c>
      <c r="AO123" s="264"/>
      <c r="AP123" s="264"/>
      <c r="AQ123" s="264"/>
      <c r="AR123" s="264">
        <v>2</v>
      </c>
      <c r="AS123" s="264">
        <v>0.4</v>
      </c>
      <c r="AT123" s="264"/>
      <c r="AU123" s="264">
        <v>2</v>
      </c>
      <c r="AV123" s="264"/>
      <c r="AW123" s="264">
        <v>3</v>
      </c>
      <c r="AX123" s="264">
        <v>1</v>
      </c>
      <c r="AY123" s="264"/>
      <c r="AZ123" s="264"/>
      <c r="BA123" s="264"/>
      <c r="BB123" s="264"/>
      <c r="BC123" s="264"/>
      <c r="BD123" s="264"/>
      <c r="BE123" s="264"/>
      <c r="BF123" s="264"/>
      <c r="BG123" s="264">
        <v>0.7</v>
      </c>
      <c r="BH123" s="264"/>
      <c r="BI123" s="264"/>
      <c r="BJ123" s="264">
        <v>20</v>
      </c>
      <c r="BK123" s="264">
        <v>21</v>
      </c>
    </row>
    <row r="124" spans="1:63" ht="14.25" customHeight="1">
      <c r="A124" s="28" t="s">
        <v>280</v>
      </c>
      <c r="B124" s="39" t="s">
        <v>362</v>
      </c>
      <c r="C124" s="264">
        <f t="shared" si="6"/>
        <v>94</v>
      </c>
      <c r="D124" s="264">
        <f t="shared" si="7"/>
        <v>58</v>
      </c>
      <c r="E124" s="264">
        <v>28</v>
      </c>
      <c r="F124" s="264">
        <v>30</v>
      </c>
      <c r="G124" s="264"/>
      <c r="H124" s="264">
        <f t="shared" si="8"/>
        <v>14</v>
      </c>
      <c r="I124" s="264">
        <v>11</v>
      </c>
      <c r="J124" s="264"/>
      <c r="K124" s="264">
        <v>3</v>
      </c>
      <c r="L124" s="264"/>
      <c r="M124" s="264"/>
      <c r="N124" s="264">
        <v>8</v>
      </c>
      <c r="O124" s="264">
        <f t="shared" si="9"/>
        <v>0</v>
      </c>
      <c r="P124" s="264"/>
      <c r="Q124" s="264"/>
      <c r="R124" s="264"/>
      <c r="S124" s="264">
        <v>9</v>
      </c>
      <c r="T124" s="264">
        <f t="shared" si="10"/>
        <v>0</v>
      </c>
      <c r="U124" s="264"/>
      <c r="V124" s="264"/>
      <c r="W124" s="264"/>
      <c r="X124" s="264"/>
      <c r="Y124" s="264"/>
      <c r="Z124" s="264"/>
      <c r="AA124" s="264"/>
      <c r="AB124" s="264">
        <f t="shared" si="11"/>
        <v>5</v>
      </c>
      <c r="AC124" s="264"/>
      <c r="AD124" s="264">
        <v>5</v>
      </c>
      <c r="AE124" s="264"/>
      <c r="AF124" s="264"/>
      <c r="AG124" s="264">
        <v>36.7</v>
      </c>
      <c r="AH124" s="264">
        <v>15.7</v>
      </c>
      <c r="AI124" s="264">
        <v>6</v>
      </c>
      <c r="AJ124" s="264">
        <v>5</v>
      </c>
      <c r="AK124" s="264"/>
      <c r="AL124" s="264"/>
      <c r="AM124" s="264"/>
      <c r="AN124" s="264"/>
      <c r="AO124" s="264"/>
      <c r="AP124" s="264"/>
      <c r="AQ124" s="264">
        <v>4</v>
      </c>
      <c r="AR124" s="264"/>
      <c r="AS124" s="264">
        <v>0.7</v>
      </c>
      <c r="AT124" s="264"/>
      <c r="AU124" s="264"/>
      <c r="AV124" s="264"/>
      <c r="AW124" s="264">
        <v>2</v>
      </c>
      <c r="AX124" s="264">
        <v>10</v>
      </c>
      <c r="AY124" s="264"/>
      <c r="AZ124" s="264"/>
      <c r="BA124" s="264"/>
      <c r="BB124" s="264"/>
      <c r="BC124" s="264"/>
      <c r="BD124" s="264"/>
      <c r="BE124" s="264"/>
      <c r="BF124" s="264"/>
      <c r="BG124" s="264">
        <v>0.1</v>
      </c>
      <c r="BH124" s="264"/>
      <c r="BI124" s="264"/>
      <c r="BJ124" s="264"/>
      <c r="BK124" s="264">
        <v>8.9</v>
      </c>
    </row>
    <row r="125" spans="1:63" ht="14.25" customHeight="1">
      <c r="A125" s="28" t="s">
        <v>281</v>
      </c>
      <c r="B125" s="39" t="s">
        <v>362</v>
      </c>
      <c r="C125" s="264">
        <f t="shared" si="6"/>
        <v>53</v>
      </c>
      <c r="D125" s="264">
        <f t="shared" si="7"/>
        <v>33</v>
      </c>
      <c r="E125" s="264">
        <v>15</v>
      </c>
      <c r="F125" s="264">
        <v>18</v>
      </c>
      <c r="G125" s="264"/>
      <c r="H125" s="264">
        <f t="shared" si="8"/>
        <v>8</v>
      </c>
      <c r="I125" s="264">
        <v>6</v>
      </c>
      <c r="J125" s="264"/>
      <c r="K125" s="264">
        <v>2</v>
      </c>
      <c r="L125" s="264"/>
      <c r="M125" s="264"/>
      <c r="N125" s="264">
        <v>5</v>
      </c>
      <c r="O125" s="264">
        <f t="shared" si="9"/>
        <v>0</v>
      </c>
      <c r="P125" s="264"/>
      <c r="Q125" s="264"/>
      <c r="R125" s="264"/>
      <c r="S125" s="264">
        <v>5</v>
      </c>
      <c r="T125" s="264">
        <f t="shared" si="10"/>
        <v>0</v>
      </c>
      <c r="U125" s="264"/>
      <c r="V125" s="264"/>
      <c r="W125" s="264"/>
      <c r="X125" s="264"/>
      <c r="Y125" s="264"/>
      <c r="Z125" s="264"/>
      <c r="AA125" s="264"/>
      <c r="AB125" s="264">
        <f t="shared" si="11"/>
        <v>2</v>
      </c>
      <c r="AC125" s="264"/>
      <c r="AD125" s="264">
        <v>2</v>
      </c>
      <c r="AE125" s="264"/>
      <c r="AF125" s="264"/>
      <c r="AG125" s="264">
        <v>25.4</v>
      </c>
      <c r="AH125" s="264">
        <v>12.2</v>
      </c>
      <c r="AI125" s="264">
        <v>5.8</v>
      </c>
      <c r="AJ125" s="264">
        <v>3</v>
      </c>
      <c r="AK125" s="264"/>
      <c r="AL125" s="264"/>
      <c r="AM125" s="264"/>
      <c r="AN125" s="264"/>
      <c r="AO125" s="264"/>
      <c r="AP125" s="264"/>
      <c r="AQ125" s="264">
        <v>3</v>
      </c>
      <c r="AR125" s="264"/>
      <c r="AS125" s="264">
        <v>0.4</v>
      </c>
      <c r="AT125" s="264"/>
      <c r="AU125" s="264"/>
      <c r="AV125" s="264"/>
      <c r="AW125" s="264">
        <v>2</v>
      </c>
      <c r="AX125" s="264">
        <v>5.5</v>
      </c>
      <c r="AY125" s="264"/>
      <c r="AZ125" s="264"/>
      <c r="BA125" s="264"/>
      <c r="BB125" s="264"/>
      <c r="BC125" s="264"/>
      <c r="BD125" s="264"/>
      <c r="BE125" s="264"/>
      <c r="BF125" s="264"/>
      <c r="BG125" s="264">
        <v>0.2</v>
      </c>
      <c r="BH125" s="264"/>
      <c r="BI125" s="264"/>
      <c r="BJ125" s="264">
        <v>4.5</v>
      </c>
      <c r="BK125" s="264">
        <v>1</v>
      </c>
    </row>
    <row r="126" spans="1:63" ht="14.25" customHeight="1">
      <c r="A126" s="28" t="s">
        <v>282</v>
      </c>
      <c r="B126" s="39" t="s">
        <v>362</v>
      </c>
      <c r="C126" s="264">
        <f t="shared" si="6"/>
        <v>130</v>
      </c>
      <c r="D126" s="264">
        <f t="shared" si="7"/>
        <v>88</v>
      </c>
      <c r="E126" s="264">
        <v>44</v>
      </c>
      <c r="F126" s="264">
        <v>44</v>
      </c>
      <c r="G126" s="264"/>
      <c r="H126" s="264">
        <f t="shared" si="8"/>
        <v>4</v>
      </c>
      <c r="I126" s="264"/>
      <c r="J126" s="264"/>
      <c r="K126" s="264">
        <v>4</v>
      </c>
      <c r="L126" s="264"/>
      <c r="M126" s="264"/>
      <c r="N126" s="264">
        <v>11.8</v>
      </c>
      <c r="O126" s="264">
        <f t="shared" si="9"/>
        <v>0</v>
      </c>
      <c r="P126" s="264"/>
      <c r="Q126" s="264"/>
      <c r="R126" s="264"/>
      <c r="S126" s="264">
        <v>12</v>
      </c>
      <c r="T126" s="264">
        <f t="shared" si="10"/>
        <v>0</v>
      </c>
      <c r="U126" s="264"/>
      <c r="V126" s="264"/>
      <c r="W126" s="264"/>
      <c r="X126" s="264"/>
      <c r="Y126" s="264"/>
      <c r="Z126" s="264"/>
      <c r="AA126" s="264"/>
      <c r="AB126" s="264">
        <f t="shared" si="11"/>
        <v>14.2</v>
      </c>
      <c r="AC126" s="264"/>
      <c r="AD126" s="264">
        <v>14.2</v>
      </c>
      <c r="AE126" s="264"/>
      <c r="AF126" s="264"/>
      <c r="AG126" s="264">
        <v>63</v>
      </c>
      <c r="AH126" s="264">
        <v>47.8</v>
      </c>
      <c r="AI126" s="264">
        <v>16</v>
      </c>
      <c r="AJ126" s="264">
        <v>0.3</v>
      </c>
      <c r="AK126" s="264">
        <v>0.2</v>
      </c>
      <c r="AL126" s="264">
        <v>5.2</v>
      </c>
      <c r="AM126" s="264">
        <v>9</v>
      </c>
      <c r="AN126" s="264">
        <v>10</v>
      </c>
      <c r="AO126" s="264"/>
      <c r="AP126" s="264"/>
      <c r="AQ126" s="264">
        <v>6.1</v>
      </c>
      <c r="AR126" s="264"/>
      <c r="AS126" s="264">
        <v>1</v>
      </c>
      <c r="AT126" s="264"/>
      <c r="AU126" s="264"/>
      <c r="AV126" s="264"/>
      <c r="AW126" s="264">
        <v>0.5</v>
      </c>
      <c r="AX126" s="264">
        <v>0.2</v>
      </c>
      <c r="AY126" s="264"/>
      <c r="AZ126" s="264"/>
      <c r="BA126" s="264"/>
      <c r="BB126" s="264"/>
      <c r="BC126" s="264">
        <v>5.7</v>
      </c>
      <c r="BD126" s="264">
        <v>5.7</v>
      </c>
      <c r="BE126" s="264"/>
      <c r="BF126" s="264"/>
      <c r="BG126" s="264">
        <v>0.2</v>
      </c>
      <c r="BH126" s="264"/>
      <c r="BI126" s="264">
        <v>1.6</v>
      </c>
      <c r="BJ126" s="264">
        <v>7</v>
      </c>
      <c r="BK126" s="264"/>
    </row>
    <row r="127" spans="1:63" ht="14.25" customHeight="1">
      <c r="A127" s="28" t="s">
        <v>283</v>
      </c>
      <c r="B127" s="39" t="s">
        <v>363</v>
      </c>
      <c r="C127" s="264">
        <f t="shared" si="6"/>
        <v>171</v>
      </c>
      <c r="D127" s="264">
        <f t="shared" si="7"/>
        <v>124</v>
      </c>
      <c r="E127" s="264">
        <v>54</v>
      </c>
      <c r="F127" s="264">
        <v>67</v>
      </c>
      <c r="G127" s="264">
        <v>3</v>
      </c>
      <c r="H127" s="264">
        <f t="shared" si="8"/>
        <v>6</v>
      </c>
      <c r="I127" s="264"/>
      <c r="J127" s="264"/>
      <c r="K127" s="264">
        <v>6</v>
      </c>
      <c r="L127" s="264"/>
      <c r="M127" s="264"/>
      <c r="N127" s="264">
        <v>16</v>
      </c>
      <c r="O127" s="264">
        <f t="shared" si="9"/>
        <v>0</v>
      </c>
      <c r="P127" s="264"/>
      <c r="Q127" s="264"/>
      <c r="R127" s="264"/>
      <c r="S127" s="264">
        <v>6</v>
      </c>
      <c r="T127" s="264">
        <f t="shared" si="10"/>
        <v>0</v>
      </c>
      <c r="U127" s="264"/>
      <c r="V127" s="264"/>
      <c r="W127" s="264"/>
      <c r="X127" s="264"/>
      <c r="Y127" s="264"/>
      <c r="Z127" s="264"/>
      <c r="AA127" s="264"/>
      <c r="AB127" s="264">
        <f t="shared" si="11"/>
        <v>19</v>
      </c>
      <c r="AC127" s="264"/>
      <c r="AD127" s="264">
        <v>19</v>
      </c>
      <c r="AE127" s="264"/>
      <c r="AF127" s="264"/>
      <c r="AG127" s="264">
        <v>71.4</v>
      </c>
      <c r="AH127" s="264">
        <v>38.4</v>
      </c>
      <c r="AI127" s="264">
        <v>13</v>
      </c>
      <c r="AJ127" s="264"/>
      <c r="AK127" s="264"/>
      <c r="AL127" s="264">
        <v>3</v>
      </c>
      <c r="AM127" s="264">
        <v>5</v>
      </c>
      <c r="AN127" s="264">
        <v>2</v>
      </c>
      <c r="AO127" s="264"/>
      <c r="AP127" s="264"/>
      <c r="AQ127" s="264">
        <v>5</v>
      </c>
      <c r="AR127" s="264">
        <v>4</v>
      </c>
      <c r="AS127" s="264">
        <v>1.4</v>
      </c>
      <c r="AT127" s="264"/>
      <c r="AU127" s="264">
        <v>5</v>
      </c>
      <c r="AV127" s="264"/>
      <c r="AW127" s="264"/>
      <c r="AX127" s="264"/>
      <c r="AY127" s="264"/>
      <c r="AZ127" s="264"/>
      <c r="BA127" s="264"/>
      <c r="BB127" s="264"/>
      <c r="BC127" s="264"/>
      <c r="BD127" s="264"/>
      <c r="BE127" s="264"/>
      <c r="BF127" s="264"/>
      <c r="BG127" s="264">
        <v>1.1</v>
      </c>
      <c r="BH127" s="264"/>
      <c r="BI127" s="264">
        <v>2</v>
      </c>
      <c r="BJ127" s="264">
        <v>6</v>
      </c>
      <c r="BK127" s="264">
        <v>23.9</v>
      </c>
    </row>
    <row r="128" spans="1:63" ht="14.25" customHeight="1">
      <c r="A128" s="28" t="s">
        <v>284</v>
      </c>
      <c r="B128" s="39" t="s">
        <v>361</v>
      </c>
      <c r="C128" s="264">
        <f t="shared" si="6"/>
        <v>890</v>
      </c>
      <c r="D128" s="264">
        <f t="shared" si="7"/>
        <v>626</v>
      </c>
      <c r="E128" s="264">
        <v>232</v>
      </c>
      <c r="F128" s="264">
        <v>375</v>
      </c>
      <c r="G128" s="264">
        <v>19</v>
      </c>
      <c r="H128" s="264">
        <f t="shared" si="8"/>
        <v>123</v>
      </c>
      <c r="I128" s="264">
        <v>94</v>
      </c>
      <c r="J128" s="264"/>
      <c r="K128" s="264">
        <v>29</v>
      </c>
      <c r="L128" s="264"/>
      <c r="M128" s="264"/>
      <c r="N128" s="264">
        <v>77</v>
      </c>
      <c r="O128" s="264">
        <f t="shared" si="9"/>
        <v>9</v>
      </c>
      <c r="P128" s="264"/>
      <c r="Q128" s="264"/>
      <c r="R128" s="264">
        <v>9</v>
      </c>
      <c r="S128" s="264">
        <v>4</v>
      </c>
      <c r="T128" s="264">
        <f t="shared" si="10"/>
        <v>0</v>
      </c>
      <c r="U128" s="264"/>
      <c r="V128" s="264"/>
      <c r="W128" s="264"/>
      <c r="X128" s="264"/>
      <c r="Y128" s="264"/>
      <c r="Z128" s="264"/>
      <c r="AA128" s="264"/>
      <c r="AB128" s="264">
        <f t="shared" si="11"/>
        <v>51</v>
      </c>
      <c r="AC128" s="264"/>
      <c r="AD128" s="264">
        <v>51</v>
      </c>
      <c r="AE128" s="264"/>
      <c r="AF128" s="264"/>
      <c r="AG128" s="264">
        <v>283.5</v>
      </c>
      <c r="AH128" s="264">
        <v>263.5</v>
      </c>
      <c r="AI128" s="264">
        <v>61</v>
      </c>
      <c r="AJ128" s="264">
        <v>51</v>
      </c>
      <c r="AK128" s="264"/>
      <c r="AL128" s="264">
        <v>51</v>
      </c>
      <c r="AM128" s="264">
        <v>60</v>
      </c>
      <c r="AN128" s="264"/>
      <c r="AO128" s="264"/>
      <c r="AP128" s="264"/>
      <c r="AQ128" s="264"/>
      <c r="AR128" s="264"/>
      <c r="AS128" s="264">
        <v>6.5</v>
      </c>
      <c r="AT128" s="264"/>
      <c r="AU128" s="264">
        <v>34</v>
      </c>
      <c r="AV128" s="264"/>
      <c r="AW128" s="264"/>
      <c r="AX128" s="264"/>
      <c r="AY128" s="264"/>
      <c r="AZ128" s="264"/>
      <c r="BA128" s="264"/>
      <c r="BB128" s="264"/>
      <c r="BC128" s="264"/>
      <c r="BD128" s="264"/>
      <c r="BE128" s="264"/>
      <c r="BF128" s="264"/>
      <c r="BG128" s="264">
        <v>10</v>
      </c>
      <c r="BH128" s="264"/>
      <c r="BI128" s="264">
        <v>10</v>
      </c>
      <c r="BJ128" s="264"/>
      <c r="BK128" s="264"/>
    </row>
    <row r="129" spans="1:63" ht="14.25" customHeight="1">
      <c r="A129" s="28" t="s">
        <v>285</v>
      </c>
      <c r="B129" s="39" t="s">
        <v>362</v>
      </c>
      <c r="C129" s="264">
        <f t="shared" si="6"/>
        <v>28</v>
      </c>
      <c r="D129" s="264">
        <f t="shared" si="7"/>
        <v>16</v>
      </c>
      <c r="E129" s="264">
        <v>8</v>
      </c>
      <c r="F129" s="264">
        <v>8</v>
      </c>
      <c r="G129" s="264"/>
      <c r="H129" s="264">
        <f t="shared" si="8"/>
        <v>4</v>
      </c>
      <c r="I129" s="264">
        <v>3</v>
      </c>
      <c r="J129" s="264"/>
      <c r="K129" s="264">
        <v>1</v>
      </c>
      <c r="L129" s="264"/>
      <c r="M129" s="264"/>
      <c r="N129" s="264">
        <v>2</v>
      </c>
      <c r="O129" s="264">
        <f t="shared" si="9"/>
        <v>0</v>
      </c>
      <c r="P129" s="264"/>
      <c r="Q129" s="264"/>
      <c r="R129" s="264"/>
      <c r="S129" s="264">
        <v>2</v>
      </c>
      <c r="T129" s="264">
        <f t="shared" si="10"/>
        <v>0</v>
      </c>
      <c r="U129" s="264"/>
      <c r="V129" s="264"/>
      <c r="W129" s="264"/>
      <c r="X129" s="264"/>
      <c r="Y129" s="264"/>
      <c r="Z129" s="264"/>
      <c r="AA129" s="264"/>
      <c r="AB129" s="264">
        <f t="shared" si="11"/>
        <v>4</v>
      </c>
      <c r="AC129" s="264"/>
      <c r="AD129" s="264">
        <v>4</v>
      </c>
      <c r="AE129" s="264"/>
      <c r="AF129" s="264"/>
      <c r="AG129" s="264">
        <v>32.3</v>
      </c>
      <c r="AH129" s="264">
        <v>9.3</v>
      </c>
      <c r="AI129" s="264">
        <v>5</v>
      </c>
      <c r="AJ129" s="264"/>
      <c r="AK129" s="264"/>
      <c r="AL129" s="264"/>
      <c r="AM129" s="264">
        <v>3</v>
      </c>
      <c r="AN129" s="264">
        <v>1</v>
      </c>
      <c r="AO129" s="264"/>
      <c r="AP129" s="264"/>
      <c r="AQ129" s="264"/>
      <c r="AR129" s="264"/>
      <c r="AS129" s="264">
        <v>0.3</v>
      </c>
      <c r="AT129" s="264"/>
      <c r="AU129" s="264"/>
      <c r="AV129" s="264"/>
      <c r="AW129" s="264"/>
      <c r="AX129" s="264"/>
      <c r="AY129" s="264"/>
      <c r="AZ129" s="264"/>
      <c r="BA129" s="264"/>
      <c r="BB129" s="264"/>
      <c r="BC129" s="264"/>
      <c r="BD129" s="264"/>
      <c r="BE129" s="264"/>
      <c r="BF129" s="264"/>
      <c r="BG129" s="264"/>
      <c r="BH129" s="264"/>
      <c r="BI129" s="264"/>
      <c r="BJ129" s="264">
        <v>8</v>
      </c>
      <c r="BK129" s="264">
        <v>15</v>
      </c>
    </row>
    <row r="130" spans="1:63" ht="14.25" customHeight="1">
      <c r="A130" s="28" t="s">
        <v>286</v>
      </c>
      <c r="B130" s="39" t="s">
        <v>361</v>
      </c>
      <c r="C130" s="264">
        <f t="shared" si="6"/>
        <v>428</v>
      </c>
      <c r="D130" s="264">
        <f t="shared" si="7"/>
        <v>304</v>
      </c>
      <c r="E130" s="264">
        <v>114</v>
      </c>
      <c r="F130" s="264">
        <v>182</v>
      </c>
      <c r="G130" s="264">
        <v>8</v>
      </c>
      <c r="H130" s="264">
        <f t="shared" si="8"/>
        <v>59</v>
      </c>
      <c r="I130" s="264">
        <v>45</v>
      </c>
      <c r="J130" s="264"/>
      <c r="K130" s="264">
        <v>14</v>
      </c>
      <c r="L130" s="264"/>
      <c r="M130" s="264"/>
      <c r="N130" s="264">
        <v>39</v>
      </c>
      <c r="O130" s="264">
        <f t="shared" si="9"/>
        <v>9</v>
      </c>
      <c r="P130" s="264"/>
      <c r="Q130" s="264"/>
      <c r="R130" s="264">
        <v>9</v>
      </c>
      <c r="S130" s="264">
        <v>6</v>
      </c>
      <c r="T130" s="264">
        <f t="shared" si="10"/>
        <v>0</v>
      </c>
      <c r="U130" s="264"/>
      <c r="V130" s="264"/>
      <c r="W130" s="264"/>
      <c r="X130" s="264"/>
      <c r="Y130" s="264"/>
      <c r="Z130" s="264"/>
      <c r="AA130" s="264"/>
      <c r="AB130" s="264">
        <f t="shared" si="11"/>
        <v>11</v>
      </c>
      <c r="AC130" s="264"/>
      <c r="AD130" s="264">
        <v>11</v>
      </c>
      <c r="AE130" s="264"/>
      <c r="AF130" s="264"/>
      <c r="AG130" s="264">
        <v>192.3</v>
      </c>
      <c r="AH130" s="264">
        <v>85.5</v>
      </c>
      <c r="AI130" s="264">
        <v>68.2</v>
      </c>
      <c r="AJ130" s="264"/>
      <c r="AK130" s="264"/>
      <c r="AL130" s="264"/>
      <c r="AM130" s="264"/>
      <c r="AN130" s="264"/>
      <c r="AO130" s="264"/>
      <c r="AP130" s="264"/>
      <c r="AQ130" s="264"/>
      <c r="AR130" s="264"/>
      <c r="AS130" s="264">
        <v>3</v>
      </c>
      <c r="AT130" s="264"/>
      <c r="AU130" s="264">
        <v>14.3</v>
      </c>
      <c r="AV130" s="264"/>
      <c r="AW130" s="264">
        <v>6</v>
      </c>
      <c r="AX130" s="264"/>
      <c r="AY130" s="264"/>
      <c r="AZ130" s="264"/>
      <c r="BA130" s="264"/>
      <c r="BB130" s="264"/>
      <c r="BC130" s="264"/>
      <c r="BD130" s="264"/>
      <c r="BE130" s="264"/>
      <c r="BF130" s="264"/>
      <c r="BG130" s="264">
        <v>4.6</v>
      </c>
      <c r="BH130" s="264"/>
      <c r="BI130" s="264">
        <v>15.2</v>
      </c>
      <c r="BJ130" s="264"/>
      <c r="BK130" s="264">
        <v>81</v>
      </c>
    </row>
    <row r="131" spans="1:63" ht="14.25" customHeight="1">
      <c r="A131" s="28" t="s">
        <v>287</v>
      </c>
      <c r="B131" s="39" t="s">
        <v>362</v>
      </c>
      <c r="C131" s="264">
        <f t="shared" si="6"/>
        <v>0</v>
      </c>
      <c r="D131" s="264">
        <f t="shared" si="7"/>
        <v>0</v>
      </c>
      <c r="E131" s="264"/>
      <c r="F131" s="264"/>
      <c r="G131" s="264"/>
      <c r="H131" s="264">
        <f t="shared" si="8"/>
        <v>0</v>
      </c>
      <c r="I131" s="264"/>
      <c r="J131" s="264"/>
      <c r="K131" s="264"/>
      <c r="L131" s="264"/>
      <c r="M131" s="264"/>
      <c r="N131" s="264"/>
      <c r="O131" s="264">
        <f t="shared" si="9"/>
        <v>0</v>
      </c>
      <c r="P131" s="264"/>
      <c r="Q131" s="264"/>
      <c r="R131" s="264"/>
      <c r="S131" s="264"/>
      <c r="T131" s="264">
        <f t="shared" si="10"/>
        <v>0</v>
      </c>
      <c r="U131" s="264"/>
      <c r="V131" s="264"/>
      <c r="W131" s="264"/>
      <c r="X131" s="264"/>
      <c r="Y131" s="264"/>
      <c r="Z131" s="264"/>
      <c r="AA131" s="264"/>
      <c r="AB131" s="264">
        <f t="shared" si="11"/>
        <v>0</v>
      </c>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row>
    <row r="132" spans="1:63" ht="14.25" customHeight="1">
      <c r="A132" s="28" t="s">
        <v>288</v>
      </c>
      <c r="B132" s="39" t="s">
        <v>361</v>
      </c>
      <c r="C132" s="264">
        <f t="shared" si="6"/>
        <v>175</v>
      </c>
      <c r="D132" s="264">
        <f t="shared" si="7"/>
        <v>134</v>
      </c>
      <c r="E132" s="264">
        <v>50</v>
      </c>
      <c r="F132" s="264">
        <v>79</v>
      </c>
      <c r="G132" s="264">
        <v>5</v>
      </c>
      <c r="H132" s="264">
        <f t="shared" si="8"/>
        <v>17</v>
      </c>
      <c r="I132" s="264">
        <v>15</v>
      </c>
      <c r="J132" s="264"/>
      <c r="K132" s="264">
        <v>2</v>
      </c>
      <c r="L132" s="264"/>
      <c r="M132" s="264"/>
      <c r="N132" s="264">
        <v>17</v>
      </c>
      <c r="O132" s="264">
        <f t="shared" si="9"/>
        <v>0</v>
      </c>
      <c r="P132" s="264"/>
      <c r="Q132" s="264"/>
      <c r="R132" s="264"/>
      <c r="S132" s="264"/>
      <c r="T132" s="264">
        <f t="shared" si="10"/>
        <v>0</v>
      </c>
      <c r="U132" s="264"/>
      <c r="V132" s="264"/>
      <c r="W132" s="264"/>
      <c r="X132" s="264"/>
      <c r="Y132" s="264"/>
      <c r="Z132" s="264"/>
      <c r="AA132" s="264"/>
      <c r="AB132" s="264">
        <f t="shared" si="11"/>
        <v>7</v>
      </c>
      <c r="AC132" s="264"/>
      <c r="AD132" s="264">
        <v>7</v>
      </c>
      <c r="AE132" s="264"/>
      <c r="AF132" s="264"/>
      <c r="AG132" s="264">
        <v>93.3</v>
      </c>
      <c r="AH132" s="264">
        <v>76.3</v>
      </c>
      <c r="AI132" s="264">
        <v>52.5</v>
      </c>
      <c r="AJ132" s="264"/>
      <c r="AK132" s="264"/>
      <c r="AL132" s="264"/>
      <c r="AM132" s="264"/>
      <c r="AN132" s="264"/>
      <c r="AO132" s="264"/>
      <c r="AP132" s="264"/>
      <c r="AQ132" s="264"/>
      <c r="AR132" s="264">
        <v>15</v>
      </c>
      <c r="AS132" s="264">
        <v>1.3</v>
      </c>
      <c r="AT132" s="264"/>
      <c r="AU132" s="264">
        <v>7.5</v>
      </c>
      <c r="AV132" s="264"/>
      <c r="AW132" s="264">
        <v>2</v>
      </c>
      <c r="AX132" s="264"/>
      <c r="AY132" s="264"/>
      <c r="AZ132" s="264"/>
      <c r="BA132" s="264"/>
      <c r="BB132" s="264"/>
      <c r="BC132" s="264">
        <v>6</v>
      </c>
      <c r="BD132" s="264"/>
      <c r="BE132" s="264"/>
      <c r="BF132" s="264">
        <v>6</v>
      </c>
      <c r="BG132" s="264">
        <v>4</v>
      </c>
      <c r="BH132" s="264"/>
      <c r="BI132" s="264">
        <v>5</v>
      </c>
      <c r="BJ132" s="264"/>
      <c r="BK132" s="264"/>
    </row>
    <row r="133" spans="1:63" ht="14.25" customHeight="1">
      <c r="A133" s="28" t="s">
        <v>289</v>
      </c>
      <c r="B133" s="39" t="s">
        <v>362</v>
      </c>
      <c r="C133" s="264">
        <f t="shared" si="6"/>
        <v>7</v>
      </c>
      <c r="D133" s="264">
        <f t="shared" si="7"/>
        <v>0</v>
      </c>
      <c r="E133" s="264"/>
      <c r="F133" s="264"/>
      <c r="G133" s="264"/>
      <c r="H133" s="264">
        <f t="shared" si="8"/>
        <v>0</v>
      </c>
      <c r="I133" s="264"/>
      <c r="J133" s="264"/>
      <c r="K133" s="264"/>
      <c r="L133" s="264"/>
      <c r="M133" s="264"/>
      <c r="N133" s="264"/>
      <c r="O133" s="264">
        <f t="shared" si="9"/>
        <v>0</v>
      </c>
      <c r="P133" s="264"/>
      <c r="Q133" s="264"/>
      <c r="R133" s="264"/>
      <c r="S133" s="264"/>
      <c r="T133" s="264">
        <f t="shared" si="10"/>
        <v>0</v>
      </c>
      <c r="U133" s="264"/>
      <c r="V133" s="264"/>
      <c r="W133" s="264"/>
      <c r="X133" s="264"/>
      <c r="Y133" s="264"/>
      <c r="Z133" s="264"/>
      <c r="AA133" s="264"/>
      <c r="AB133" s="264">
        <f t="shared" si="11"/>
        <v>7</v>
      </c>
      <c r="AC133" s="264"/>
      <c r="AD133" s="264">
        <v>7</v>
      </c>
      <c r="AE133" s="264"/>
      <c r="AF133" s="264"/>
      <c r="AG133" s="264">
        <v>0.2</v>
      </c>
      <c r="AH133" s="264">
        <v>0.2</v>
      </c>
      <c r="AI133" s="264"/>
      <c r="AJ133" s="264"/>
      <c r="AK133" s="264"/>
      <c r="AL133" s="264"/>
      <c r="AM133" s="264"/>
      <c r="AN133" s="264"/>
      <c r="AO133" s="264"/>
      <c r="AP133" s="264"/>
      <c r="AQ133" s="264"/>
      <c r="AR133" s="264"/>
      <c r="AS133" s="264">
        <v>0.2</v>
      </c>
      <c r="AT133" s="264"/>
      <c r="AU133" s="264"/>
      <c r="AV133" s="264"/>
      <c r="AW133" s="264"/>
      <c r="AX133" s="264"/>
      <c r="AY133" s="264"/>
      <c r="AZ133" s="264"/>
      <c r="BA133" s="264"/>
      <c r="BB133" s="264"/>
      <c r="BC133" s="264"/>
      <c r="BD133" s="264"/>
      <c r="BE133" s="264"/>
      <c r="BF133" s="264"/>
      <c r="BG133" s="264"/>
      <c r="BH133" s="264"/>
      <c r="BI133" s="264"/>
      <c r="BJ133" s="264"/>
      <c r="BK133" s="264"/>
    </row>
    <row r="134" spans="1:63" ht="14.25" customHeight="1">
      <c r="A134" s="28" t="s">
        <v>290</v>
      </c>
      <c r="B134" s="39" t="s">
        <v>362</v>
      </c>
      <c r="C134" s="264">
        <f t="shared" si="6"/>
        <v>6.5</v>
      </c>
      <c r="D134" s="264">
        <f t="shared" si="7"/>
        <v>0</v>
      </c>
      <c r="E134" s="264"/>
      <c r="F134" s="264"/>
      <c r="G134" s="264"/>
      <c r="H134" s="264">
        <f t="shared" si="8"/>
        <v>0</v>
      </c>
      <c r="I134" s="264"/>
      <c r="J134" s="264"/>
      <c r="K134" s="264"/>
      <c r="L134" s="264"/>
      <c r="M134" s="264"/>
      <c r="N134" s="264"/>
      <c r="O134" s="264">
        <f t="shared" si="9"/>
        <v>0</v>
      </c>
      <c r="P134" s="264"/>
      <c r="Q134" s="264"/>
      <c r="R134" s="264"/>
      <c r="S134" s="264"/>
      <c r="T134" s="264">
        <f t="shared" si="10"/>
        <v>0</v>
      </c>
      <c r="U134" s="264"/>
      <c r="V134" s="264"/>
      <c r="W134" s="264"/>
      <c r="X134" s="264"/>
      <c r="Y134" s="264"/>
      <c r="Z134" s="264"/>
      <c r="AA134" s="264"/>
      <c r="AB134" s="264">
        <f t="shared" si="11"/>
        <v>6.5</v>
      </c>
      <c r="AC134" s="264"/>
      <c r="AD134" s="264">
        <v>6.5</v>
      </c>
      <c r="AE134" s="264"/>
      <c r="AF134" s="264"/>
      <c r="AG134" s="264">
        <v>140</v>
      </c>
      <c r="AH134" s="264">
        <v>15</v>
      </c>
      <c r="AI134" s="264">
        <v>5</v>
      </c>
      <c r="AJ134" s="264">
        <v>2</v>
      </c>
      <c r="AK134" s="264"/>
      <c r="AL134" s="264"/>
      <c r="AM134" s="264"/>
      <c r="AN134" s="264">
        <v>2</v>
      </c>
      <c r="AO134" s="264"/>
      <c r="AP134" s="264"/>
      <c r="AQ134" s="264">
        <v>1</v>
      </c>
      <c r="AR134" s="264">
        <v>1</v>
      </c>
      <c r="AS134" s="264">
        <v>1</v>
      </c>
      <c r="AT134" s="264">
        <v>1</v>
      </c>
      <c r="AU134" s="264"/>
      <c r="AV134" s="264">
        <v>2</v>
      </c>
      <c r="AW134" s="264"/>
      <c r="AX134" s="264"/>
      <c r="AY134" s="264"/>
      <c r="AZ134" s="264"/>
      <c r="BA134" s="264"/>
      <c r="BB134" s="264"/>
      <c r="BC134" s="264">
        <v>20</v>
      </c>
      <c r="BD134" s="264">
        <v>13</v>
      </c>
      <c r="BE134" s="264">
        <v>7</v>
      </c>
      <c r="BF134" s="264"/>
      <c r="BG134" s="264"/>
      <c r="BH134" s="264"/>
      <c r="BI134" s="264"/>
      <c r="BJ134" s="264">
        <v>5</v>
      </c>
      <c r="BK134" s="264">
        <v>100</v>
      </c>
    </row>
    <row r="135" spans="1:63" ht="14.25" customHeight="1">
      <c r="A135" s="28" t="s">
        <v>291</v>
      </c>
      <c r="B135" s="39" t="s">
        <v>362</v>
      </c>
      <c r="C135" s="264">
        <f t="shared" si="6"/>
        <v>14</v>
      </c>
      <c r="D135" s="264">
        <f t="shared" si="7"/>
        <v>11</v>
      </c>
      <c r="E135" s="264">
        <v>5</v>
      </c>
      <c r="F135" s="264">
        <v>6</v>
      </c>
      <c r="G135" s="264"/>
      <c r="H135" s="264">
        <f t="shared" si="8"/>
        <v>0</v>
      </c>
      <c r="I135" s="264"/>
      <c r="J135" s="264"/>
      <c r="K135" s="264"/>
      <c r="L135" s="264"/>
      <c r="M135" s="264"/>
      <c r="N135" s="264">
        <v>2</v>
      </c>
      <c r="O135" s="264">
        <f t="shared" si="9"/>
        <v>0</v>
      </c>
      <c r="P135" s="264"/>
      <c r="Q135" s="264"/>
      <c r="R135" s="264"/>
      <c r="S135" s="264">
        <v>1</v>
      </c>
      <c r="T135" s="264">
        <f t="shared" si="10"/>
        <v>0</v>
      </c>
      <c r="U135" s="264"/>
      <c r="V135" s="264"/>
      <c r="W135" s="264"/>
      <c r="X135" s="264"/>
      <c r="Y135" s="264"/>
      <c r="Z135" s="264"/>
      <c r="AA135" s="264"/>
      <c r="AB135" s="264">
        <f t="shared" si="11"/>
        <v>0</v>
      </c>
      <c r="AC135" s="264"/>
      <c r="AD135" s="264"/>
      <c r="AE135" s="264"/>
      <c r="AF135" s="264"/>
      <c r="AG135" s="264">
        <v>1.2</v>
      </c>
      <c r="AH135" s="264">
        <v>0.7</v>
      </c>
      <c r="AI135" s="264">
        <v>0.5</v>
      </c>
      <c r="AJ135" s="264"/>
      <c r="AK135" s="264"/>
      <c r="AL135" s="264"/>
      <c r="AM135" s="264"/>
      <c r="AN135" s="264"/>
      <c r="AO135" s="264"/>
      <c r="AP135" s="264"/>
      <c r="AQ135" s="264"/>
      <c r="AR135" s="264"/>
      <c r="AS135" s="264">
        <v>0.2</v>
      </c>
      <c r="AT135" s="264"/>
      <c r="AU135" s="264"/>
      <c r="AV135" s="264"/>
      <c r="AW135" s="264"/>
      <c r="AX135" s="264"/>
      <c r="AY135" s="264"/>
      <c r="AZ135" s="264"/>
      <c r="BA135" s="264"/>
      <c r="BB135" s="264"/>
      <c r="BC135" s="264"/>
      <c r="BD135" s="264"/>
      <c r="BE135" s="264"/>
      <c r="BF135" s="264"/>
      <c r="BG135" s="264"/>
      <c r="BH135" s="264"/>
      <c r="BI135" s="264"/>
      <c r="BJ135" s="264"/>
      <c r="BK135" s="264">
        <v>0.5</v>
      </c>
    </row>
    <row r="136" spans="1:63" ht="14.25" customHeight="1">
      <c r="A136" s="28" t="s">
        <v>292</v>
      </c>
      <c r="B136" s="39" t="s">
        <v>363</v>
      </c>
      <c r="C136" s="264">
        <f t="shared" si="6"/>
        <v>226</v>
      </c>
      <c r="D136" s="264">
        <f t="shared" si="7"/>
        <v>177</v>
      </c>
      <c r="E136" s="264">
        <v>68</v>
      </c>
      <c r="F136" s="264">
        <v>103</v>
      </c>
      <c r="G136" s="264">
        <v>6</v>
      </c>
      <c r="H136" s="264">
        <f t="shared" si="8"/>
        <v>9</v>
      </c>
      <c r="I136" s="264"/>
      <c r="J136" s="264"/>
      <c r="K136" s="264">
        <v>9</v>
      </c>
      <c r="L136" s="264"/>
      <c r="M136" s="264"/>
      <c r="N136" s="264">
        <v>22</v>
      </c>
      <c r="O136" s="264">
        <f t="shared" si="9"/>
        <v>0</v>
      </c>
      <c r="P136" s="264"/>
      <c r="Q136" s="264"/>
      <c r="R136" s="264"/>
      <c r="S136" s="264"/>
      <c r="T136" s="264">
        <f t="shared" si="10"/>
        <v>0</v>
      </c>
      <c r="U136" s="264"/>
      <c r="V136" s="264"/>
      <c r="W136" s="264"/>
      <c r="X136" s="264"/>
      <c r="Y136" s="264"/>
      <c r="Z136" s="264"/>
      <c r="AA136" s="264"/>
      <c r="AB136" s="264">
        <f t="shared" si="11"/>
        <v>18</v>
      </c>
      <c r="AC136" s="264"/>
      <c r="AD136" s="264">
        <v>18</v>
      </c>
      <c r="AE136" s="264"/>
      <c r="AF136" s="264"/>
      <c r="AG136" s="264">
        <v>115.3</v>
      </c>
      <c r="AH136" s="264">
        <v>73.3</v>
      </c>
      <c r="AI136" s="264">
        <v>21</v>
      </c>
      <c r="AJ136" s="264">
        <v>3</v>
      </c>
      <c r="AK136" s="264">
        <v>1</v>
      </c>
      <c r="AL136" s="264">
        <v>2</v>
      </c>
      <c r="AM136" s="264">
        <v>7</v>
      </c>
      <c r="AN136" s="264">
        <v>8</v>
      </c>
      <c r="AO136" s="264"/>
      <c r="AP136" s="264">
        <v>2</v>
      </c>
      <c r="AQ136" s="264">
        <v>11</v>
      </c>
      <c r="AR136" s="264"/>
      <c r="AS136" s="264">
        <v>2.3</v>
      </c>
      <c r="AT136" s="264"/>
      <c r="AU136" s="264">
        <v>16</v>
      </c>
      <c r="AV136" s="264"/>
      <c r="AW136" s="264">
        <v>1.5</v>
      </c>
      <c r="AX136" s="264">
        <v>3</v>
      </c>
      <c r="AY136" s="264">
        <v>4.5</v>
      </c>
      <c r="AZ136" s="264"/>
      <c r="BA136" s="264">
        <v>4.5</v>
      </c>
      <c r="BB136" s="264"/>
      <c r="BC136" s="264">
        <v>6</v>
      </c>
      <c r="BD136" s="264"/>
      <c r="BE136" s="264">
        <v>6</v>
      </c>
      <c r="BF136" s="264"/>
      <c r="BG136" s="264">
        <v>3.5</v>
      </c>
      <c r="BH136" s="264"/>
      <c r="BI136" s="264">
        <v>4.5</v>
      </c>
      <c r="BJ136" s="264">
        <v>8</v>
      </c>
      <c r="BK136" s="264">
        <v>11</v>
      </c>
    </row>
    <row r="137" spans="1:63" ht="14.25" customHeight="1">
      <c r="A137" s="28" t="s">
        <v>293</v>
      </c>
      <c r="B137" s="39" t="s">
        <v>363</v>
      </c>
      <c r="C137" s="264">
        <f aca="true" t="shared" si="12" ref="C137:C200">D137+H137+N137+O137+S137+T137+Z137+AA137+AF137+AB137</f>
        <v>228</v>
      </c>
      <c r="D137" s="264">
        <f aca="true" t="shared" si="13" ref="D137:D200">SUM(E137:G137)</f>
        <v>132</v>
      </c>
      <c r="E137" s="264">
        <v>57</v>
      </c>
      <c r="F137" s="264">
        <v>72</v>
      </c>
      <c r="G137" s="264">
        <v>3</v>
      </c>
      <c r="H137" s="264">
        <f aca="true" t="shared" si="14" ref="H137:H200">SUM(I137:M137)</f>
        <v>34</v>
      </c>
      <c r="I137" s="264">
        <v>28</v>
      </c>
      <c r="J137" s="264"/>
      <c r="K137" s="264">
        <v>6</v>
      </c>
      <c r="L137" s="264"/>
      <c r="M137" s="264"/>
      <c r="N137" s="264">
        <v>17</v>
      </c>
      <c r="O137" s="264">
        <f aca="true" t="shared" si="15" ref="O137:O200">SUM(P137:R137)</f>
        <v>0</v>
      </c>
      <c r="P137" s="264"/>
      <c r="Q137" s="264"/>
      <c r="R137" s="264"/>
      <c r="S137" s="264">
        <v>8</v>
      </c>
      <c r="T137" s="264">
        <f aca="true" t="shared" si="16" ref="T137:T200">SUM(U137:Y137)</f>
        <v>0</v>
      </c>
      <c r="U137" s="264"/>
      <c r="V137" s="264"/>
      <c r="W137" s="264"/>
      <c r="X137" s="264"/>
      <c r="Y137" s="264"/>
      <c r="Z137" s="264"/>
      <c r="AA137" s="264"/>
      <c r="AB137" s="264">
        <f aca="true" t="shared" si="17" ref="AB137:AB200">SUM(AC137:AE137)</f>
        <v>37</v>
      </c>
      <c r="AC137" s="264"/>
      <c r="AD137" s="264">
        <v>37</v>
      </c>
      <c r="AE137" s="264"/>
      <c r="AF137" s="264"/>
      <c r="AG137" s="264">
        <v>361.4</v>
      </c>
      <c r="AH137" s="264">
        <v>98.4</v>
      </c>
      <c r="AI137" s="264">
        <v>14.4</v>
      </c>
      <c r="AJ137" s="264">
        <v>30</v>
      </c>
      <c r="AK137" s="264"/>
      <c r="AL137" s="264">
        <v>1.5</v>
      </c>
      <c r="AM137" s="264">
        <v>13.5</v>
      </c>
      <c r="AN137" s="264">
        <v>7</v>
      </c>
      <c r="AO137" s="264"/>
      <c r="AP137" s="264">
        <v>20</v>
      </c>
      <c r="AQ137" s="264">
        <v>6</v>
      </c>
      <c r="AR137" s="264"/>
      <c r="AS137" s="264">
        <v>1.4</v>
      </c>
      <c r="AT137" s="264"/>
      <c r="AU137" s="264">
        <v>4.6</v>
      </c>
      <c r="AV137" s="264"/>
      <c r="AW137" s="264">
        <v>2.3</v>
      </c>
      <c r="AX137" s="264">
        <v>15</v>
      </c>
      <c r="AY137" s="264"/>
      <c r="AZ137" s="264"/>
      <c r="BA137" s="264"/>
      <c r="BB137" s="264"/>
      <c r="BC137" s="264"/>
      <c r="BD137" s="264"/>
      <c r="BE137" s="264"/>
      <c r="BF137" s="264"/>
      <c r="BG137" s="264">
        <v>5.2</v>
      </c>
      <c r="BH137" s="264"/>
      <c r="BI137" s="264">
        <v>4.4</v>
      </c>
      <c r="BJ137" s="264">
        <v>31.1</v>
      </c>
      <c r="BK137" s="264">
        <v>205</v>
      </c>
    </row>
    <row r="138" spans="1:63" ht="14.25" customHeight="1">
      <c r="A138" s="28" t="s">
        <v>294</v>
      </c>
      <c r="B138" s="39" t="s">
        <v>363</v>
      </c>
      <c r="C138" s="264">
        <f t="shared" si="12"/>
        <v>239</v>
      </c>
      <c r="D138" s="264">
        <f t="shared" si="13"/>
        <v>149</v>
      </c>
      <c r="E138" s="264">
        <v>54</v>
      </c>
      <c r="F138" s="264">
        <v>90</v>
      </c>
      <c r="G138" s="264">
        <v>5</v>
      </c>
      <c r="H138" s="264">
        <f t="shared" si="14"/>
        <v>30</v>
      </c>
      <c r="I138" s="264">
        <v>23</v>
      </c>
      <c r="J138" s="264"/>
      <c r="K138" s="264">
        <v>7</v>
      </c>
      <c r="L138" s="264"/>
      <c r="M138" s="264"/>
      <c r="N138" s="264">
        <v>18</v>
      </c>
      <c r="O138" s="264">
        <f t="shared" si="15"/>
        <v>9</v>
      </c>
      <c r="P138" s="264"/>
      <c r="Q138" s="264"/>
      <c r="R138" s="264">
        <v>9</v>
      </c>
      <c r="S138" s="264"/>
      <c r="T138" s="264">
        <f t="shared" si="16"/>
        <v>0</v>
      </c>
      <c r="U138" s="264"/>
      <c r="V138" s="264"/>
      <c r="W138" s="264"/>
      <c r="X138" s="264"/>
      <c r="Y138" s="264"/>
      <c r="Z138" s="264"/>
      <c r="AA138" s="264"/>
      <c r="AB138" s="264">
        <f t="shared" si="17"/>
        <v>33</v>
      </c>
      <c r="AC138" s="264"/>
      <c r="AD138" s="264">
        <v>33</v>
      </c>
      <c r="AE138" s="264"/>
      <c r="AF138" s="264"/>
      <c r="AG138" s="264">
        <v>70.5</v>
      </c>
      <c r="AH138" s="264">
        <v>50.5</v>
      </c>
      <c r="AI138" s="264">
        <v>10</v>
      </c>
      <c r="AJ138" s="264">
        <v>8</v>
      </c>
      <c r="AK138" s="264">
        <v>3</v>
      </c>
      <c r="AL138" s="264">
        <v>2</v>
      </c>
      <c r="AM138" s="264">
        <v>2</v>
      </c>
      <c r="AN138" s="264">
        <v>2</v>
      </c>
      <c r="AO138" s="264"/>
      <c r="AP138" s="264">
        <v>3</v>
      </c>
      <c r="AQ138" s="264">
        <v>10</v>
      </c>
      <c r="AR138" s="264"/>
      <c r="AS138" s="264">
        <v>1.7</v>
      </c>
      <c r="AT138" s="264"/>
      <c r="AU138" s="264">
        <v>8.8</v>
      </c>
      <c r="AV138" s="264"/>
      <c r="AW138" s="264">
        <v>2</v>
      </c>
      <c r="AX138" s="264">
        <v>5</v>
      </c>
      <c r="AY138" s="264"/>
      <c r="AZ138" s="264"/>
      <c r="BA138" s="264"/>
      <c r="BB138" s="264"/>
      <c r="BC138" s="264"/>
      <c r="BD138" s="264"/>
      <c r="BE138" s="264"/>
      <c r="BF138" s="264"/>
      <c r="BG138" s="264">
        <v>4</v>
      </c>
      <c r="BH138" s="264"/>
      <c r="BI138" s="264">
        <v>6</v>
      </c>
      <c r="BJ138" s="264">
        <v>3</v>
      </c>
      <c r="BK138" s="264"/>
    </row>
    <row r="139" spans="1:63" ht="14.25" customHeight="1">
      <c r="A139" s="28" t="s">
        <v>295</v>
      </c>
      <c r="B139" s="39" t="s">
        <v>362</v>
      </c>
      <c r="C139" s="264">
        <f t="shared" si="12"/>
        <v>102</v>
      </c>
      <c r="D139" s="264">
        <f t="shared" si="13"/>
        <v>44</v>
      </c>
      <c r="E139" s="264">
        <v>16</v>
      </c>
      <c r="F139" s="264">
        <v>26</v>
      </c>
      <c r="G139" s="264">
        <v>2</v>
      </c>
      <c r="H139" s="264">
        <f t="shared" si="14"/>
        <v>2</v>
      </c>
      <c r="I139" s="264"/>
      <c r="J139" s="264"/>
      <c r="K139" s="264">
        <v>2</v>
      </c>
      <c r="L139" s="264"/>
      <c r="M139" s="264"/>
      <c r="N139" s="264">
        <v>6</v>
      </c>
      <c r="O139" s="264">
        <f t="shared" si="15"/>
        <v>0</v>
      </c>
      <c r="P139" s="264"/>
      <c r="Q139" s="264"/>
      <c r="R139" s="264"/>
      <c r="S139" s="264"/>
      <c r="T139" s="264">
        <f t="shared" si="16"/>
        <v>0</v>
      </c>
      <c r="U139" s="264"/>
      <c r="V139" s="264"/>
      <c r="W139" s="264"/>
      <c r="X139" s="264"/>
      <c r="Y139" s="264"/>
      <c r="Z139" s="264"/>
      <c r="AA139" s="264"/>
      <c r="AB139" s="264">
        <f t="shared" si="17"/>
        <v>50</v>
      </c>
      <c r="AC139" s="264"/>
      <c r="AD139" s="264">
        <v>50</v>
      </c>
      <c r="AE139" s="264"/>
      <c r="AF139" s="264"/>
      <c r="AG139" s="264">
        <v>62.5</v>
      </c>
      <c r="AH139" s="264">
        <v>21.5</v>
      </c>
      <c r="AI139" s="264">
        <v>11.6</v>
      </c>
      <c r="AJ139" s="264">
        <v>3</v>
      </c>
      <c r="AK139" s="264"/>
      <c r="AL139" s="264">
        <v>0.4</v>
      </c>
      <c r="AM139" s="264">
        <v>2</v>
      </c>
      <c r="AN139" s="264"/>
      <c r="AO139" s="264"/>
      <c r="AP139" s="264"/>
      <c r="AQ139" s="264">
        <v>4</v>
      </c>
      <c r="AR139" s="264"/>
      <c r="AS139" s="264">
        <v>0.5</v>
      </c>
      <c r="AT139" s="264"/>
      <c r="AU139" s="264"/>
      <c r="AV139" s="264"/>
      <c r="AW139" s="264">
        <v>2</v>
      </c>
      <c r="AX139" s="264"/>
      <c r="AY139" s="264"/>
      <c r="AZ139" s="264"/>
      <c r="BA139" s="264"/>
      <c r="BB139" s="264"/>
      <c r="BC139" s="264">
        <v>2</v>
      </c>
      <c r="BD139" s="264">
        <v>2</v>
      </c>
      <c r="BE139" s="264"/>
      <c r="BF139" s="264"/>
      <c r="BG139" s="264">
        <v>1</v>
      </c>
      <c r="BH139" s="264"/>
      <c r="BI139" s="264"/>
      <c r="BJ139" s="264">
        <v>10</v>
      </c>
      <c r="BK139" s="264">
        <v>26</v>
      </c>
    </row>
    <row r="140" spans="1:63" ht="14.25" customHeight="1">
      <c r="A140" s="28" t="s">
        <v>296</v>
      </c>
      <c r="B140" s="39" t="s">
        <v>362</v>
      </c>
      <c r="C140" s="264">
        <f t="shared" si="12"/>
        <v>72</v>
      </c>
      <c r="D140" s="264">
        <f t="shared" si="13"/>
        <v>0</v>
      </c>
      <c r="E140" s="264"/>
      <c r="F140" s="264"/>
      <c r="G140" s="264"/>
      <c r="H140" s="264">
        <f t="shared" si="14"/>
        <v>0</v>
      </c>
      <c r="I140" s="264"/>
      <c r="J140" s="264"/>
      <c r="K140" s="264"/>
      <c r="L140" s="264"/>
      <c r="M140" s="264"/>
      <c r="N140" s="264"/>
      <c r="O140" s="264">
        <f t="shared" si="15"/>
        <v>0</v>
      </c>
      <c r="P140" s="264"/>
      <c r="Q140" s="264"/>
      <c r="R140" s="264"/>
      <c r="S140" s="264"/>
      <c r="T140" s="264">
        <f t="shared" si="16"/>
        <v>0</v>
      </c>
      <c r="U140" s="264"/>
      <c r="V140" s="264"/>
      <c r="W140" s="264"/>
      <c r="X140" s="264"/>
      <c r="Y140" s="264"/>
      <c r="Z140" s="264"/>
      <c r="AA140" s="264"/>
      <c r="AB140" s="264">
        <f t="shared" si="17"/>
        <v>72</v>
      </c>
      <c r="AC140" s="264"/>
      <c r="AD140" s="264">
        <v>72</v>
      </c>
      <c r="AE140" s="264"/>
      <c r="AF140" s="264"/>
      <c r="AG140" s="264">
        <v>42</v>
      </c>
      <c r="AH140" s="264">
        <v>24</v>
      </c>
      <c r="AI140" s="264">
        <v>20</v>
      </c>
      <c r="AJ140" s="264"/>
      <c r="AK140" s="264"/>
      <c r="AL140" s="264"/>
      <c r="AM140" s="264"/>
      <c r="AN140" s="264"/>
      <c r="AO140" s="264"/>
      <c r="AP140" s="264">
        <v>2</v>
      </c>
      <c r="AQ140" s="264">
        <v>2</v>
      </c>
      <c r="AR140" s="264"/>
      <c r="AS140" s="264"/>
      <c r="AT140" s="264"/>
      <c r="AU140" s="264"/>
      <c r="AV140" s="264"/>
      <c r="AW140" s="264"/>
      <c r="AX140" s="264"/>
      <c r="AY140" s="264"/>
      <c r="AZ140" s="264"/>
      <c r="BA140" s="264"/>
      <c r="BB140" s="264"/>
      <c r="BC140" s="264"/>
      <c r="BD140" s="264"/>
      <c r="BE140" s="264"/>
      <c r="BF140" s="264"/>
      <c r="BG140" s="264"/>
      <c r="BH140" s="264"/>
      <c r="BI140" s="264">
        <v>2.8</v>
      </c>
      <c r="BJ140" s="264">
        <v>3</v>
      </c>
      <c r="BK140" s="264">
        <v>12.2</v>
      </c>
    </row>
    <row r="141" spans="1:63" ht="14.25" customHeight="1">
      <c r="A141" s="28" t="s">
        <v>297</v>
      </c>
      <c r="B141" s="39" t="s">
        <v>362</v>
      </c>
      <c r="C141" s="264">
        <f t="shared" si="12"/>
        <v>20</v>
      </c>
      <c r="D141" s="264">
        <f t="shared" si="13"/>
        <v>0</v>
      </c>
      <c r="E141" s="264"/>
      <c r="F141" s="264"/>
      <c r="G141" s="264"/>
      <c r="H141" s="264">
        <f t="shared" si="14"/>
        <v>0</v>
      </c>
      <c r="I141" s="264"/>
      <c r="J141" s="264"/>
      <c r="K141" s="264"/>
      <c r="L141" s="264"/>
      <c r="M141" s="264"/>
      <c r="N141" s="264"/>
      <c r="O141" s="264">
        <f t="shared" si="15"/>
        <v>0</v>
      </c>
      <c r="P141" s="264"/>
      <c r="Q141" s="264"/>
      <c r="R141" s="264"/>
      <c r="S141" s="264"/>
      <c r="T141" s="264">
        <f t="shared" si="16"/>
        <v>0</v>
      </c>
      <c r="U141" s="264"/>
      <c r="V141" s="264"/>
      <c r="W141" s="264"/>
      <c r="X141" s="264"/>
      <c r="Y141" s="264"/>
      <c r="Z141" s="264"/>
      <c r="AA141" s="264"/>
      <c r="AB141" s="264">
        <f t="shared" si="17"/>
        <v>20</v>
      </c>
      <c r="AC141" s="264"/>
      <c r="AD141" s="264">
        <v>20</v>
      </c>
      <c r="AE141" s="264"/>
      <c r="AF141" s="264"/>
      <c r="AG141" s="264">
        <v>39</v>
      </c>
      <c r="AH141" s="264">
        <v>19</v>
      </c>
      <c r="AI141" s="264">
        <v>15</v>
      </c>
      <c r="AJ141" s="264"/>
      <c r="AK141" s="264"/>
      <c r="AL141" s="264"/>
      <c r="AM141" s="264">
        <v>1</v>
      </c>
      <c r="AN141" s="264"/>
      <c r="AO141" s="264"/>
      <c r="AP141" s="264"/>
      <c r="AQ141" s="264">
        <v>3</v>
      </c>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v>20</v>
      </c>
    </row>
    <row r="142" spans="1:63" ht="14.25" customHeight="1">
      <c r="A142" s="28" t="s">
        <v>298</v>
      </c>
      <c r="B142" s="39" t="s">
        <v>363</v>
      </c>
      <c r="C142" s="264">
        <f t="shared" si="12"/>
        <v>542.1999999999999</v>
      </c>
      <c r="D142" s="264">
        <f t="shared" si="13"/>
        <v>384.09999999999997</v>
      </c>
      <c r="E142" s="264">
        <v>142.7</v>
      </c>
      <c r="F142" s="264">
        <v>229.5</v>
      </c>
      <c r="G142" s="264">
        <v>11.9</v>
      </c>
      <c r="H142" s="264">
        <f t="shared" si="14"/>
        <v>76.1</v>
      </c>
      <c r="I142" s="264">
        <v>59.1</v>
      </c>
      <c r="J142" s="264"/>
      <c r="K142" s="264">
        <v>17</v>
      </c>
      <c r="L142" s="264"/>
      <c r="M142" s="264"/>
      <c r="N142" s="264">
        <v>43</v>
      </c>
      <c r="O142" s="264">
        <f t="shared" si="15"/>
        <v>0</v>
      </c>
      <c r="P142" s="264"/>
      <c r="Q142" s="264"/>
      <c r="R142" s="264"/>
      <c r="S142" s="264"/>
      <c r="T142" s="264">
        <f t="shared" si="16"/>
        <v>0</v>
      </c>
      <c r="U142" s="264"/>
      <c r="V142" s="264"/>
      <c r="W142" s="264"/>
      <c r="X142" s="264"/>
      <c r="Y142" s="264"/>
      <c r="Z142" s="264"/>
      <c r="AA142" s="264"/>
      <c r="AB142" s="264">
        <f t="shared" si="17"/>
        <v>39</v>
      </c>
      <c r="AC142" s="264"/>
      <c r="AD142" s="264">
        <v>39</v>
      </c>
      <c r="AE142" s="264"/>
      <c r="AF142" s="264"/>
      <c r="AG142" s="264">
        <v>272.1</v>
      </c>
      <c r="AH142" s="264">
        <v>141.1</v>
      </c>
      <c r="AI142" s="264">
        <v>25</v>
      </c>
      <c r="AJ142" s="264">
        <v>15</v>
      </c>
      <c r="AK142" s="264">
        <v>2</v>
      </c>
      <c r="AL142" s="264">
        <v>2</v>
      </c>
      <c r="AM142" s="264">
        <v>15</v>
      </c>
      <c r="AN142" s="264">
        <v>2</v>
      </c>
      <c r="AO142" s="264"/>
      <c r="AP142" s="264">
        <v>6</v>
      </c>
      <c r="AQ142" s="264">
        <v>25</v>
      </c>
      <c r="AR142" s="264">
        <v>10</v>
      </c>
      <c r="AS142" s="264">
        <v>4</v>
      </c>
      <c r="AT142" s="264">
        <v>12</v>
      </c>
      <c r="AU142" s="264">
        <v>23.1</v>
      </c>
      <c r="AV142" s="264"/>
      <c r="AW142" s="264">
        <v>6</v>
      </c>
      <c r="AX142" s="264">
        <v>5</v>
      </c>
      <c r="AY142" s="264"/>
      <c r="AZ142" s="264"/>
      <c r="BA142" s="264"/>
      <c r="BB142" s="264"/>
      <c r="BC142" s="264">
        <v>30</v>
      </c>
      <c r="BD142" s="264">
        <v>10</v>
      </c>
      <c r="BE142" s="264">
        <v>20</v>
      </c>
      <c r="BF142" s="264"/>
      <c r="BG142" s="264">
        <v>5.5</v>
      </c>
      <c r="BH142" s="264"/>
      <c r="BI142" s="264">
        <v>5.5</v>
      </c>
      <c r="BJ142" s="264">
        <v>25</v>
      </c>
      <c r="BK142" s="264">
        <v>54</v>
      </c>
    </row>
    <row r="143" spans="1:63" ht="14.25" customHeight="1">
      <c r="A143" s="28" t="s">
        <v>299</v>
      </c>
      <c r="B143" s="39" t="s">
        <v>362</v>
      </c>
      <c r="C143" s="264">
        <f t="shared" si="12"/>
        <v>44</v>
      </c>
      <c r="D143" s="264">
        <f t="shared" si="13"/>
        <v>27.299999999999997</v>
      </c>
      <c r="E143" s="264">
        <v>13.1</v>
      </c>
      <c r="F143" s="264">
        <v>14.2</v>
      </c>
      <c r="G143" s="264"/>
      <c r="H143" s="264">
        <f t="shared" si="14"/>
        <v>6</v>
      </c>
      <c r="I143" s="264">
        <v>4.8</v>
      </c>
      <c r="J143" s="264"/>
      <c r="K143" s="264">
        <v>1.2</v>
      </c>
      <c r="L143" s="264"/>
      <c r="M143" s="264"/>
      <c r="N143" s="264">
        <v>3.2</v>
      </c>
      <c r="O143" s="264">
        <f t="shared" si="15"/>
        <v>0</v>
      </c>
      <c r="P143" s="264"/>
      <c r="Q143" s="264"/>
      <c r="R143" s="264"/>
      <c r="S143" s="264">
        <v>3.1</v>
      </c>
      <c r="T143" s="264">
        <f t="shared" si="16"/>
        <v>0</v>
      </c>
      <c r="U143" s="264"/>
      <c r="V143" s="264"/>
      <c r="W143" s="264"/>
      <c r="X143" s="264"/>
      <c r="Y143" s="264"/>
      <c r="Z143" s="264"/>
      <c r="AA143" s="264"/>
      <c r="AB143" s="264">
        <f t="shared" si="17"/>
        <v>4.4</v>
      </c>
      <c r="AC143" s="264"/>
      <c r="AD143" s="264">
        <v>4.4</v>
      </c>
      <c r="AE143" s="264"/>
      <c r="AF143" s="264"/>
      <c r="AG143" s="264">
        <v>16.4</v>
      </c>
      <c r="AH143" s="264">
        <v>10.4</v>
      </c>
      <c r="AI143" s="264">
        <v>3</v>
      </c>
      <c r="AJ143" s="264">
        <v>1</v>
      </c>
      <c r="AK143" s="264"/>
      <c r="AL143" s="264"/>
      <c r="AM143" s="264"/>
      <c r="AN143" s="264"/>
      <c r="AO143" s="264"/>
      <c r="AP143" s="264"/>
      <c r="AQ143" s="264">
        <v>5</v>
      </c>
      <c r="AR143" s="264"/>
      <c r="AS143" s="264">
        <v>0.4</v>
      </c>
      <c r="AT143" s="264">
        <v>1</v>
      </c>
      <c r="AU143" s="264"/>
      <c r="AV143" s="264"/>
      <c r="AW143" s="264"/>
      <c r="AX143" s="264"/>
      <c r="AY143" s="264">
        <v>1</v>
      </c>
      <c r="AZ143" s="264">
        <v>1</v>
      </c>
      <c r="BA143" s="264"/>
      <c r="BB143" s="264"/>
      <c r="BC143" s="264">
        <v>2</v>
      </c>
      <c r="BD143" s="264"/>
      <c r="BE143" s="264">
        <v>2</v>
      </c>
      <c r="BF143" s="264"/>
      <c r="BG143" s="264"/>
      <c r="BH143" s="264"/>
      <c r="BI143" s="264">
        <v>1</v>
      </c>
      <c r="BJ143" s="264"/>
      <c r="BK143" s="264">
        <v>2</v>
      </c>
    </row>
    <row r="144" spans="1:63" ht="14.25" customHeight="1">
      <c r="A144" s="28" t="s">
        <v>300</v>
      </c>
      <c r="B144" s="39" t="s">
        <v>363</v>
      </c>
      <c r="C144" s="264">
        <f t="shared" si="12"/>
        <v>61.3</v>
      </c>
      <c r="D144" s="264">
        <f t="shared" si="13"/>
        <v>43.3</v>
      </c>
      <c r="E144" s="264">
        <v>15.6</v>
      </c>
      <c r="F144" s="264">
        <v>26.4</v>
      </c>
      <c r="G144" s="264">
        <v>1.3</v>
      </c>
      <c r="H144" s="264">
        <f t="shared" si="14"/>
        <v>8</v>
      </c>
      <c r="I144" s="264">
        <v>6.7</v>
      </c>
      <c r="J144" s="264"/>
      <c r="K144" s="264">
        <v>1.3</v>
      </c>
      <c r="L144" s="264"/>
      <c r="M144" s="264"/>
      <c r="N144" s="264">
        <v>6.5</v>
      </c>
      <c r="O144" s="264">
        <f t="shared" si="15"/>
        <v>2</v>
      </c>
      <c r="P144" s="264"/>
      <c r="Q144" s="264"/>
      <c r="R144" s="264">
        <v>2</v>
      </c>
      <c r="S144" s="264"/>
      <c r="T144" s="264">
        <f t="shared" si="16"/>
        <v>0</v>
      </c>
      <c r="U144" s="264"/>
      <c r="V144" s="264"/>
      <c r="W144" s="264"/>
      <c r="X144" s="264"/>
      <c r="Y144" s="264"/>
      <c r="Z144" s="264"/>
      <c r="AA144" s="264"/>
      <c r="AB144" s="264">
        <f t="shared" si="17"/>
        <v>1.5</v>
      </c>
      <c r="AC144" s="264"/>
      <c r="AD144" s="264">
        <v>1.5</v>
      </c>
      <c r="AE144" s="264"/>
      <c r="AF144" s="264"/>
      <c r="AG144" s="264">
        <v>26.8</v>
      </c>
      <c r="AH144" s="264">
        <v>14</v>
      </c>
      <c r="AI144" s="264">
        <v>7</v>
      </c>
      <c r="AJ144" s="264">
        <v>2</v>
      </c>
      <c r="AK144" s="264"/>
      <c r="AL144" s="264"/>
      <c r="AM144" s="264"/>
      <c r="AN144" s="264"/>
      <c r="AO144" s="264"/>
      <c r="AP144" s="264"/>
      <c r="AQ144" s="264">
        <v>2</v>
      </c>
      <c r="AR144" s="264"/>
      <c r="AS144" s="264">
        <v>0.5</v>
      </c>
      <c r="AT144" s="264"/>
      <c r="AU144" s="264">
        <v>2.5</v>
      </c>
      <c r="AV144" s="264"/>
      <c r="AW144" s="264"/>
      <c r="AX144" s="264">
        <v>6</v>
      </c>
      <c r="AY144" s="264"/>
      <c r="AZ144" s="264"/>
      <c r="BA144" s="264"/>
      <c r="BB144" s="264"/>
      <c r="BC144" s="264"/>
      <c r="BD144" s="264"/>
      <c r="BE144" s="264"/>
      <c r="BF144" s="264"/>
      <c r="BG144" s="264"/>
      <c r="BH144" s="264"/>
      <c r="BI144" s="264">
        <v>2.5</v>
      </c>
      <c r="BJ144" s="264"/>
      <c r="BK144" s="264">
        <v>4.3</v>
      </c>
    </row>
    <row r="145" spans="1:63" ht="14.25" customHeight="1">
      <c r="A145" s="28" t="s">
        <v>301</v>
      </c>
      <c r="B145" s="39" t="s">
        <v>362</v>
      </c>
      <c r="C145" s="264">
        <f t="shared" si="12"/>
        <v>55.1</v>
      </c>
      <c r="D145" s="264">
        <f t="shared" si="13"/>
        <v>32.8</v>
      </c>
      <c r="E145" s="264">
        <v>16.1</v>
      </c>
      <c r="F145" s="264">
        <v>16.7</v>
      </c>
      <c r="G145" s="264"/>
      <c r="H145" s="264">
        <f t="shared" si="14"/>
        <v>7.2</v>
      </c>
      <c r="I145" s="264">
        <v>5.7</v>
      </c>
      <c r="J145" s="264"/>
      <c r="K145" s="264">
        <v>1.5</v>
      </c>
      <c r="L145" s="264"/>
      <c r="M145" s="264"/>
      <c r="N145" s="264">
        <v>4.9</v>
      </c>
      <c r="O145" s="264">
        <f t="shared" si="15"/>
        <v>0</v>
      </c>
      <c r="P145" s="264"/>
      <c r="Q145" s="264"/>
      <c r="R145" s="264"/>
      <c r="S145" s="264">
        <v>4.6</v>
      </c>
      <c r="T145" s="264">
        <f t="shared" si="16"/>
        <v>0</v>
      </c>
      <c r="U145" s="264"/>
      <c r="V145" s="264"/>
      <c r="W145" s="264"/>
      <c r="X145" s="264"/>
      <c r="Y145" s="264"/>
      <c r="Z145" s="264"/>
      <c r="AA145" s="264"/>
      <c r="AB145" s="264">
        <f t="shared" si="17"/>
        <v>5.6</v>
      </c>
      <c r="AC145" s="264"/>
      <c r="AD145" s="264">
        <v>5.6</v>
      </c>
      <c r="AE145" s="264"/>
      <c r="AF145" s="264"/>
      <c r="AG145" s="264">
        <v>20.4</v>
      </c>
      <c r="AH145" s="264">
        <v>9.2</v>
      </c>
      <c r="AI145" s="264">
        <v>2.7</v>
      </c>
      <c r="AJ145" s="264">
        <v>0.9</v>
      </c>
      <c r="AK145" s="264"/>
      <c r="AL145" s="264"/>
      <c r="AM145" s="264"/>
      <c r="AN145" s="264">
        <v>0.2</v>
      </c>
      <c r="AO145" s="264"/>
      <c r="AP145" s="264"/>
      <c r="AQ145" s="264">
        <v>5</v>
      </c>
      <c r="AR145" s="264"/>
      <c r="AS145" s="264">
        <v>0.4</v>
      </c>
      <c r="AT145" s="264"/>
      <c r="AU145" s="264"/>
      <c r="AV145" s="264"/>
      <c r="AW145" s="264"/>
      <c r="AX145" s="264">
        <v>2</v>
      </c>
      <c r="AY145" s="264">
        <v>5</v>
      </c>
      <c r="AZ145" s="264">
        <v>5</v>
      </c>
      <c r="BA145" s="264"/>
      <c r="BB145" s="264"/>
      <c r="BC145" s="264">
        <v>0.1</v>
      </c>
      <c r="BD145" s="264">
        <v>0.1</v>
      </c>
      <c r="BE145" s="264"/>
      <c r="BF145" s="264"/>
      <c r="BG145" s="264">
        <v>0.5</v>
      </c>
      <c r="BH145" s="264"/>
      <c r="BI145" s="264">
        <v>0.6</v>
      </c>
      <c r="BJ145" s="264"/>
      <c r="BK145" s="264">
        <v>3</v>
      </c>
    </row>
    <row r="146" spans="1:63" ht="14.25" customHeight="1">
      <c r="A146" s="28" t="s">
        <v>302</v>
      </c>
      <c r="B146" s="39" t="s">
        <v>362</v>
      </c>
      <c r="C146" s="264">
        <f t="shared" si="12"/>
        <v>40.400000000000006</v>
      </c>
      <c r="D146" s="264">
        <f t="shared" si="13"/>
        <v>24.1</v>
      </c>
      <c r="E146" s="264">
        <v>10.5</v>
      </c>
      <c r="F146" s="264">
        <v>13.6</v>
      </c>
      <c r="G146" s="264"/>
      <c r="H146" s="264">
        <f t="shared" si="14"/>
        <v>5.4</v>
      </c>
      <c r="I146" s="264">
        <v>3.9</v>
      </c>
      <c r="J146" s="264"/>
      <c r="K146" s="264">
        <v>1.5</v>
      </c>
      <c r="L146" s="264"/>
      <c r="M146" s="264"/>
      <c r="N146" s="264">
        <v>3.6</v>
      </c>
      <c r="O146" s="264">
        <f t="shared" si="15"/>
        <v>0</v>
      </c>
      <c r="P146" s="264"/>
      <c r="Q146" s="264"/>
      <c r="R146" s="264"/>
      <c r="S146" s="264">
        <v>5.6</v>
      </c>
      <c r="T146" s="264">
        <f t="shared" si="16"/>
        <v>0</v>
      </c>
      <c r="U146" s="264"/>
      <c r="V146" s="264"/>
      <c r="W146" s="264"/>
      <c r="X146" s="264"/>
      <c r="Y146" s="264"/>
      <c r="Z146" s="264"/>
      <c r="AA146" s="264"/>
      <c r="AB146" s="264">
        <f t="shared" si="17"/>
        <v>1.7</v>
      </c>
      <c r="AC146" s="264"/>
      <c r="AD146" s="264">
        <v>1.7</v>
      </c>
      <c r="AE146" s="264"/>
      <c r="AF146" s="264"/>
      <c r="AG146" s="264">
        <v>16.3</v>
      </c>
      <c r="AH146" s="264">
        <v>12.3</v>
      </c>
      <c r="AI146" s="264">
        <v>4</v>
      </c>
      <c r="AJ146" s="264">
        <v>2.5</v>
      </c>
      <c r="AK146" s="264"/>
      <c r="AL146" s="264">
        <v>0.5</v>
      </c>
      <c r="AM146" s="264">
        <v>0.5</v>
      </c>
      <c r="AN146" s="264">
        <v>0.5</v>
      </c>
      <c r="AO146" s="264"/>
      <c r="AP146" s="264"/>
      <c r="AQ146" s="264">
        <v>4</v>
      </c>
      <c r="AR146" s="264"/>
      <c r="AS146" s="264">
        <v>0.3</v>
      </c>
      <c r="AT146" s="264"/>
      <c r="AU146" s="264"/>
      <c r="AV146" s="264"/>
      <c r="AW146" s="264">
        <v>3</v>
      </c>
      <c r="AX146" s="264">
        <v>1</v>
      </c>
      <c r="AY146" s="264"/>
      <c r="AZ146" s="264"/>
      <c r="BA146" s="264"/>
      <c r="BB146" s="264"/>
      <c r="BC146" s="264"/>
      <c r="BD146" s="264"/>
      <c r="BE146" s="264"/>
      <c r="BF146" s="264"/>
      <c r="BG146" s="264"/>
      <c r="BH146" s="264"/>
      <c r="BI146" s="264"/>
      <c r="BJ146" s="264"/>
      <c r="BK146" s="264"/>
    </row>
    <row r="147" spans="1:63" ht="14.25" customHeight="1">
      <c r="A147" s="28" t="s">
        <v>303</v>
      </c>
      <c r="B147" s="39" t="s">
        <v>361</v>
      </c>
      <c r="C147" s="264">
        <f t="shared" si="12"/>
        <v>406.4</v>
      </c>
      <c r="D147" s="264">
        <f t="shared" si="13"/>
        <v>219.1</v>
      </c>
      <c r="E147" s="264">
        <v>84.3</v>
      </c>
      <c r="F147" s="264">
        <v>127.8</v>
      </c>
      <c r="G147" s="264">
        <v>7</v>
      </c>
      <c r="H147" s="264">
        <f t="shared" si="14"/>
        <v>44</v>
      </c>
      <c r="I147" s="264">
        <v>34.8</v>
      </c>
      <c r="J147" s="264"/>
      <c r="K147" s="264">
        <v>9.2</v>
      </c>
      <c r="L147" s="264"/>
      <c r="M147" s="264"/>
      <c r="N147" s="264">
        <v>25.4</v>
      </c>
      <c r="O147" s="264">
        <f t="shared" si="15"/>
        <v>60.9</v>
      </c>
      <c r="P147" s="264"/>
      <c r="Q147" s="264"/>
      <c r="R147" s="264">
        <v>60.9</v>
      </c>
      <c r="S147" s="264"/>
      <c r="T147" s="264">
        <f t="shared" si="16"/>
        <v>0</v>
      </c>
      <c r="U147" s="264"/>
      <c r="V147" s="264"/>
      <c r="W147" s="264"/>
      <c r="X147" s="264"/>
      <c r="Y147" s="264"/>
      <c r="Z147" s="264"/>
      <c r="AA147" s="264"/>
      <c r="AB147" s="264">
        <f t="shared" si="17"/>
        <v>57</v>
      </c>
      <c r="AC147" s="264"/>
      <c r="AD147" s="264">
        <v>57</v>
      </c>
      <c r="AE147" s="264"/>
      <c r="AF147" s="264"/>
      <c r="AG147" s="264">
        <v>140.1</v>
      </c>
      <c r="AH147" s="264">
        <v>123.1</v>
      </c>
      <c r="AI147" s="264">
        <v>37</v>
      </c>
      <c r="AJ147" s="264">
        <v>8</v>
      </c>
      <c r="AK147" s="264"/>
      <c r="AL147" s="264">
        <v>5</v>
      </c>
      <c r="AM147" s="264">
        <v>12</v>
      </c>
      <c r="AN147" s="264">
        <v>7</v>
      </c>
      <c r="AO147" s="264"/>
      <c r="AP147" s="264"/>
      <c r="AQ147" s="264">
        <v>39</v>
      </c>
      <c r="AR147" s="264"/>
      <c r="AS147" s="264">
        <v>2.9</v>
      </c>
      <c r="AT147" s="264"/>
      <c r="AU147" s="264">
        <v>12.2</v>
      </c>
      <c r="AV147" s="264"/>
      <c r="AW147" s="264">
        <v>4</v>
      </c>
      <c r="AX147" s="264">
        <v>3</v>
      </c>
      <c r="AY147" s="264"/>
      <c r="AZ147" s="264"/>
      <c r="BA147" s="264"/>
      <c r="BB147" s="264"/>
      <c r="BC147" s="264"/>
      <c r="BD147" s="264"/>
      <c r="BE147" s="264"/>
      <c r="BF147" s="264"/>
      <c r="BG147" s="264">
        <v>2.5</v>
      </c>
      <c r="BH147" s="264"/>
      <c r="BI147" s="264">
        <v>7.5</v>
      </c>
      <c r="BJ147" s="264"/>
      <c r="BK147" s="264"/>
    </row>
    <row r="148" spans="1:63" ht="14.25" customHeight="1">
      <c r="A148" s="28" t="s">
        <v>304</v>
      </c>
      <c r="B148" s="39" t="s">
        <v>362</v>
      </c>
      <c r="C148" s="264">
        <f t="shared" si="12"/>
        <v>117.60000000000001</v>
      </c>
      <c r="D148" s="264">
        <f t="shared" si="13"/>
        <v>106.60000000000001</v>
      </c>
      <c r="E148" s="264">
        <v>42.5</v>
      </c>
      <c r="F148" s="264">
        <v>61.7</v>
      </c>
      <c r="G148" s="264">
        <v>2.4</v>
      </c>
      <c r="H148" s="264">
        <f t="shared" si="14"/>
        <v>0</v>
      </c>
      <c r="I148" s="264"/>
      <c r="J148" s="264"/>
      <c r="K148" s="264"/>
      <c r="L148" s="264"/>
      <c r="M148" s="264"/>
      <c r="N148" s="264">
        <v>11</v>
      </c>
      <c r="O148" s="264">
        <f t="shared" si="15"/>
        <v>0</v>
      </c>
      <c r="P148" s="264"/>
      <c r="Q148" s="264"/>
      <c r="R148" s="264"/>
      <c r="S148" s="264"/>
      <c r="T148" s="264">
        <f t="shared" si="16"/>
        <v>0</v>
      </c>
      <c r="U148" s="264"/>
      <c r="V148" s="264"/>
      <c r="W148" s="264"/>
      <c r="X148" s="264"/>
      <c r="Y148" s="264"/>
      <c r="Z148" s="264"/>
      <c r="AA148" s="264"/>
      <c r="AB148" s="264">
        <f t="shared" si="17"/>
        <v>0</v>
      </c>
      <c r="AC148" s="264"/>
      <c r="AD148" s="264"/>
      <c r="AE148" s="264"/>
      <c r="AF148" s="264"/>
      <c r="AG148" s="264">
        <v>46.1</v>
      </c>
      <c r="AH148" s="264">
        <v>23.1</v>
      </c>
      <c r="AI148" s="264">
        <v>15</v>
      </c>
      <c r="AJ148" s="264">
        <v>0.5</v>
      </c>
      <c r="AK148" s="264"/>
      <c r="AL148" s="264">
        <v>0.5</v>
      </c>
      <c r="AM148" s="264">
        <v>2</v>
      </c>
      <c r="AN148" s="264"/>
      <c r="AO148" s="264"/>
      <c r="AP148" s="264"/>
      <c r="AQ148" s="264">
        <v>1</v>
      </c>
      <c r="AR148" s="264"/>
      <c r="AS148" s="264">
        <v>1.1</v>
      </c>
      <c r="AT148" s="264">
        <v>3</v>
      </c>
      <c r="AU148" s="264"/>
      <c r="AV148" s="264"/>
      <c r="AW148" s="264">
        <v>1</v>
      </c>
      <c r="AX148" s="264">
        <v>1</v>
      </c>
      <c r="AY148" s="264"/>
      <c r="AZ148" s="264"/>
      <c r="BA148" s="264"/>
      <c r="BB148" s="264"/>
      <c r="BC148" s="264"/>
      <c r="BD148" s="264"/>
      <c r="BE148" s="264"/>
      <c r="BF148" s="264"/>
      <c r="BG148" s="264">
        <v>5</v>
      </c>
      <c r="BH148" s="264"/>
      <c r="BI148" s="264">
        <v>8</v>
      </c>
      <c r="BJ148" s="264">
        <v>1</v>
      </c>
      <c r="BK148" s="264">
        <v>7</v>
      </c>
    </row>
    <row r="149" spans="1:63" ht="14.25" customHeight="1">
      <c r="A149" s="28" t="s">
        <v>305</v>
      </c>
      <c r="B149" s="39" t="s">
        <v>362</v>
      </c>
      <c r="C149" s="264">
        <f t="shared" si="12"/>
        <v>116.4</v>
      </c>
      <c r="D149" s="264">
        <f t="shared" si="13"/>
        <v>105.4</v>
      </c>
      <c r="E149" s="264">
        <v>42</v>
      </c>
      <c r="F149" s="264">
        <v>61</v>
      </c>
      <c r="G149" s="264">
        <v>2.4</v>
      </c>
      <c r="H149" s="264">
        <f t="shared" si="14"/>
        <v>0</v>
      </c>
      <c r="I149" s="264"/>
      <c r="J149" s="264"/>
      <c r="K149" s="264"/>
      <c r="L149" s="264"/>
      <c r="M149" s="264"/>
      <c r="N149" s="264">
        <v>11</v>
      </c>
      <c r="O149" s="264">
        <f t="shared" si="15"/>
        <v>0</v>
      </c>
      <c r="P149" s="264"/>
      <c r="Q149" s="264"/>
      <c r="R149" s="264"/>
      <c r="S149" s="264"/>
      <c r="T149" s="264">
        <f t="shared" si="16"/>
        <v>0</v>
      </c>
      <c r="U149" s="264"/>
      <c r="V149" s="264"/>
      <c r="W149" s="264"/>
      <c r="X149" s="264"/>
      <c r="Y149" s="264"/>
      <c r="Z149" s="264"/>
      <c r="AA149" s="264"/>
      <c r="AB149" s="264">
        <f t="shared" si="17"/>
        <v>0</v>
      </c>
      <c r="AC149" s="264"/>
      <c r="AD149" s="264"/>
      <c r="AE149" s="264"/>
      <c r="AF149" s="264"/>
      <c r="AG149" s="264">
        <v>48.1</v>
      </c>
      <c r="AH149" s="264">
        <v>23.8</v>
      </c>
      <c r="AI149" s="264">
        <v>10.8</v>
      </c>
      <c r="AJ149" s="264">
        <v>2</v>
      </c>
      <c r="AK149" s="264"/>
      <c r="AL149" s="264">
        <v>0.5</v>
      </c>
      <c r="AM149" s="264">
        <v>7</v>
      </c>
      <c r="AN149" s="264"/>
      <c r="AO149" s="264"/>
      <c r="AP149" s="264"/>
      <c r="AQ149" s="264">
        <v>2.4</v>
      </c>
      <c r="AR149" s="264"/>
      <c r="AS149" s="264">
        <v>1.1</v>
      </c>
      <c r="AT149" s="264"/>
      <c r="AU149" s="264"/>
      <c r="AV149" s="264"/>
      <c r="AW149" s="264"/>
      <c r="AX149" s="264"/>
      <c r="AY149" s="264">
        <v>2.9</v>
      </c>
      <c r="AZ149" s="264"/>
      <c r="BA149" s="264"/>
      <c r="BB149" s="264">
        <v>2.9</v>
      </c>
      <c r="BC149" s="264"/>
      <c r="BD149" s="264"/>
      <c r="BE149" s="264"/>
      <c r="BF149" s="264"/>
      <c r="BG149" s="264">
        <v>10</v>
      </c>
      <c r="BH149" s="264"/>
      <c r="BI149" s="264">
        <v>3.6</v>
      </c>
      <c r="BJ149" s="264"/>
      <c r="BK149" s="264">
        <v>7.8</v>
      </c>
    </row>
    <row r="150" spans="1:63" ht="14.25" customHeight="1">
      <c r="A150" s="28" t="s">
        <v>306</v>
      </c>
      <c r="B150" s="39" t="s">
        <v>362</v>
      </c>
      <c r="C150" s="264">
        <f t="shared" si="12"/>
        <v>85.5</v>
      </c>
      <c r="D150" s="264">
        <f t="shared" si="13"/>
        <v>77.5</v>
      </c>
      <c r="E150" s="264">
        <v>29</v>
      </c>
      <c r="F150" s="264">
        <v>46</v>
      </c>
      <c r="G150" s="264">
        <v>2.5</v>
      </c>
      <c r="H150" s="264">
        <f t="shared" si="14"/>
        <v>0</v>
      </c>
      <c r="I150" s="264"/>
      <c r="J150" s="264"/>
      <c r="K150" s="264"/>
      <c r="L150" s="264"/>
      <c r="M150" s="264"/>
      <c r="N150" s="264">
        <v>8</v>
      </c>
      <c r="O150" s="264">
        <f t="shared" si="15"/>
        <v>0</v>
      </c>
      <c r="P150" s="264"/>
      <c r="Q150" s="264"/>
      <c r="R150" s="264"/>
      <c r="S150" s="264"/>
      <c r="T150" s="264">
        <f t="shared" si="16"/>
        <v>0</v>
      </c>
      <c r="U150" s="264"/>
      <c r="V150" s="264"/>
      <c r="W150" s="264"/>
      <c r="X150" s="264"/>
      <c r="Y150" s="264"/>
      <c r="Z150" s="264"/>
      <c r="AA150" s="264"/>
      <c r="AB150" s="264">
        <f t="shared" si="17"/>
        <v>0</v>
      </c>
      <c r="AC150" s="264"/>
      <c r="AD150" s="264"/>
      <c r="AE150" s="264"/>
      <c r="AF150" s="264"/>
      <c r="AG150" s="264">
        <v>43.8</v>
      </c>
      <c r="AH150" s="264">
        <v>24.8</v>
      </c>
      <c r="AI150" s="264">
        <v>8</v>
      </c>
      <c r="AJ150" s="264"/>
      <c r="AK150" s="264"/>
      <c r="AL150" s="264">
        <v>2.5</v>
      </c>
      <c r="AM150" s="264">
        <v>4.5</v>
      </c>
      <c r="AN150" s="264">
        <v>2</v>
      </c>
      <c r="AO150" s="264"/>
      <c r="AP150" s="264"/>
      <c r="AQ150" s="264">
        <v>7</v>
      </c>
      <c r="AR150" s="264"/>
      <c r="AS150" s="264">
        <v>0.8</v>
      </c>
      <c r="AT150" s="264"/>
      <c r="AU150" s="264"/>
      <c r="AV150" s="264"/>
      <c r="AW150" s="264"/>
      <c r="AX150" s="264"/>
      <c r="AY150" s="264"/>
      <c r="AZ150" s="264"/>
      <c r="BA150" s="264"/>
      <c r="BB150" s="264"/>
      <c r="BC150" s="264"/>
      <c r="BD150" s="264"/>
      <c r="BE150" s="264"/>
      <c r="BF150" s="264"/>
      <c r="BG150" s="264">
        <v>3</v>
      </c>
      <c r="BH150" s="264"/>
      <c r="BI150" s="264"/>
      <c r="BJ150" s="264"/>
      <c r="BK150" s="264">
        <v>16</v>
      </c>
    </row>
    <row r="151" spans="1:63" ht="14.25" customHeight="1">
      <c r="A151" s="28" t="s">
        <v>307</v>
      </c>
      <c r="B151" s="39" t="s">
        <v>362</v>
      </c>
      <c r="C151" s="264">
        <f t="shared" si="12"/>
        <v>85.5</v>
      </c>
      <c r="D151" s="264">
        <f t="shared" si="13"/>
        <v>77.5</v>
      </c>
      <c r="E151" s="264">
        <v>29</v>
      </c>
      <c r="F151" s="264">
        <v>46</v>
      </c>
      <c r="G151" s="264">
        <v>2.5</v>
      </c>
      <c r="H151" s="264">
        <f t="shared" si="14"/>
        <v>0</v>
      </c>
      <c r="I151" s="264"/>
      <c r="J151" s="264"/>
      <c r="K151" s="264"/>
      <c r="L151" s="264"/>
      <c r="M151" s="264"/>
      <c r="N151" s="264">
        <v>8</v>
      </c>
      <c r="O151" s="264">
        <f t="shared" si="15"/>
        <v>0</v>
      </c>
      <c r="P151" s="264"/>
      <c r="Q151" s="264"/>
      <c r="R151" s="264"/>
      <c r="S151" s="264"/>
      <c r="T151" s="264">
        <f t="shared" si="16"/>
        <v>0</v>
      </c>
      <c r="U151" s="264"/>
      <c r="V151" s="264"/>
      <c r="W151" s="264"/>
      <c r="X151" s="264"/>
      <c r="Y151" s="264"/>
      <c r="Z151" s="264"/>
      <c r="AA151" s="264"/>
      <c r="AB151" s="264">
        <f t="shared" si="17"/>
        <v>0</v>
      </c>
      <c r="AC151" s="264"/>
      <c r="AD151" s="264"/>
      <c r="AE151" s="264"/>
      <c r="AF151" s="264"/>
      <c r="AG151" s="264">
        <v>38.8</v>
      </c>
      <c r="AH151" s="264">
        <v>14.8</v>
      </c>
      <c r="AI151" s="264">
        <v>5</v>
      </c>
      <c r="AJ151" s="264"/>
      <c r="AK151" s="264"/>
      <c r="AL151" s="264">
        <v>1</v>
      </c>
      <c r="AM151" s="264">
        <v>3</v>
      </c>
      <c r="AN151" s="264"/>
      <c r="AO151" s="264"/>
      <c r="AP151" s="264"/>
      <c r="AQ151" s="264">
        <v>5</v>
      </c>
      <c r="AR151" s="264"/>
      <c r="AS151" s="264">
        <v>0.8</v>
      </c>
      <c r="AT151" s="264"/>
      <c r="AU151" s="264"/>
      <c r="AV151" s="264"/>
      <c r="AW151" s="264"/>
      <c r="AX151" s="264"/>
      <c r="AY151" s="264"/>
      <c r="AZ151" s="264"/>
      <c r="BA151" s="264"/>
      <c r="BB151" s="264"/>
      <c r="BC151" s="264"/>
      <c r="BD151" s="264"/>
      <c r="BE151" s="264"/>
      <c r="BF151" s="264"/>
      <c r="BG151" s="264">
        <v>3</v>
      </c>
      <c r="BH151" s="264"/>
      <c r="BI151" s="264">
        <v>5</v>
      </c>
      <c r="BJ151" s="264"/>
      <c r="BK151" s="264">
        <v>16</v>
      </c>
    </row>
    <row r="152" spans="1:63" ht="14.25" customHeight="1">
      <c r="A152" s="28" t="s">
        <v>308</v>
      </c>
      <c r="B152" s="39" t="s">
        <v>362</v>
      </c>
      <c r="C152" s="264">
        <f t="shared" si="12"/>
        <v>92</v>
      </c>
      <c r="D152" s="264">
        <f t="shared" si="13"/>
        <v>81</v>
      </c>
      <c r="E152" s="264">
        <v>31</v>
      </c>
      <c r="F152" s="264">
        <v>47</v>
      </c>
      <c r="G152" s="264">
        <v>3</v>
      </c>
      <c r="H152" s="264">
        <f t="shared" si="14"/>
        <v>0</v>
      </c>
      <c r="I152" s="264"/>
      <c r="J152" s="264"/>
      <c r="K152" s="264"/>
      <c r="L152" s="264"/>
      <c r="M152" s="264"/>
      <c r="N152" s="264">
        <v>11</v>
      </c>
      <c r="O152" s="264">
        <f t="shared" si="15"/>
        <v>0</v>
      </c>
      <c r="P152" s="264"/>
      <c r="Q152" s="264"/>
      <c r="R152" s="264"/>
      <c r="S152" s="264"/>
      <c r="T152" s="264">
        <f t="shared" si="16"/>
        <v>0</v>
      </c>
      <c r="U152" s="264"/>
      <c r="V152" s="264"/>
      <c r="W152" s="264"/>
      <c r="X152" s="264"/>
      <c r="Y152" s="264"/>
      <c r="Z152" s="264"/>
      <c r="AA152" s="264"/>
      <c r="AB152" s="264">
        <f t="shared" si="17"/>
        <v>0</v>
      </c>
      <c r="AC152" s="264"/>
      <c r="AD152" s="264"/>
      <c r="AE152" s="264"/>
      <c r="AF152" s="264"/>
      <c r="AG152" s="264">
        <v>39.8</v>
      </c>
      <c r="AH152" s="264">
        <v>14.8</v>
      </c>
      <c r="AI152" s="264">
        <v>5</v>
      </c>
      <c r="AJ152" s="264"/>
      <c r="AK152" s="264"/>
      <c r="AL152" s="264">
        <v>1</v>
      </c>
      <c r="AM152" s="264">
        <v>4</v>
      </c>
      <c r="AN152" s="264"/>
      <c r="AO152" s="264"/>
      <c r="AP152" s="264"/>
      <c r="AQ152" s="264">
        <v>4</v>
      </c>
      <c r="AR152" s="264"/>
      <c r="AS152" s="264">
        <v>0.8</v>
      </c>
      <c r="AT152" s="264"/>
      <c r="AU152" s="264"/>
      <c r="AV152" s="264"/>
      <c r="AW152" s="264"/>
      <c r="AX152" s="264"/>
      <c r="AY152" s="264"/>
      <c r="AZ152" s="264"/>
      <c r="BA152" s="264"/>
      <c r="BB152" s="264"/>
      <c r="BC152" s="264"/>
      <c r="BD152" s="264"/>
      <c r="BE152" s="264"/>
      <c r="BF152" s="264"/>
      <c r="BG152" s="264">
        <v>4</v>
      </c>
      <c r="BH152" s="264"/>
      <c r="BI152" s="264">
        <v>5</v>
      </c>
      <c r="BJ152" s="264"/>
      <c r="BK152" s="264">
        <v>16</v>
      </c>
    </row>
    <row r="153" spans="1:63" ht="14.25" customHeight="1">
      <c r="A153" s="28" t="s">
        <v>309</v>
      </c>
      <c r="B153" s="39" t="s">
        <v>362</v>
      </c>
      <c r="C153" s="264">
        <f t="shared" si="12"/>
        <v>90</v>
      </c>
      <c r="D153" s="264">
        <f t="shared" si="13"/>
        <v>81</v>
      </c>
      <c r="E153" s="264">
        <v>31</v>
      </c>
      <c r="F153" s="264">
        <v>47</v>
      </c>
      <c r="G153" s="264">
        <v>3</v>
      </c>
      <c r="H153" s="264">
        <f t="shared" si="14"/>
        <v>0</v>
      </c>
      <c r="I153" s="264"/>
      <c r="J153" s="264"/>
      <c r="K153" s="264"/>
      <c r="L153" s="264"/>
      <c r="M153" s="264"/>
      <c r="N153" s="264">
        <v>9</v>
      </c>
      <c r="O153" s="264">
        <f t="shared" si="15"/>
        <v>0</v>
      </c>
      <c r="P153" s="264"/>
      <c r="Q153" s="264"/>
      <c r="R153" s="264"/>
      <c r="S153" s="264"/>
      <c r="T153" s="264">
        <f t="shared" si="16"/>
        <v>0</v>
      </c>
      <c r="U153" s="264"/>
      <c r="V153" s="264"/>
      <c r="W153" s="264"/>
      <c r="X153" s="264"/>
      <c r="Y153" s="264"/>
      <c r="Z153" s="264"/>
      <c r="AA153" s="264"/>
      <c r="AB153" s="264">
        <f t="shared" si="17"/>
        <v>0</v>
      </c>
      <c r="AC153" s="264"/>
      <c r="AD153" s="264"/>
      <c r="AE153" s="264"/>
      <c r="AF153" s="264"/>
      <c r="AG153" s="264">
        <v>39.8</v>
      </c>
      <c r="AH153" s="264">
        <v>17.8</v>
      </c>
      <c r="AI153" s="264">
        <v>7</v>
      </c>
      <c r="AJ153" s="264"/>
      <c r="AK153" s="264"/>
      <c r="AL153" s="264"/>
      <c r="AM153" s="264">
        <v>5</v>
      </c>
      <c r="AN153" s="264"/>
      <c r="AO153" s="264"/>
      <c r="AP153" s="264"/>
      <c r="AQ153" s="264">
        <v>5</v>
      </c>
      <c r="AR153" s="264"/>
      <c r="AS153" s="264">
        <v>0.8</v>
      </c>
      <c r="AT153" s="264"/>
      <c r="AU153" s="264"/>
      <c r="AV153" s="264"/>
      <c r="AW153" s="264"/>
      <c r="AX153" s="264"/>
      <c r="AY153" s="264"/>
      <c r="AZ153" s="264"/>
      <c r="BA153" s="264"/>
      <c r="BB153" s="264"/>
      <c r="BC153" s="264"/>
      <c r="BD153" s="264"/>
      <c r="BE153" s="264"/>
      <c r="BF153" s="264"/>
      <c r="BG153" s="264">
        <v>5</v>
      </c>
      <c r="BH153" s="264"/>
      <c r="BI153" s="264">
        <v>2</v>
      </c>
      <c r="BJ153" s="264"/>
      <c r="BK153" s="264">
        <v>15</v>
      </c>
    </row>
    <row r="154" spans="1:63" ht="14.25" customHeight="1">
      <c r="A154" s="28" t="s">
        <v>310</v>
      </c>
      <c r="B154" s="39" t="s">
        <v>361</v>
      </c>
      <c r="C154" s="264">
        <f t="shared" si="12"/>
        <v>519.4000000000001</v>
      </c>
      <c r="D154" s="264">
        <f t="shared" si="13"/>
        <v>387.6</v>
      </c>
      <c r="E154" s="264">
        <v>124.4</v>
      </c>
      <c r="F154" s="264">
        <v>252.8</v>
      </c>
      <c r="G154" s="264">
        <v>10.4</v>
      </c>
      <c r="H154" s="264">
        <f t="shared" si="14"/>
        <v>76.80000000000001</v>
      </c>
      <c r="I154" s="264">
        <v>59.7</v>
      </c>
      <c r="J154" s="264"/>
      <c r="K154" s="264">
        <v>17.1</v>
      </c>
      <c r="L154" s="264"/>
      <c r="M154" s="264"/>
      <c r="N154" s="264">
        <v>45.3</v>
      </c>
      <c r="O154" s="264">
        <f t="shared" si="15"/>
        <v>0</v>
      </c>
      <c r="P154" s="264"/>
      <c r="Q154" s="264"/>
      <c r="R154" s="264"/>
      <c r="S154" s="264"/>
      <c r="T154" s="264">
        <f t="shared" si="16"/>
        <v>0</v>
      </c>
      <c r="U154" s="264"/>
      <c r="V154" s="264"/>
      <c r="W154" s="264"/>
      <c r="X154" s="264"/>
      <c r="Y154" s="264"/>
      <c r="Z154" s="264"/>
      <c r="AA154" s="264"/>
      <c r="AB154" s="264">
        <f t="shared" si="17"/>
        <v>9.7</v>
      </c>
      <c r="AC154" s="264"/>
      <c r="AD154" s="264">
        <v>9.7</v>
      </c>
      <c r="AE154" s="264"/>
      <c r="AF154" s="264"/>
      <c r="AG154" s="264">
        <v>123.2</v>
      </c>
      <c r="AH154" s="264">
        <v>96.2</v>
      </c>
      <c r="AI154" s="264">
        <v>30</v>
      </c>
      <c r="AJ154" s="264">
        <v>3</v>
      </c>
      <c r="AK154" s="264"/>
      <c r="AL154" s="264">
        <v>2</v>
      </c>
      <c r="AM154" s="264">
        <v>5</v>
      </c>
      <c r="AN154" s="264">
        <v>3</v>
      </c>
      <c r="AO154" s="264"/>
      <c r="AP154" s="264"/>
      <c r="AQ154" s="264">
        <v>35</v>
      </c>
      <c r="AR154" s="264"/>
      <c r="AS154" s="264">
        <v>4</v>
      </c>
      <c r="AT154" s="264"/>
      <c r="AU154" s="264">
        <v>14.2</v>
      </c>
      <c r="AV154" s="264"/>
      <c r="AW154" s="264">
        <v>4</v>
      </c>
      <c r="AX154" s="264">
        <v>5.5</v>
      </c>
      <c r="AY154" s="264">
        <v>10.5</v>
      </c>
      <c r="AZ154" s="264"/>
      <c r="BA154" s="264">
        <v>10.5</v>
      </c>
      <c r="BB154" s="264"/>
      <c r="BC154" s="264"/>
      <c r="BD154" s="264"/>
      <c r="BE154" s="264"/>
      <c r="BF154" s="264"/>
      <c r="BG154" s="264">
        <v>2.5</v>
      </c>
      <c r="BH154" s="264"/>
      <c r="BI154" s="264">
        <v>4.5</v>
      </c>
      <c r="BJ154" s="264"/>
      <c r="BK154" s="264"/>
    </row>
    <row r="155" spans="1:63" ht="14.25" customHeight="1">
      <c r="A155" s="28" t="s">
        <v>311</v>
      </c>
      <c r="B155" s="39" t="s">
        <v>361</v>
      </c>
      <c r="C155" s="264">
        <f t="shared" si="12"/>
        <v>295.3</v>
      </c>
      <c r="D155" s="264">
        <f t="shared" si="13"/>
        <v>196.2</v>
      </c>
      <c r="E155" s="264">
        <v>73</v>
      </c>
      <c r="F155" s="264">
        <v>117</v>
      </c>
      <c r="G155" s="264">
        <v>6.2</v>
      </c>
      <c r="H155" s="264">
        <f t="shared" si="14"/>
        <v>36.9</v>
      </c>
      <c r="I155" s="264">
        <v>28.4</v>
      </c>
      <c r="J155" s="264"/>
      <c r="K155" s="264">
        <v>8.5</v>
      </c>
      <c r="L155" s="264"/>
      <c r="M155" s="264"/>
      <c r="N155" s="264">
        <v>25</v>
      </c>
      <c r="O155" s="264">
        <f t="shared" si="15"/>
        <v>12</v>
      </c>
      <c r="P155" s="264"/>
      <c r="Q155" s="264"/>
      <c r="R155" s="264">
        <v>12</v>
      </c>
      <c r="S155" s="264"/>
      <c r="T155" s="264">
        <f t="shared" si="16"/>
        <v>0</v>
      </c>
      <c r="U155" s="264"/>
      <c r="V155" s="264"/>
      <c r="W155" s="264"/>
      <c r="X155" s="264"/>
      <c r="Y155" s="264"/>
      <c r="Z155" s="264"/>
      <c r="AA155" s="264"/>
      <c r="AB155" s="264">
        <f t="shared" si="17"/>
        <v>25.2</v>
      </c>
      <c r="AC155" s="264"/>
      <c r="AD155" s="264">
        <v>25.2</v>
      </c>
      <c r="AE155" s="264"/>
      <c r="AF155" s="264"/>
      <c r="AG155" s="264">
        <v>135.2</v>
      </c>
      <c r="AH155" s="264">
        <v>73.2</v>
      </c>
      <c r="AI155" s="264">
        <v>10</v>
      </c>
      <c r="AJ155" s="264">
        <v>8</v>
      </c>
      <c r="AK155" s="264"/>
      <c r="AL155" s="264">
        <v>0.5</v>
      </c>
      <c r="AM155" s="264">
        <v>2.5</v>
      </c>
      <c r="AN155" s="264">
        <v>3.5</v>
      </c>
      <c r="AO155" s="264"/>
      <c r="AP155" s="264"/>
      <c r="AQ155" s="264">
        <v>33.5</v>
      </c>
      <c r="AR155" s="264"/>
      <c r="AS155" s="264">
        <v>2.2</v>
      </c>
      <c r="AT155" s="264"/>
      <c r="AU155" s="264">
        <v>13</v>
      </c>
      <c r="AV155" s="264"/>
      <c r="AW155" s="264">
        <v>2</v>
      </c>
      <c r="AX155" s="264">
        <v>5</v>
      </c>
      <c r="AY155" s="264"/>
      <c r="AZ155" s="264"/>
      <c r="BA155" s="264"/>
      <c r="BB155" s="264"/>
      <c r="BC155" s="264">
        <v>5</v>
      </c>
      <c r="BD155" s="264"/>
      <c r="BE155" s="264">
        <v>5</v>
      </c>
      <c r="BF155" s="264"/>
      <c r="BG155" s="264">
        <v>3.7</v>
      </c>
      <c r="BH155" s="264"/>
      <c r="BI155" s="264">
        <v>6.5</v>
      </c>
      <c r="BJ155" s="264">
        <v>8.8</v>
      </c>
      <c r="BK155" s="264">
        <v>31</v>
      </c>
    </row>
    <row r="156" spans="1:63" ht="14.25" customHeight="1">
      <c r="A156" s="28" t="s">
        <v>312</v>
      </c>
      <c r="B156" s="39" t="s">
        <v>363</v>
      </c>
      <c r="C156" s="264">
        <f t="shared" si="12"/>
        <v>29.3</v>
      </c>
      <c r="D156" s="264">
        <f t="shared" si="13"/>
        <v>22.3</v>
      </c>
      <c r="E156" s="264">
        <v>6</v>
      </c>
      <c r="F156" s="264">
        <v>11.3</v>
      </c>
      <c r="G156" s="264">
        <v>5</v>
      </c>
      <c r="H156" s="264">
        <f t="shared" si="14"/>
        <v>4.8</v>
      </c>
      <c r="I156" s="264">
        <v>4</v>
      </c>
      <c r="J156" s="264"/>
      <c r="K156" s="264">
        <v>0.8</v>
      </c>
      <c r="L156" s="264"/>
      <c r="M156" s="264"/>
      <c r="N156" s="264">
        <v>2.2</v>
      </c>
      <c r="O156" s="264">
        <f t="shared" si="15"/>
        <v>0</v>
      </c>
      <c r="P156" s="264"/>
      <c r="Q156" s="264"/>
      <c r="R156" s="264"/>
      <c r="S156" s="264"/>
      <c r="T156" s="264">
        <f t="shared" si="16"/>
        <v>0</v>
      </c>
      <c r="U156" s="264"/>
      <c r="V156" s="264"/>
      <c r="W156" s="264"/>
      <c r="X156" s="264"/>
      <c r="Y156" s="264"/>
      <c r="Z156" s="264"/>
      <c r="AA156" s="264"/>
      <c r="AB156" s="264">
        <f t="shared" si="17"/>
        <v>0</v>
      </c>
      <c r="AC156" s="264"/>
      <c r="AD156" s="264"/>
      <c r="AE156" s="264"/>
      <c r="AF156" s="264"/>
      <c r="AG156" s="264">
        <v>16.3</v>
      </c>
      <c r="AH156" s="264">
        <v>8.6</v>
      </c>
      <c r="AI156" s="264">
        <v>2</v>
      </c>
      <c r="AJ156" s="264">
        <v>1</v>
      </c>
      <c r="AK156" s="264"/>
      <c r="AL156" s="264"/>
      <c r="AM156" s="264"/>
      <c r="AN156" s="264">
        <v>0.3</v>
      </c>
      <c r="AO156" s="264"/>
      <c r="AP156" s="264"/>
      <c r="AQ156" s="264">
        <v>4</v>
      </c>
      <c r="AR156" s="264"/>
      <c r="AS156" s="264">
        <v>0.2</v>
      </c>
      <c r="AT156" s="264"/>
      <c r="AU156" s="264">
        <v>1.1</v>
      </c>
      <c r="AV156" s="264"/>
      <c r="AW156" s="264"/>
      <c r="AX156" s="264">
        <v>1</v>
      </c>
      <c r="AY156" s="264">
        <v>2.5</v>
      </c>
      <c r="AZ156" s="264">
        <v>2.5</v>
      </c>
      <c r="BA156" s="264"/>
      <c r="BB156" s="264"/>
      <c r="BC156" s="264"/>
      <c r="BD156" s="264"/>
      <c r="BE156" s="264"/>
      <c r="BF156" s="264"/>
      <c r="BG156" s="264">
        <v>0.3</v>
      </c>
      <c r="BH156" s="264"/>
      <c r="BI156" s="264">
        <v>0.6</v>
      </c>
      <c r="BJ156" s="264">
        <v>2</v>
      </c>
      <c r="BK156" s="264">
        <v>1.3</v>
      </c>
    </row>
    <row r="157" spans="1:63" ht="14.25" customHeight="1">
      <c r="A157" s="28" t="s">
        <v>313</v>
      </c>
      <c r="B157" s="39" t="s">
        <v>363</v>
      </c>
      <c r="C157" s="264">
        <f t="shared" si="12"/>
        <v>196.39999999999998</v>
      </c>
      <c r="D157" s="264">
        <f t="shared" si="13"/>
        <v>129.5</v>
      </c>
      <c r="E157" s="264">
        <v>53.2</v>
      </c>
      <c r="F157" s="264">
        <v>71.9</v>
      </c>
      <c r="G157" s="264">
        <v>4.4</v>
      </c>
      <c r="H157" s="264">
        <f t="shared" si="14"/>
        <v>27.7</v>
      </c>
      <c r="I157" s="264">
        <v>21.4</v>
      </c>
      <c r="J157" s="264"/>
      <c r="K157" s="264">
        <v>6.3</v>
      </c>
      <c r="L157" s="264"/>
      <c r="M157" s="264"/>
      <c r="N157" s="264">
        <v>16.1</v>
      </c>
      <c r="O157" s="264">
        <f t="shared" si="15"/>
        <v>0</v>
      </c>
      <c r="P157" s="264"/>
      <c r="Q157" s="264"/>
      <c r="R157" s="264"/>
      <c r="S157" s="264"/>
      <c r="T157" s="264">
        <f t="shared" si="16"/>
        <v>0</v>
      </c>
      <c r="U157" s="264"/>
      <c r="V157" s="264"/>
      <c r="W157" s="264"/>
      <c r="X157" s="264"/>
      <c r="Y157" s="264"/>
      <c r="Z157" s="264"/>
      <c r="AA157" s="264"/>
      <c r="AB157" s="264">
        <f t="shared" si="17"/>
        <v>23.1</v>
      </c>
      <c r="AC157" s="264"/>
      <c r="AD157" s="264">
        <v>23.1</v>
      </c>
      <c r="AE157" s="264"/>
      <c r="AF157" s="264"/>
      <c r="AG157" s="264">
        <v>78.9</v>
      </c>
      <c r="AH157" s="264">
        <v>19</v>
      </c>
      <c r="AI157" s="264">
        <v>9.1</v>
      </c>
      <c r="AJ157" s="264"/>
      <c r="AK157" s="264"/>
      <c r="AL157" s="264"/>
      <c r="AM157" s="264"/>
      <c r="AN157" s="264"/>
      <c r="AO157" s="264"/>
      <c r="AP157" s="264"/>
      <c r="AQ157" s="264"/>
      <c r="AR157" s="264"/>
      <c r="AS157" s="264">
        <v>1.4</v>
      </c>
      <c r="AT157" s="264"/>
      <c r="AU157" s="264">
        <v>8.5</v>
      </c>
      <c r="AV157" s="264"/>
      <c r="AW157" s="264">
        <v>2</v>
      </c>
      <c r="AX157" s="264"/>
      <c r="AY157" s="264"/>
      <c r="AZ157" s="264"/>
      <c r="BA157" s="264"/>
      <c r="BB157" s="264"/>
      <c r="BC157" s="264"/>
      <c r="BD157" s="264"/>
      <c r="BE157" s="264"/>
      <c r="BF157" s="264"/>
      <c r="BG157" s="264">
        <v>1</v>
      </c>
      <c r="BH157" s="264"/>
      <c r="BI157" s="264">
        <v>1.9</v>
      </c>
      <c r="BJ157" s="264"/>
      <c r="BK157" s="264">
        <v>55</v>
      </c>
    </row>
    <row r="158" spans="1:63" ht="14.25" customHeight="1">
      <c r="A158" s="28" t="s">
        <v>314</v>
      </c>
      <c r="B158" s="39" t="s">
        <v>362</v>
      </c>
      <c r="C158" s="264">
        <f t="shared" si="12"/>
        <v>88.9</v>
      </c>
      <c r="D158" s="264">
        <f t="shared" si="13"/>
        <v>66.9</v>
      </c>
      <c r="E158" s="264">
        <v>21.9</v>
      </c>
      <c r="F158" s="264">
        <v>45</v>
      </c>
      <c r="G158" s="264"/>
      <c r="H158" s="264">
        <f t="shared" si="14"/>
        <v>10.8</v>
      </c>
      <c r="I158" s="264">
        <v>8.5</v>
      </c>
      <c r="J158" s="264"/>
      <c r="K158" s="264">
        <v>2.3</v>
      </c>
      <c r="L158" s="264"/>
      <c r="M158" s="264"/>
      <c r="N158" s="264">
        <v>7</v>
      </c>
      <c r="O158" s="264">
        <f t="shared" si="15"/>
        <v>0</v>
      </c>
      <c r="P158" s="264"/>
      <c r="Q158" s="264"/>
      <c r="R158" s="264"/>
      <c r="S158" s="264"/>
      <c r="T158" s="264">
        <f t="shared" si="16"/>
        <v>0</v>
      </c>
      <c r="U158" s="264"/>
      <c r="V158" s="264"/>
      <c r="W158" s="264"/>
      <c r="X158" s="264"/>
      <c r="Y158" s="264"/>
      <c r="Z158" s="264"/>
      <c r="AA158" s="264"/>
      <c r="AB158" s="264">
        <f t="shared" si="17"/>
        <v>4.2</v>
      </c>
      <c r="AC158" s="264"/>
      <c r="AD158" s="264">
        <v>4.2</v>
      </c>
      <c r="AE158" s="264"/>
      <c r="AF158" s="264"/>
      <c r="AG158" s="264">
        <v>48.7</v>
      </c>
      <c r="AH158" s="264">
        <v>6.9</v>
      </c>
      <c r="AI158" s="264">
        <v>6.2</v>
      </c>
      <c r="AJ158" s="264"/>
      <c r="AK158" s="264"/>
      <c r="AL158" s="264"/>
      <c r="AM158" s="264"/>
      <c r="AN158" s="264"/>
      <c r="AO158" s="264"/>
      <c r="AP158" s="264"/>
      <c r="AQ158" s="264"/>
      <c r="AR158" s="264"/>
      <c r="AS158" s="264">
        <v>0.7</v>
      </c>
      <c r="AT158" s="264"/>
      <c r="AU158" s="264"/>
      <c r="AV158" s="264"/>
      <c r="AW158" s="264"/>
      <c r="AX158" s="264"/>
      <c r="AY158" s="264"/>
      <c r="AZ158" s="264"/>
      <c r="BA158" s="264"/>
      <c r="BB158" s="264"/>
      <c r="BC158" s="264"/>
      <c r="BD158" s="264"/>
      <c r="BE158" s="264"/>
      <c r="BF158" s="264"/>
      <c r="BG158" s="264">
        <v>1.2</v>
      </c>
      <c r="BH158" s="264"/>
      <c r="BI158" s="264">
        <v>0.6</v>
      </c>
      <c r="BJ158" s="264"/>
      <c r="BK158" s="264">
        <v>40</v>
      </c>
    </row>
    <row r="159" spans="1:63" ht="14.25" customHeight="1">
      <c r="A159" s="28" t="s">
        <v>315</v>
      </c>
      <c r="B159" s="39" t="s">
        <v>362</v>
      </c>
      <c r="C159" s="264">
        <f t="shared" si="12"/>
        <v>22.2</v>
      </c>
      <c r="D159" s="264">
        <f t="shared" si="13"/>
        <v>17</v>
      </c>
      <c r="E159" s="264">
        <v>7.2</v>
      </c>
      <c r="F159" s="264">
        <v>9.8</v>
      </c>
      <c r="G159" s="264"/>
      <c r="H159" s="264">
        <f t="shared" si="14"/>
        <v>3.2</v>
      </c>
      <c r="I159" s="264">
        <v>2.5</v>
      </c>
      <c r="J159" s="264"/>
      <c r="K159" s="264">
        <v>0.7</v>
      </c>
      <c r="L159" s="264"/>
      <c r="M159" s="264"/>
      <c r="N159" s="264">
        <v>2</v>
      </c>
      <c r="O159" s="264">
        <f t="shared" si="15"/>
        <v>0</v>
      </c>
      <c r="P159" s="264"/>
      <c r="Q159" s="264"/>
      <c r="R159" s="264"/>
      <c r="S159" s="264"/>
      <c r="T159" s="264">
        <f t="shared" si="16"/>
        <v>0</v>
      </c>
      <c r="U159" s="264"/>
      <c r="V159" s="264"/>
      <c r="W159" s="264"/>
      <c r="X159" s="264"/>
      <c r="Y159" s="264"/>
      <c r="Z159" s="264"/>
      <c r="AA159" s="264"/>
      <c r="AB159" s="264">
        <f t="shared" si="17"/>
        <v>0</v>
      </c>
      <c r="AC159" s="264"/>
      <c r="AD159" s="264"/>
      <c r="AE159" s="264"/>
      <c r="AF159" s="264"/>
      <c r="AG159" s="264">
        <v>17.2</v>
      </c>
      <c r="AH159" s="264">
        <v>1.8</v>
      </c>
      <c r="AI159" s="264">
        <v>1.6</v>
      </c>
      <c r="AJ159" s="264"/>
      <c r="AK159" s="264"/>
      <c r="AL159" s="264"/>
      <c r="AM159" s="264"/>
      <c r="AN159" s="264"/>
      <c r="AO159" s="264"/>
      <c r="AP159" s="264"/>
      <c r="AQ159" s="264"/>
      <c r="AR159" s="264"/>
      <c r="AS159" s="264">
        <v>0.2</v>
      </c>
      <c r="AT159" s="264"/>
      <c r="AU159" s="264"/>
      <c r="AV159" s="264"/>
      <c r="AW159" s="264"/>
      <c r="AX159" s="264"/>
      <c r="AY159" s="264"/>
      <c r="AZ159" s="264"/>
      <c r="BA159" s="264"/>
      <c r="BB159" s="264"/>
      <c r="BC159" s="264"/>
      <c r="BD159" s="264"/>
      <c r="BE159" s="264"/>
      <c r="BF159" s="264"/>
      <c r="BG159" s="264">
        <v>0.4</v>
      </c>
      <c r="BH159" s="264"/>
      <c r="BI159" s="264"/>
      <c r="BJ159" s="264"/>
      <c r="BK159" s="264">
        <v>15</v>
      </c>
    </row>
    <row r="160" spans="1:63" ht="14.25" customHeight="1">
      <c r="A160" s="28" t="s">
        <v>316</v>
      </c>
      <c r="B160" s="39" t="s">
        <v>361</v>
      </c>
      <c r="C160" s="264">
        <f t="shared" si="12"/>
        <v>489.49999999999994</v>
      </c>
      <c r="D160" s="264">
        <f t="shared" si="13"/>
        <v>330.19999999999993</v>
      </c>
      <c r="E160" s="264">
        <v>127.1</v>
      </c>
      <c r="F160" s="264">
        <v>194.2</v>
      </c>
      <c r="G160" s="264">
        <v>8.9</v>
      </c>
      <c r="H160" s="264">
        <f t="shared" si="14"/>
        <v>63.300000000000004</v>
      </c>
      <c r="I160" s="264">
        <v>48.7</v>
      </c>
      <c r="J160" s="264"/>
      <c r="K160" s="264">
        <v>14.6</v>
      </c>
      <c r="L160" s="264"/>
      <c r="M160" s="264"/>
      <c r="N160" s="264">
        <v>35</v>
      </c>
      <c r="O160" s="264">
        <f t="shared" si="15"/>
        <v>8.2</v>
      </c>
      <c r="P160" s="264"/>
      <c r="Q160" s="264"/>
      <c r="R160" s="264">
        <v>8.2</v>
      </c>
      <c r="S160" s="264">
        <v>10.8</v>
      </c>
      <c r="T160" s="264">
        <f t="shared" si="16"/>
        <v>0</v>
      </c>
      <c r="U160" s="264"/>
      <c r="V160" s="264"/>
      <c r="W160" s="264"/>
      <c r="X160" s="264"/>
      <c r="Y160" s="264"/>
      <c r="Z160" s="264"/>
      <c r="AA160" s="264"/>
      <c r="AB160" s="264">
        <f t="shared" si="17"/>
        <v>42</v>
      </c>
      <c r="AC160" s="264"/>
      <c r="AD160" s="264">
        <v>42</v>
      </c>
      <c r="AE160" s="264"/>
      <c r="AF160" s="264"/>
      <c r="AG160" s="264">
        <v>209.5</v>
      </c>
      <c r="AH160" s="264">
        <v>164.5</v>
      </c>
      <c r="AI160" s="264">
        <v>40</v>
      </c>
      <c r="AJ160" s="264">
        <v>6</v>
      </c>
      <c r="AK160" s="264">
        <v>1</v>
      </c>
      <c r="AL160" s="264">
        <v>4</v>
      </c>
      <c r="AM160" s="264">
        <v>25</v>
      </c>
      <c r="AN160" s="264">
        <v>20</v>
      </c>
      <c r="AO160" s="264"/>
      <c r="AP160" s="264"/>
      <c r="AQ160" s="264">
        <v>40</v>
      </c>
      <c r="AR160" s="264"/>
      <c r="AS160" s="264">
        <v>3.7</v>
      </c>
      <c r="AT160" s="264">
        <v>4</v>
      </c>
      <c r="AU160" s="264">
        <v>20.8</v>
      </c>
      <c r="AV160" s="264"/>
      <c r="AW160" s="264">
        <v>1</v>
      </c>
      <c r="AX160" s="264">
        <v>5</v>
      </c>
      <c r="AY160" s="264"/>
      <c r="AZ160" s="264"/>
      <c r="BA160" s="264"/>
      <c r="BB160" s="264"/>
      <c r="BC160" s="264"/>
      <c r="BD160" s="264"/>
      <c r="BE160" s="264"/>
      <c r="BF160" s="264"/>
      <c r="BG160" s="264">
        <v>4.8</v>
      </c>
      <c r="BH160" s="264"/>
      <c r="BI160" s="264">
        <v>8.8</v>
      </c>
      <c r="BJ160" s="264">
        <v>20</v>
      </c>
      <c r="BK160" s="264">
        <v>5.4</v>
      </c>
    </row>
    <row r="161" spans="1:63" ht="14.25" customHeight="1">
      <c r="A161" s="28" t="s">
        <v>317</v>
      </c>
      <c r="B161" s="39" t="s">
        <v>363</v>
      </c>
      <c r="C161" s="264">
        <f t="shared" si="12"/>
        <v>304.40000000000003</v>
      </c>
      <c r="D161" s="264">
        <f t="shared" si="13"/>
        <v>222.7</v>
      </c>
      <c r="E161" s="264">
        <v>79.3</v>
      </c>
      <c r="F161" s="264">
        <v>136.2</v>
      </c>
      <c r="G161" s="264">
        <v>7.2</v>
      </c>
      <c r="H161" s="264">
        <f t="shared" si="14"/>
        <v>43.1</v>
      </c>
      <c r="I161" s="264">
        <v>32.7</v>
      </c>
      <c r="J161" s="264"/>
      <c r="K161" s="264">
        <v>10.4</v>
      </c>
      <c r="L161" s="264"/>
      <c r="M161" s="264"/>
      <c r="N161" s="264">
        <v>27</v>
      </c>
      <c r="O161" s="264">
        <f t="shared" si="15"/>
        <v>0</v>
      </c>
      <c r="P161" s="264"/>
      <c r="Q161" s="264"/>
      <c r="R161" s="264"/>
      <c r="S161" s="264"/>
      <c r="T161" s="264">
        <f t="shared" si="16"/>
        <v>0</v>
      </c>
      <c r="U161" s="264"/>
      <c r="V161" s="264"/>
      <c r="W161" s="264"/>
      <c r="X161" s="264"/>
      <c r="Y161" s="264"/>
      <c r="Z161" s="264"/>
      <c r="AA161" s="264"/>
      <c r="AB161" s="264">
        <f t="shared" si="17"/>
        <v>11.6</v>
      </c>
      <c r="AC161" s="264"/>
      <c r="AD161" s="264">
        <v>11.6</v>
      </c>
      <c r="AE161" s="264"/>
      <c r="AF161" s="264"/>
      <c r="AG161" s="264">
        <v>89.7</v>
      </c>
      <c r="AH161" s="264">
        <v>28.2</v>
      </c>
      <c r="AI161" s="264">
        <v>6</v>
      </c>
      <c r="AJ161" s="264"/>
      <c r="AK161" s="264">
        <v>0.2</v>
      </c>
      <c r="AL161" s="264">
        <v>1.3</v>
      </c>
      <c r="AM161" s="264">
        <v>5</v>
      </c>
      <c r="AN161" s="264">
        <v>1</v>
      </c>
      <c r="AO161" s="264"/>
      <c r="AP161" s="264"/>
      <c r="AQ161" s="264">
        <v>3</v>
      </c>
      <c r="AR161" s="264"/>
      <c r="AS161" s="264">
        <v>2.3</v>
      </c>
      <c r="AT161" s="264"/>
      <c r="AU161" s="264">
        <v>9.4</v>
      </c>
      <c r="AV161" s="264"/>
      <c r="AW161" s="264"/>
      <c r="AX161" s="264">
        <v>0.5</v>
      </c>
      <c r="AY161" s="264"/>
      <c r="AZ161" s="264"/>
      <c r="BA161" s="264"/>
      <c r="BB161" s="264"/>
      <c r="BC161" s="264">
        <v>52</v>
      </c>
      <c r="BD161" s="264"/>
      <c r="BE161" s="264">
        <v>12</v>
      </c>
      <c r="BF161" s="264">
        <v>40</v>
      </c>
      <c r="BG161" s="264">
        <v>2.9</v>
      </c>
      <c r="BH161" s="264"/>
      <c r="BI161" s="264">
        <v>4</v>
      </c>
      <c r="BJ161" s="264">
        <v>1</v>
      </c>
      <c r="BK161" s="264">
        <v>1.1</v>
      </c>
    </row>
    <row r="162" spans="1:63" ht="14.25" customHeight="1">
      <c r="A162" s="28" t="s">
        <v>318</v>
      </c>
      <c r="B162" s="39" t="s">
        <v>363</v>
      </c>
      <c r="C162" s="264">
        <f t="shared" si="12"/>
        <v>227.8</v>
      </c>
      <c r="D162" s="264">
        <f t="shared" si="13"/>
        <v>166.20000000000002</v>
      </c>
      <c r="E162" s="264">
        <v>59.3</v>
      </c>
      <c r="F162" s="264">
        <v>102</v>
      </c>
      <c r="G162" s="264">
        <v>4.9</v>
      </c>
      <c r="H162" s="264">
        <f t="shared" si="14"/>
        <v>35</v>
      </c>
      <c r="I162" s="264">
        <v>27.5</v>
      </c>
      <c r="J162" s="264"/>
      <c r="K162" s="264">
        <v>7.5</v>
      </c>
      <c r="L162" s="264"/>
      <c r="M162" s="264"/>
      <c r="N162" s="264">
        <v>18</v>
      </c>
      <c r="O162" s="264">
        <f t="shared" si="15"/>
        <v>4.1</v>
      </c>
      <c r="P162" s="264"/>
      <c r="Q162" s="264"/>
      <c r="R162" s="264">
        <v>4.1</v>
      </c>
      <c r="S162" s="264"/>
      <c r="T162" s="264">
        <f t="shared" si="16"/>
        <v>0</v>
      </c>
      <c r="U162" s="264"/>
      <c r="V162" s="264"/>
      <c r="W162" s="264"/>
      <c r="X162" s="264"/>
      <c r="Y162" s="264"/>
      <c r="Z162" s="264"/>
      <c r="AA162" s="264"/>
      <c r="AB162" s="264">
        <f t="shared" si="17"/>
        <v>4.5</v>
      </c>
      <c r="AC162" s="264"/>
      <c r="AD162" s="264">
        <v>4.5</v>
      </c>
      <c r="AE162" s="264"/>
      <c r="AF162" s="264"/>
      <c r="AG162" s="264">
        <v>101</v>
      </c>
      <c r="AH162" s="264">
        <v>43.3</v>
      </c>
      <c r="AI162" s="264">
        <v>9.5</v>
      </c>
      <c r="AJ162" s="264">
        <v>7.5</v>
      </c>
      <c r="AK162" s="264">
        <v>1</v>
      </c>
      <c r="AL162" s="264">
        <v>2.1</v>
      </c>
      <c r="AM162" s="264"/>
      <c r="AN162" s="264">
        <v>3.2</v>
      </c>
      <c r="AO162" s="264"/>
      <c r="AP162" s="264"/>
      <c r="AQ162" s="264">
        <v>9</v>
      </c>
      <c r="AR162" s="264"/>
      <c r="AS162" s="264">
        <v>1.8</v>
      </c>
      <c r="AT162" s="264"/>
      <c r="AU162" s="264">
        <v>9.2</v>
      </c>
      <c r="AV162" s="264"/>
      <c r="AW162" s="264">
        <v>5</v>
      </c>
      <c r="AX162" s="264">
        <v>5</v>
      </c>
      <c r="AY162" s="264"/>
      <c r="AZ162" s="264"/>
      <c r="BA162" s="264"/>
      <c r="BB162" s="264"/>
      <c r="BC162" s="264">
        <v>23</v>
      </c>
      <c r="BD162" s="264"/>
      <c r="BE162" s="264">
        <v>23</v>
      </c>
      <c r="BF162" s="264"/>
      <c r="BG162" s="264">
        <v>2.8</v>
      </c>
      <c r="BH162" s="264"/>
      <c r="BI162" s="264">
        <v>3.2</v>
      </c>
      <c r="BJ162" s="264"/>
      <c r="BK162" s="264">
        <v>18.7</v>
      </c>
    </row>
    <row r="163" spans="1:63" ht="14.25" customHeight="1">
      <c r="A163" s="28" t="s">
        <v>319</v>
      </c>
      <c r="B163" s="39" t="s">
        <v>361</v>
      </c>
      <c r="C163" s="264">
        <f t="shared" si="12"/>
        <v>102.50000000000001</v>
      </c>
      <c r="D163" s="264">
        <f t="shared" si="13"/>
        <v>69.10000000000001</v>
      </c>
      <c r="E163" s="264">
        <v>26.1</v>
      </c>
      <c r="F163" s="264">
        <v>40.8</v>
      </c>
      <c r="G163" s="264">
        <v>2.2</v>
      </c>
      <c r="H163" s="264">
        <f t="shared" si="14"/>
        <v>13.7</v>
      </c>
      <c r="I163" s="264">
        <v>10.6</v>
      </c>
      <c r="J163" s="264"/>
      <c r="K163" s="264">
        <v>3.1</v>
      </c>
      <c r="L163" s="264"/>
      <c r="M163" s="264"/>
      <c r="N163" s="264">
        <v>7.3</v>
      </c>
      <c r="O163" s="264">
        <f t="shared" si="15"/>
        <v>0</v>
      </c>
      <c r="P163" s="264"/>
      <c r="Q163" s="264"/>
      <c r="R163" s="264"/>
      <c r="S163" s="264"/>
      <c r="T163" s="264">
        <f t="shared" si="16"/>
        <v>0</v>
      </c>
      <c r="U163" s="264"/>
      <c r="V163" s="264"/>
      <c r="W163" s="264"/>
      <c r="X163" s="264"/>
      <c r="Y163" s="264"/>
      <c r="Z163" s="264"/>
      <c r="AA163" s="264"/>
      <c r="AB163" s="264">
        <f t="shared" si="17"/>
        <v>12.4</v>
      </c>
      <c r="AC163" s="264"/>
      <c r="AD163" s="264">
        <v>12.4</v>
      </c>
      <c r="AE163" s="264"/>
      <c r="AF163" s="264"/>
      <c r="AG163" s="264">
        <v>40.5</v>
      </c>
      <c r="AH163" s="264">
        <v>24.3</v>
      </c>
      <c r="AI163" s="264">
        <v>4</v>
      </c>
      <c r="AJ163" s="264">
        <v>2.5</v>
      </c>
      <c r="AK163" s="264">
        <v>0.2</v>
      </c>
      <c r="AL163" s="264">
        <v>0.3</v>
      </c>
      <c r="AM163" s="264">
        <v>3.5</v>
      </c>
      <c r="AN163" s="264">
        <v>5</v>
      </c>
      <c r="AO163" s="264"/>
      <c r="AP163" s="264"/>
      <c r="AQ163" s="264">
        <v>4.3</v>
      </c>
      <c r="AR163" s="264"/>
      <c r="AS163" s="264">
        <v>0.8</v>
      </c>
      <c r="AT163" s="264"/>
      <c r="AU163" s="264">
        <v>3.7</v>
      </c>
      <c r="AV163" s="264"/>
      <c r="AW163" s="264">
        <v>6</v>
      </c>
      <c r="AX163" s="264"/>
      <c r="AY163" s="264"/>
      <c r="AZ163" s="264"/>
      <c r="BA163" s="264"/>
      <c r="BB163" s="264"/>
      <c r="BC163" s="264">
        <v>2</v>
      </c>
      <c r="BD163" s="264"/>
      <c r="BE163" s="264">
        <v>2</v>
      </c>
      <c r="BF163" s="264"/>
      <c r="BG163" s="264">
        <v>1.7</v>
      </c>
      <c r="BH163" s="264">
        <v>2</v>
      </c>
      <c r="BI163" s="264">
        <v>1.5</v>
      </c>
      <c r="BJ163" s="264">
        <v>3</v>
      </c>
      <c r="BK163" s="264"/>
    </row>
    <row r="164" spans="1:63" ht="14.25" customHeight="1">
      <c r="A164" s="28" t="s">
        <v>320</v>
      </c>
      <c r="B164" s="39" t="s">
        <v>361</v>
      </c>
      <c r="C164" s="264">
        <f t="shared" si="12"/>
        <v>80</v>
      </c>
      <c r="D164" s="264">
        <f t="shared" si="13"/>
        <v>59.9</v>
      </c>
      <c r="E164" s="264">
        <v>23</v>
      </c>
      <c r="F164" s="264">
        <v>35</v>
      </c>
      <c r="G164" s="264">
        <v>1.9</v>
      </c>
      <c r="H164" s="264">
        <f t="shared" si="14"/>
        <v>11.399999999999999</v>
      </c>
      <c r="I164" s="264">
        <v>8.7</v>
      </c>
      <c r="J164" s="264"/>
      <c r="K164" s="264">
        <v>2.7</v>
      </c>
      <c r="L164" s="264"/>
      <c r="M164" s="264"/>
      <c r="N164" s="264">
        <v>5.3</v>
      </c>
      <c r="O164" s="264">
        <f t="shared" si="15"/>
        <v>0</v>
      </c>
      <c r="P164" s="264"/>
      <c r="Q164" s="264"/>
      <c r="R164" s="264"/>
      <c r="S164" s="264"/>
      <c r="T164" s="264">
        <f t="shared" si="16"/>
        <v>0</v>
      </c>
      <c r="U164" s="264"/>
      <c r="V164" s="264"/>
      <c r="W164" s="264"/>
      <c r="X164" s="264"/>
      <c r="Y164" s="264"/>
      <c r="Z164" s="264"/>
      <c r="AA164" s="264"/>
      <c r="AB164" s="264">
        <f t="shared" si="17"/>
        <v>3.4</v>
      </c>
      <c r="AC164" s="264"/>
      <c r="AD164" s="264">
        <v>3.4</v>
      </c>
      <c r="AE164" s="264"/>
      <c r="AF164" s="264"/>
      <c r="AG164" s="264">
        <v>34</v>
      </c>
      <c r="AH164" s="264">
        <v>18</v>
      </c>
      <c r="AI164" s="264">
        <v>10.1</v>
      </c>
      <c r="AJ164" s="264">
        <v>0.8</v>
      </c>
      <c r="AK164" s="264"/>
      <c r="AL164" s="264">
        <v>0.2</v>
      </c>
      <c r="AM164" s="264">
        <v>0.8</v>
      </c>
      <c r="AN164" s="264">
        <v>0.6</v>
      </c>
      <c r="AO164" s="264"/>
      <c r="AP164" s="264"/>
      <c r="AQ164" s="264">
        <v>1.5</v>
      </c>
      <c r="AR164" s="264"/>
      <c r="AS164" s="264">
        <v>0.7</v>
      </c>
      <c r="AT164" s="264"/>
      <c r="AU164" s="264">
        <v>3.3</v>
      </c>
      <c r="AV164" s="264"/>
      <c r="AW164" s="264"/>
      <c r="AX164" s="264"/>
      <c r="AY164" s="264"/>
      <c r="AZ164" s="264"/>
      <c r="BA164" s="264"/>
      <c r="BB164" s="264"/>
      <c r="BC164" s="264">
        <v>1</v>
      </c>
      <c r="BD164" s="264"/>
      <c r="BE164" s="264">
        <v>1</v>
      </c>
      <c r="BF164" s="264"/>
      <c r="BG164" s="264">
        <v>1.8</v>
      </c>
      <c r="BH164" s="264"/>
      <c r="BI164" s="264"/>
      <c r="BJ164" s="264"/>
      <c r="BK164" s="264">
        <v>13.2</v>
      </c>
    </row>
    <row r="165" spans="1:63" ht="14.25" customHeight="1">
      <c r="A165" s="28" t="s">
        <v>321</v>
      </c>
      <c r="B165" s="39" t="s">
        <v>361</v>
      </c>
      <c r="C165" s="264">
        <f t="shared" si="12"/>
        <v>532.3</v>
      </c>
      <c r="D165" s="264">
        <f t="shared" si="13"/>
        <v>348.3</v>
      </c>
      <c r="E165" s="264">
        <v>129.8</v>
      </c>
      <c r="F165" s="264">
        <v>207.7</v>
      </c>
      <c r="G165" s="264">
        <v>10.8</v>
      </c>
      <c r="H165" s="264">
        <f t="shared" si="14"/>
        <v>62</v>
      </c>
      <c r="I165" s="264">
        <v>47.4</v>
      </c>
      <c r="J165" s="264"/>
      <c r="K165" s="264">
        <v>14.6</v>
      </c>
      <c r="L165" s="264"/>
      <c r="M165" s="264"/>
      <c r="N165" s="264">
        <v>42.7</v>
      </c>
      <c r="O165" s="264">
        <f t="shared" si="15"/>
        <v>56.8</v>
      </c>
      <c r="P165" s="264"/>
      <c r="Q165" s="264"/>
      <c r="R165" s="264">
        <v>56.8</v>
      </c>
      <c r="S165" s="264"/>
      <c r="T165" s="264">
        <f t="shared" si="16"/>
        <v>0</v>
      </c>
      <c r="U165" s="264"/>
      <c r="V165" s="264"/>
      <c r="W165" s="264"/>
      <c r="X165" s="264"/>
      <c r="Y165" s="264"/>
      <c r="Z165" s="264"/>
      <c r="AA165" s="264"/>
      <c r="AB165" s="264">
        <f t="shared" si="17"/>
        <v>22.5</v>
      </c>
      <c r="AC165" s="264"/>
      <c r="AD165" s="264">
        <v>22.5</v>
      </c>
      <c r="AE165" s="264"/>
      <c r="AF165" s="264"/>
      <c r="AG165" s="264">
        <v>168.7</v>
      </c>
      <c r="AH165" s="264">
        <v>85.7</v>
      </c>
      <c r="AI165" s="264">
        <v>18</v>
      </c>
      <c r="AJ165" s="264">
        <v>8</v>
      </c>
      <c r="AK165" s="264"/>
      <c r="AL165" s="264">
        <v>0.5</v>
      </c>
      <c r="AM165" s="264">
        <v>4</v>
      </c>
      <c r="AN165" s="264">
        <v>8</v>
      </c>
      <c r="AO165" s="264"/>
      <c r="AP165" s="264"/>
      <c r="AQ165" s="264">
        <v>25</v>
      </c>
      <c r="AR165" s="264"/>
      <c r="AS165" s="264">
        <v>4.2</v>
      </c>
      <c r="AT165" s="264"/>
      <c r="AU165" s="264">
        <v>18</v>
      </c>
      <c r="AV165" s="264"/>
      <c r="AW165" s="264">
        <v>1</v>
      </c>
      <c r="AX165" s="264">
        <v>5</v>
      </c>
      <c r="AY165" s="264"/>
      <c r="AZ165" s="264"/>
      <c r="BA165" s="264"/>
      <c r="BB165" s="264"/>
      <c r="BC165" s="264">
        <v>11</v>
      </c>
      <c r="BD165" s="264"/>
      <c r="BE165" s="264">
        <v>11</v>
      </c>
      <c r="BF165" s="264"/>
      <c r="BG165" s="264">
        <v>5.5</v>
      </c>
      <c r="BH165" s="264"/>
      <c r="BI165" s="264">
        <v>10.5</v>
      </c>
      <c r="BJ165" s="264">
        <v>20</v>
      </c>
      <c r="BK165" s="264">
        <v>30</v>
      </c>
    </row>
    <row r="166" spans="1:63" ht="14.25" customHeight="1">
      <c r="A166" s="28" t="s">
        <v>322</v>
      </c>
      <c r="B166" s="39" t="s">
        <v>361</v>
      </c>
      <c r="C166" s="264">
        <f t="shared" si="12"/>
        <v>581.2</v>
      </c>
      <c r="D166" s="264">
        <f t="shared" si="13"/>
        <v>380.00000000000006</v>
      </c>
      <c r="E166" s="264">
        <v>141.9</v>
      </c>
      <c r="F166" s="264">
        <v>215.8</v>
      </c>
      <c r="G166" s="264">
        <v>22.3</v>
      </c>
      <c r="H166" s="264">
        <f t="shared" si="14"/>
        <v>76.5</v>
      </c>
      <c r="I166" s="264">
        <v>59.6</v>
      </c>
      <c r="J166" s="264"/>
      <c r="K166" s="264">
        <v>16.9</v>
      </c>
      <c r="L166" s="264"/>
      <c r="M166" s="264"/>
      <c r="N166" s="264">
        <v>62</v>
      </c>
      <c r="O166" s="264">
        <f t="shared" si="15"/>
        <v>0</v>
      </c>
      <c r="P166" s="264"/>
      <c r="Q166" s="264"/>
      <c r="R166" s="264"/>
      <c r="S166" s="264"/>
      <c r="T166" s="264">
        <f t="shared" si="16"/>
        <v>0</v>
      </c>
      <c r="U166" s="264"/>
      <c r="V166" s="264"/>
      <c r="W166" s="264"/>
      <c r="X166" s="264"/>
      <c r="Y166" s="264"/>
      <c r="Z166" s="264"/>
      <c r="AA166" s="264"/>
      <c r="AB166" s="264">
        <f t="shared" si="17"/>
        <v>62.7</v>
      </c>
      <c r="AC166" s="264"/>
      <c r="AD166" s="264">
        <v>62.7</v>
      </c>
      <c r="AE166" s="264"/>
      <c r="AF166" s="264"/>
      <c r="AG166" s="264">
        <v>113.8</v>
      </c>
      <c r="AH166" s="264">
        <v>84.8</v>
      </c>
      <c r="AI166" s="264">
        <v>20</v>
      </c>
      <c r="AJ166" s="264">
        <v>4</v>
      </c>
      <c r="AK166" s="264"/>
      <c r="AL166" s="264">
        <v>2</v>
      </c>
      <c r="AM166" s="264">
        <v>6</v>
      </c>
      <c r="AN166" s="264">
        <v>4</v>
      </c>
      <c r="AO166" s="264"/>
      <c r="AP166" s="264"/>
      <c r="AQ166" s="264">
        <v>25</v>
      </c>
      <c r="AR166" s="264"/>
      <c r="AS166" s="264">
        <v>3.8</v>
      </c>
      <c r="AT166" s="264"/>
      <c r="AU166" s="264">
        <v>20</v>
      </c>
      <c r="AV166" s="264"/>
      <c r="AW166" s="264"/>
      <c r="AX166" s="264"/>
      <c r="AY166" s="264"/>
      <c r="AZ166" s="264"/>
      <c r="BA166" s="264"/>
      <c r="BB166" s="264"/>
      <c r="BC166" s="264"/>
      <c r="BD166" s="264"/>
      <c r="BE166" s="264"/>
      <c r="BF166" s="264"/>
      <c r="BG166" s="264">
        <v>4</v>
      </c>
      <c r="BH166" s="264"/>
      <c r="BI166" s="264"/>
      <c r="BJ166" s="264">
        <v>18</v>
      </c>
      <c r="BK166" s="264">
        <v>7</v>
      </c>
    </row>
    <row r="167" spans="1:63" ht="14.25" customHeight="1">
      <c r="A167" s="28" t="s">
        <v>323</v>
      </c>
      <c r="B167" s="39" t="s">
        <v>362</v>
      </c>
      <c r="C167" s="264">
        <f t="shared" si="12"/>
        <v>0</v>
      </c>
      <c r="D167" s="264">
        <f t="shared" si="13"/>
        <v>0</v>
      </c>
      <c r="E167" s="264"/>
      <c r="F167" s="264"/>
      <c r="G167" s="264"/>
      <c r="H167" s="264">
        <f t="shared" si="14"/>
        <v>0</v>
      </c>
      <c r="I167" s="264"/>
      <c r="J167" s="264"/>
      <c r="K167" s="264"/>
      <c r="L167" s="264"/>
      <c r="M167" s="264"/>
      <c r="N167" s="264"/>
      <c r="O167" s="264">
        <f t="shared" si="15"/>
        <v>0</v>
      </c>
      <c r="P167" s="264"/>
      <c r="Q167" s="264"/>
      <c r="R167" s="264"/>
      <c r="S167" s="264"/>
      <c r="T167" s="264">
        <f t="shared" si="16"/>
        <v>0</v>
      </c>
      <c r="U167" s="264"/>
      <c r="V167" s="264"/>
      <c r="W167" s="264"/>
      <c r="X167" s="264"/>
      <c r="Y167" s="264"/>
      <c r="Z167" s="264"/>
      <c r="AA167" s="264"/>
      <c r="AB167" s="264">
        <f t="shared" si="17"/>
        <v>0</v>
      </c>
      <c r="AC167" s="264"/>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4"/>
      <c r="AY167" s="264"/>
      <c r="AZ167" s="264"/>
      <c r="BA167" s="264"/>
      <c r="BB167" s="264"/>
      <c r="BC167" s="264"/>
      <c r="BD167" s="264"/>
      <c r="BE167" s="264"/>
      <c r="BF167" s="264"/>
      <c r="BG167" s="264"/>
      <c r="BH167" s="264"/>
      <c r="BI167" s="264"/>
      <c r="BJ167" s="264"/>
      <c r="BK167" s="264"/>
    </row>
    <row r="168" spans="1:63" ht="14.25" customHeight="1">
      <c r="A168" s="28" t="s">
        <v>324</v>
      </c>
      <c r="B168" s="39" t="s">
        <v>362</v>
      </c>
      <c r="C168" s="264">
        <f t="shared" si="12"/>
        <v>112.2</v>
      </c>
      <c r="D168" s="264">
        <f t="shared" si="13"/>
        <v>87.2</v>
      </c>
      <c r="E168" s="264">
        <v>39.6</v>
      </c>
      <c r="F168" s="264">
        <v>47.6</v>
      </c>
      <c r="G168" s="264"/>
      <c r="H168" s="264">
        <f t="shared" si="14"/>
        <v>15.7</v>
      </c>
      <c r="I168" s="264">
        <v>12.7</v>
      </c>
      <c r="J168" s="264"/>
      <c r="K168" s="264">
        <v>3</v>
      </c>
      <c r="L168" s="264"/>
      <c r="M168" s="264"/>
      <c r="N168" s="264">
        <v>9.3</v>
      </c>
      <c r="O168" s="264">
        <f t="shared" si="15"/>
        <v>0</v>
      </c>
      <c r="P168" s="264"/>
      <c r="Q168" s="264"/>
      <c r="R168" s="264"/>
      <c r="S168" s="264"/>
      <c r="T168" s="264">
        <f t="shared" si="16"/>
        <v>0</v>
      </c>
      <c r="U168" s="264"/>
      <c r="V168" s="264"/>
      <c r="W168" s="264"/>
      <c r="X168" s="264"/>
      <c r="Y168" s="264"/>
      <c r="Z168" s="264"/>
      <c r="AA168" s="264"/>
      <c r="AB168" s="264">
        <f t="shared" si="17"/>
        <v>0</v>
      </c>
      <c r="AC168" s="264"/>
      <c r="AD168" s="264"/>
      <c r="AE168" s="264"/>
      <c r="AF168" s="264"/>
      <c r="AG168" s="264">
        <v>28.9</v>
      </c>
      <c r="AH168" s="264">
        <v>9.1</v>
      </c>
      <c r="AI168" s="264">
        <v>2.5</v>
      </c>
      <c r="AJ168" s="264">
        <v>0.5</v>
      </c>
      <c r="AK168" s="264">
        <v>0.2</v>
      </c>
      <c r="AL168" s="264">
        <v>0.3</v>
      </c>
      <c r="AM168" s="264">
        <v>2</v>
      </c>
      <c r="AN168" s="264">
        <v>0.2</v>
      </c>
      <c r="AO168" s="264"/>
      <c r="AP168" s="264"/>
      <c r="AQ168" s="264">
        <v>2.5</v>
      </c>
      <c r="AR168" s="264"/>
      <c r="AS168" s="264">
        <v>0.9</v>
      </c>
      <c r="AT168" s="264"/>
      <c r="AU168" s="264"/>
      <c r="AV168" s="264"/>
      <c r="AW168" s="264"/>
      <c r="AX168" s="264"/>
      <c r="AY168" s="264"/>
      <c r="AZ168" s="264"/>
      <c r="BA168" s="264"/>
      <c r="BB168" s="264"/>
      <c r="BC168" s="264">
        <v>0.3</v>
      </c>
      <c r="BD168" s="264">
        <v>0.3</v>
      </c>
      <c r="BE168" s="264"/>
      <c r="BF168" s="264"/>
      <c r="BG168" s="264">
        <v>0.5</v>
      </c>
      <c r="BH168" s="264"/>
      <c r="BI168" s="264">
        <v>1</v>
      </c>
      <c r="BJ168" s="264">
        <v>18</v>
      </c>
      <c r="BK168" s="264"/>
    </row>
    <row r="169" spans="1:63" ht="14.25" customHeight="1">
      <c r="A169" s="28" t="s">
        <v>325</v>
      </c>
      <c r="B169" s="39" t="s">
        <v>362</v>
      </c>
      <c r="C169" s="264">
        <f t="shared" si="12"/>
        <v>48.7</v>
      </c>
      <c r="D169" s="264">
        <f t="shared" si="13"/>
        <v>0</v>
      </c>
      <c r="E169" s="264"/>
      <c r="F169" s="264"/>
      <c r="G169" s="264"/>
      <c r="H169" s="264">
        <f t="shared" si="14"/>
        <v>0</v>
      </c>
      <c r="I169" s="264"/>
      <c r="J169" s="264"/>
      <c r="K169" s="264"/>
      <c r="L169" s="264"/>
      <c r="M169" s="264"/>
      <c r="N169" s="264"/>
      <c r="O169" s="264">
        <f t="shared" si="15"/>
        <v>48.7</v>
      </c>
      <c r="P169" s="264"/>
      <c r="Q169" s="264"/>
      <c r="R169" s="264">
        <v>48.7</v>
      </c>
      <c r="S169" s="264"/>
      <c r="T169" s="264">
        <f t="shared" si="16"/>
        <v>0</v>
      </c>
      <c r="U169" s="264"/>
      <c r="V169" s="264"/>
      <c r="W169" s="264"/>
      <c r="X169" s="264"/>
      <c r="Y169" s="264"/>
      <c r="Z169" s="264"/>
      <c r="AA169" s="264"/>
      <c r="AB169" s="264">
        <f t="shared" si="17"/>
        <v>0</v>
      </c>
      <c r="AC169" s="264"/>
      <c r="AD169" s="264"/>
      <c r="AE169" s="264"/>
      <c r="AF169" s="264"/>
      <c r="AG169" s="264">
        <v>40</v>
      </c>
      <c r="AH169" s="264">
        <v>15</v>
      </c>
      <c r="AI169" s="264">
        <v>10</v>
      </c>
      <c r="AJ169" s="264"/>
      <c r="AK169" s="264"/>
      <c r="AL169" s="264"/>
      <c r="AM169" s="264">
        <v>2</v>
      </c>
      <c r="AN169" s="264">
        <v>1</v>
      </c>
      <c r="AO169" s="264"/>
      <c r="AP169" s="264"/>
      <c r="AQ169" s="264">
        <v>2</v>
      </c>
      <c r="AR169" s="264"/>
      <c r="AS169" s="264"/>
      <c r="AT169" s="264"/>
      <c r="AU169" s="264"/>
      <c r="AV169" s="264"/>
      <c r="AW169" s="264"/>
      <c r="AX169" s="264">
        <v>1</v>
      </c>
      <c r="AY169" s="264">
        <v>1</v>
      </c>
      <c r="AZ169" s="264">
        <v>1</v>
      </c>
      <c r="BA169" s="264"/>
      <c r="BB169" s="264"/>
      <c r="BC169" s="264">
        <v>15</v>
      </c>
      <c r="BD169" s="264"/>
      <c r="BE169" s="264">
        <v>15</v>
      </c>
      <c r="BF169" s="264"/>
      <c r="BG169" s="264"/>
      <c r="BH169" s="264"/>
      <c r="BI169" s="264"/>
      <c r="BJ169" s="264"/>
      <c r="BK169" s="264">
        <v>8</v>
      </c>
    </row>
    <row r="170" spans="1:63" ht="14.25" customHeight="1">
      <c r="A170" s="28" t="s">
        <v>326</v>
      </c>
      <c r="B170" s="39" t="s">
        <v>361</v>
      </c>
      <c r="C170" s="264">
        <f t="shared" si="12"/>
        <v>592.8</v>
      </c>
      <c r="D170" s="264">
        <f t="shared" si="13"/>
        <v>403.7</v>
      </c>
      <c r="E170" s="264">
        <v>294</v>
      </c>
      <c r="F170" s="264">
        <v>89.7</v>
      </c>
      <c r="G170" s="264">
        <v>20</v>
      </c>
      <c r="H170" s="264">
        <f t="shared" si="14"/>
        <v>75.7</v>
      </c>
      <c r="I170" s="264">
        <v>56</v>
      </c>
      <c r="J170" s="264"/>
      <c r="K170" s="264">
        <v>19.7</v>
      </c>
      <c r="L170" s="264"/>
      <c r="M170" s="264"/>
      <c r="N170" s="264">
        <v>49.3</v>
      </c>
      <c r="O170" s="264">
        <f t="shared" si="15"/>
        <v>4.1</v>
      </c>
      <c r="P170" s="264"/>
      <c r="Q170" s="264"/>
      <c r="R170" s="264">
        <v>4.1</v>
      </c>
      <c r="S170" s="264">
        <v>5</v>
      </c>
      <c r="T170" s="264">
        <f t="shared" si="16"/>
        <v>0</v>
      </c>
      <c r="U170" s="264"/>
      <c r="V170" s="264"/>
      <c r="W170" s="264"/>
      <c r="X170" s="264"/>
      <c r="Y170" s="264"/>
      <c r="Z170" s="264"/>
      <c r="AA170" s="264"/>
      <c r="AB170" s="264">
        <f t="shared" si="17"/>
        <v>55</v>
      </c>
      <c r="AC170" s="264"/>
      <c r="AD170" s="264">
        <v>55</v>
      </c>
      <c r="AE170" s="264"/>
      <c r="AF170" s="264"/>
      <c r="AG170" s="264">
        <v>226.4</v>
      </c>
      <c r="AH170" s="264">
        <v>162.4</v>
      </c>
      <c r="AI170" s="264">
        <v>37</v>
      </c>
      <c r="AJ170" s="264">
        <v>9</v>
      </c>
      <c r="AK170" s="264">
        <v>3</v>
      </c>
      <c r="AL170" s="264">
        <v>4</v>
      </c>
      <c r="AM170" s="264">
        <v>14</v>
      </c>
      <c r="AN170" s="264">
        <v>3</v>
      </c>
      <c r="AO170" s="264"/>
      <c r="AP170" s="264">
        <v>14</v>
      </c>
      <c r="AQ170" s="264">
        <v>50</v>
      </c>
      <c r="AR170" s="264">
        <v>2</v>
      </c>
      <c r="AS170" s="264">
        <v>4.3</v>
      </c>
      <c r="AT170" s="264"/>
      <c r="AU170" s="264">
        <v>22.1</v>
      </c>
      <c r="AV170" s="264"/>
      <c r="AW170" s="264">
        <v>4.8</v>
      </c>
      <c r="AX170" s="264">
        <v>10</v>
      </c>
      <c r="AY170" s="264"/>
      <c r="AZ170" s="264"/>
      <c r="BA170" s="264"/>
      <c r="BB170" s="264"/>
      <c r="BC170" s="264">
        <v>17</v>
      </c>
      <c r="BD170" s="264">
        <v>2</v>
      </c>
      <c r="BE170" s="264">
        <v>15</v>
      </c>
      <c r="BF170" s="264"/>
      <c r="BG170" s="264">
        <v>7.2</v>
      </c>
      <c r="BH170" s="264"/>
      <c r="BI170" s="264">
        <v>13</v>
      </c>
      <c r="BJ170" s="264">
        <v>6</v>
      </c>
      <c r="BK170" s="264">
        <v>6</v>
      </c>
    </row>
    <row r="171" spans="1:63" ht="14.25" customHeight="1">
      <c r="A171" s="28" t="s">
        <v>327</v>
      </c>
      <c r="B171" s="39" t="s">
        <v>363</v>
      </c>
      <c r="C171" s="264">
        <f t="shared" si="12"/>
        <v>277.1</v>
      </c>
      <c r="D171" s="264">
        <f t="shared" si="13"/>
        <v>175.5</v>
      </c>
      <c r="E171" s="264">
        <v>125</v>
      </c>
      <c r="F171" s="264">
        <v>40</v>
      </c>
      <c r="G171" s="264">
        <v>10.5</v>
      </c>
      <c r="H171" s="264">
        <f t="shared" si="14"/>
        <v>33.9</v>
      </c>
      <c r="I171" s="264">
        <v>26.4</v>
      </c>
      <c r="J171" s="264"/>
      <c r="K171" s="264">
        <v>7.5</v>
      </c>
      <c r="L171" s="264"/>
      <c r="M171" s="264"/>
      <c r="N171" s="264">
        <v>20.7</v>
      </c>
      <c r="O171" s="264">
        <f t="shared" si="15"/>
        <v>0</v>
      </c>
      <c r="P171" s="264"/>
      <c r="Q171" s="264"/>
      <c r="R171" s="264"/>
      <c r="S171" s="264"/>
      <c r="T171" s="264">
        <f t="shared" si="16"/>
        <v>0</v>
      </c>
      <c r="U171" s="264"/>
      <c r="V171" s="264"/>
      <c r="W171" s="264"/>
      <c r="X171" s="264"/>
      <c r="Y171" s="264"/>
      <c r="Z171" s="264"/>
      <c r="AA171" s="264"/>
      <c r="AB171" s="264">
        <f t="shared" si="17"/>
        <v>47</v>
      </c>
      <c r="AC171" s="264"/>
      <c r="AD171" s="264">
        <v>47</v>
      </c>
      <c r="AE171" s="264"/>
      <c r="AF171" s="264"/>
      <c r="AG171" s="264">
        <v>110.4</v>
      </c>
      <c r="AH171" s="264">
        <v>63.5</v>
      </c>
      <c r="AI171" s="264">
        <v>31.5</v>
      </c>
      <c r="AJ171" s="264"/>
      <c r="AK171" s="264"/>
      <c r="AL171" s="264">
        <v>1.5</v>
      </c>
      <c r="AM171" s="264">
        <v>5</v>
      </c>
      <c r="AN171" s="264">
        <v>1</v>
      </c>
      <c r="AO171" s="264"/>
      <c r="AP171" s="264"/>
      <c r="AQ171" s="264">
        <v>11.1</v>
      </c>
      <c r="AR171" s="264"/>
      <c r="AS171" s="264">
        <v>0.7</v>
      </c>
      <c r="AT171" s="264">
        <v>5</v>
      </c>
      <c r="AU171" s="264">
        <v>7.7</v>
      </c>
      <c r="AV171" s="264"/>
      <c r="AW171" s="264"/>
      <c r="AX171" s="264"/>
      <c r="AY171" s="264"/>
      <c r="AZ171" s="264"/>
      <c r="BA171" s="264"/>
      <c r="BB171" s="264"/>
      <c r="BC171" s="264">
        <v>20</v>
      </c>
      <c r="BD171" s="264"/>
      <c r="BE171" s="264">
        <v>20</v>
      </c>
      <c r="BF171" s="264"/>
      <c r="BG171" s="264">
        <v>3.5</v>
      </c>
      <c r="BH171" s="264"/>
      <c r="BI171" s="264">
        <v>3.4</v>
      </c>
      <c r="BJ171" s="264">
        <v>10</v>
      </c>
      <c r="BK171" s="264">
        <v>10</v>
      </c>
    </row>
    <row r="172" spans="1:63" ht="14.25" customHeight="1">
      <c r="A172" s="28" t="s">
        <v>328</v>
      </c>
      <c r="B172" s="39" t="s">
        <v>362</v>
      </c>
      <c r="C172" s="264">
        <f t="shared" si="12"/>
        <v>0</v>
      </c>
      <c r="D172" s="264">
        <f t="shared" si="13"/>
        <v>0</v>
      </c>
      <c r="E172" s="264"/>
      <c r="F172" s="264"/>
      <c r="G172" s="264"/>
      <c r="H172" s="264">
        <f t="shared" si="14"/>
        <v>0</v>
      </c>
      <c r="I172" s="264"/>
      <c r="J172" s="264"/>
      <c r="K172" s="264"/>
      <c r="L172" s="264"/>
      <c r="M172" s="264"/>
      <c r="N172" s="264"/>
      <c r="O172" s="264">
        <f t="shared" si="15"/>
        <v>0</v>
      </c>
      <c r="P172" s="264"/>
      <c r="Q172" s="264"/>
      <c r="R172" s="264"/>
      <c r="S172" s="264"/>
      <c r="T172" s="264">
        <f t="shared" si="16"/>
        <v>0</v>
      </c>
      <c r="U172" s="264"/>
      <c r="V172" s="264"/>
      <c r="W172" s="264"/>
      <c r="X172" s="264"/>
      <c r="Y172" s="264"/>
      <c r="Z172" s="264"/>
      <c r="AA172" s="264"/>
      <c r="AB172" s="264">
        <f t="shared" si="17"/>
        <v>0</v>
      </c>
      <c r="AC172" s="264"/>
      <c r="AD172" s="264"/>
      <c r="AE172" s="264"/>
      <c r="AF172" s="264"/>
      <c r="AG172" s="264">
        <v>20</v>
      </c>
      <c r="AH172" s="264">
        <v>20</v>
      </c>
      <c r="AI172" s="264">
        <v>10</v>
      </c>
      <c r="AJ172" s="264">
        <v>5</v>
      </c>
      <c r="AK172" s="264">
        <v>3</v>
      </c>
      <c r="AL172" s="264"/>
      <c r="AM172" s="264"/>
      <c r="AN172" s="264"/>
      <c r="AO172" s="264"/>
      <c r="AP172" s="264"/>
      <c r="AQ172" s="264">
        <v>2</v>
      </c>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row>
    <row r="173" spans="1:63" ht="14.25" customHeight="1">
      <c r="A173" s="28" t="s">
        <v>329</v>
      </c>
      <c r="B173" s="39" t="s">
        <v>362</v>
      </c>
      <c r="C173" s="264">
        <f t="shared" si="12"/>
        <v>54.3</v>
      </c>
      <c r="D173" s="264">
        <f t="shared" si="13"/>
        <v>34.7</v>
      </c>
      <c r="E173" s="264">
        <v>25.2</v>
      </c>
      <c r="F173" s="264">
        <v>9.5</v>
      </c>
      <c r="G173" s="264"/>
      <c r="H173" s="264">
        <f t="shared" si="14"/>
        <v>7.8</v>
      </c>
      <c r="I173" s="264">
        <v>6.3</v>
      </c>
      <c r="J173" s="264"/>
      <c r="K173" s="264">
        <v>1.5</v>
      </c>
      <c r="L173" s="264"/>
      <c r="M173" s="264"/>
      <c r="N173" s="264">
        <v>4.8</v>
      </c>
      <c r="O173" s="264">
        <f t="shared" si="15"/>
        <v>0</v>
      </c>
      <c r="P173" s="264"/>
      <c r="Q173" s="264"/>
      <c r="R173" s="264"/>
      <c r="S173" s="264">
        <v>5.7</v>
      </c>
      <c r="T173" s="264">
        <f t="shared" si="16"/>
        <v>0</v>
      </c>
      <c r="U173" s="264"/>
      <c r="V173" s="264"/>
      <c r="W173" s="264"/>
      <c r="X173" s="264"/>
      <c r="Y173" s="264"/>
      <c r="Z173" s="264"/>
      <c r="AA173" s="264"/>
      <c r="AB173" s="264">
        <f t="shared" si="17"/>
        <v>1.3</v>
      </c>
      <c r="AC173" s="264"/>
      <c r="AD173" s="264">
        <v>1.3</v>
      </c>
      <c r="AE173" s="264"/>
      <c r="AF173" s="264"/>
      <c r="AG173" s="264">
        <v>24.5</v>
      </c>
      <c r="AH173" s="264">
        <v>15</v>
      </c>
      <c r="AI173" s="264">
        <v>1</v>
      </c>
      <c r="AJ173" s="264"/>
      <c r="AK173" s="264">
        <v>0.3</v>
      </c>
      <c r="AL173" s="264">
        <v>1.3</v>
      </c>
      <c r="AM173" s="264">
        <v>7.4</v>
      </c>
      <c r="AN173" s="264">
        <v>1</v>
      </c>
      <c r="AO173" s="264"/>
      <c r="AP173" s="264">
        <v>1</v>
      </c>
      <c r="AQ173" s="264">
        <v>2.5</v>
      </c>
      <c r="AR173" s="264"/>
      <c r="AS173" s="264">
        <v>0.5</v>
      </c>
      <c r="AT173" s="264"/>
      <c r="AU173" s="264"/>
      <c r="AV173" s="264"/>
      <c r="AW173" s="264"/>
      <c r="AX173" s="264"/>
      <c r="AY173" s="264"/>
      <c r="AZ173" s="264"/>
      <c r="BA173" s="264"/>
      <c r="BB173" s="264"/>
      <c r="BC173" s="264"/>
      <c r="BD173" s="264"/>
      <c r="BE173" s="264"/>
      <c r="BF173" s="264"/>
      <c r="BG173" s="264">
        <v>1.6</v>
      </c>
      <c r="BH173" s="264"/>
      <c r="BI173" s="264">
        <v>4.9</v>
      </c>
      <c r="BJ173" s="264">
        <v>3</v>
      </c>
      <c r="BK173" s="264"/>
    </row>
    <row r="174" spans="1:63" ht="14.25" customHeight="1">
      <c r="A174" s="28" t="s">
        <v>330</v>
      </c>
      <c r="B174" s="39" t="s">
        <v>363</v>
      </c>
      <c r="C174" s="264">
        <f t="shared" si="12"/>
        <v>196.7</v>
      </c>
      <c r="D174" s="264">
        <f t="shared" si="13"/>
        <v>136.7</v>
      </c>
      <c r="E174" s="264">
        <v>98</v>
      </c>
      <c r="F174" s="264">
        <v>31.1</v>
      </c>
      <c r="G174" s="264">
        <v>7.6</v>
      </c>
      <c r="H174" s="264">
        <f t="shared" si="14"/>
        <v>18.200000000000003</v>
      </c>
      <c r="I174" s="264">
        <v>12.3</v>
      </c>
      <c r="J174" s="264"/>
      <c r="K174" s="264">
        <v>5.9</v>
      </c>
      <c r="L174" s="264"/>
      <c r="M174" s="264"/>
      <c r="N174" s="264">
        <v>17</v>
      </c>
      <c r="O174" s="264">
        <f t="shared" si="15"/>
        <v>0</v>
      </c>
      <c r="P174" s="264"/>
      <c r="Q174" s="264"/>
      <c r="R174" s="264"/>
      <c r="S174" s="264">
        <v>6.5</v>
      </c>
      <c r="T174" s="264">
        <f t="shared" si="16"/>
        <v>0</v>
      </c>
      <c r="U174" s="264"/>
      <c r="V174" s="264"/>
      <c r="W174" s="264"/>
      <c r="X174" s="264"/>
      <c r="Y174" s="264"/>
      <c r="Z174" s="264"/>
      <c r="AA174" s="264"/>
      <c r="AB174" s="264">
        <f t="shared" si="17"/>
        <v>18.3</v>
      </c>
      <c r="AC174" s="264"/>
      <c r="AD174" s="264">
        <v>18.3</v>
      </c>
      <c r="AE174" s="264"/>
      <c r="AF174" s="264"/>
      <c r="AG174" s="264">
        <v>277.5</v>
      </c>
      <c r="AH174" s="264">
        <v>118.4</v>
      </c>
      <c r="AI174" s="264">
        <v>13</v>
      </c>
      <c r="AJ174" s="264">
        <v>5</v>
      </c>
      <c r="AK174" s="264">
        <v>2</v>
      </c>
      <c r="AL174" s="264">
        <v>23.9</v>
      </c>
      <c r="AM174" s="264">
        <v>25</v>
      </c>
      <c r="AN174" s="264">
        <v>23</v>
      </c>
      <c r="AO174" s="264"/>
      <c r="AP174" s="264"/>
      <c r="AQ174" s="264">
        <v>19</v>
      </c>
      <c r="AR174" s="264"/>
      <c r="AS174" s="264">
        <v>1.6</v>
      </c>
      <c r="AT174" s="264"/>
      <c r="AU174" s="264">
        <v>5.9</v>
      </c>
      <c r="AV174" s="264"/>
      <c r="AW174" s="264">
        <v>5</v>
      </c>
      <c r="AX174" s="264">
        <v>19.3</v>
      </c>
      <c r="AY174" s="264"/>
      <c r="AZ174" s="264"/>
      <c r="BA174" s="264"/>
      <c r="BB174" s="264"/>
      <c r="BC174" s="264">
        <v>120</v>
      </c>
      <c r="BD174" s="264"/>
      <c r="BE174" s="264">
        <v>45</v>
      </c>
      <c r="BF174" s="264">
        <v>75</v>
      </c>
      <c r="BG174" s="264">
        <v>1.8</v>
      </c>
      <c r="BH174" s="264"/>
      <c r="BI174" s="264">
        <v>3</v>
      </c>
      <c r="BJ174" s="264"/>
      <c r="BK174" s="264">
        <v>10</v>
      </c>
    </row>
    <row r="175" spans="1:63" ht="14.25" customHeight="1">
      <c r="A175" s="28" t="s">
        <v>331</v>
      </c>
      <c r="B175" s="39" t="s">
        <v>363</v>
      </c>
      <c r="C175" s="264">
        <f t="shared" si="12"/>
        <v>452.2</v>
      </c>
      <c r="D175" s="264">
        <f t="shared" si="13"/>
        <v>291.3</v>
      </c>
      <c r="E175" s="264">
        <v>210</v>
      </c>
      <c r="F175" s="264">
        <v>66.3</v>
      </c>
      <c r="G175" s="264">
        <v>15</v>
      </c>
      <c r="H175" s="264">
        <f t="shared" si="14"/>
        <v>71</v>
      </c>
      <c r="I175" s="264">
        <v>58</v>
      </c>
      <c r="J175" s="264"/>
      <c r="K175" s="264">
        <v>13</v>
      </c>
      <c r="L175" s="264"/>
      <c r="M175" s="264"/>
      <c r="N175" s="264">
        <v>35.2</v>
      </c>
      <c r="O175" s="264">
        <f t="shared" si="15"/>
        <v>28.4</v>
      </c>
      <c r="P175" s="264"/>
      <c r="Q175" s="264"/>
      <c r="R175" s="264">
        <v>28.4</v>
      </c>
      <c r="S175" s="264">
        <v>4.8</v>
      </c>
      <c r="T175" s="264">
        <f t="shared" si="16"/>
        <v>0</v>
      </c>
      <c r="U175" s="264"/>
      <c r="V175" s="264"/>
      <c r="W175" s="264"/>
      <c r="X175" s="264"/>
      <c r="Y175" s="264"/>
      <c r="Z175" s="264"/>
      <c r="AA175" s="264"/>
      <c r="AB175" s="264">
        <f t="shared" si="17"/>
        <v>21.5</v>
      </c>
      <c r="AC175" s="264"/>
      <c r="AD175" s="264">
        <v>21.5</v>
      </c>
      <c r="AE175" s="264"/>
      <c r="AF175" s="264"/>
      <c r="AG175" s="264">
        <v>162.3</v>
      </c>
      <c r="AH175" s="264">
        <v>145</v>
      </c>
      <c r="AI175" s="264">
        <v>129.7</v>
      </c>
      <c r="AJ175" s="264"/>
      <c r="AK175" s="264"/>
      <c r="AL175" s="264"/>
      <c r="AM175" s="264"/>
      <c r="AN175" s="264"/>
      <c r="AO175" s="264"/>
      <c r="AP175" s="264"/>
      <c r="AQ175" s="264"/>
      <c r="AR175" s="264"/>
      <c r="AS175" s="264">
        <v>3.4</v>
      </c>
      <c r="AT175" s="264"/>
      <c r="AU175" s="264">
        <v>11.9</v>
      </c>
      <c r="AV175" s="264"/>
      <c r="AW175" s="264">
        <v>2</v>
      </c>
      <c r="AX175" s="264"/>
      <c r="AY175" s="264"/>
      <c r="AZ175" s="264"/>
      <c r="BA175" s="264"/>
      <c r="BB175" s="264"/>
      <c r="BC175" s="264"/>
      <c r="BD175" s="264"/>
      <c r="BE175" s="264"/>
      <c r="BF175" s="264"/>
      <c r="BG175" s="264">
        <v>5.8</v>
      </c>
      <c r="BH175" s="264"/>
      <c r="BI175" s="264">
        <v>9.5</v>
      </c>
      <c r="BJ175" s="264"/>
      <c r="BK175" s="264"/>
    </row>
    <row r="176" spans="1:63" ht="14.25" customHeight="1">
      <c r="A176" s="28" t="s">
        <v>332</v>
      </c>
      <c r="B176" s="39" t="s">
        <v>363</v>
      </c>
      <c r="C176" s="264">
        <f t="shared" si="12"/>
        <v>202.3</v>
      </c>
      <c r="D176" s="264">
        <f t="shared" si="13"/>
        <v>140.3</v>
      </c>
      <c r="E176" s="264">
        <v>100</v>
      </c>
      <c r="F176" s="264">
        <v>32</v>
      </c>
      <c r="G176" s="264">
        <v>8.3</v>
      </c>
      <c r="H176" s="264">
        <f t="shared" si="14"/>
        <v>35</v>
      </c>
      <c r="I176" s="264">
        <v>29</v>
      </c>
      <c r="J176" s="264"/>
      <c r="K176" s="264">
        <v>6</v>
      </c>
      <c r="L176" s="264"/>
      <c r="M176" s="264"/>
      <c r="N176" s="264">
        <v>16.6</v>
      </c>
      <c r="O176" s="264">
        <f t="shared" si="15"/>
        <v>0</v>
      </c>
      <c r="P176" s="264"/>
      <c r="Q176" s="264"/>
      <c r="R176" s="264"/>
      <c r="S176" s="264"/>
      <c r="T176" s="264">
        <f t="shared" si="16"/>
        <v>0</v>
      </c>
      <c r="U176" s="264"/>
      <c r="V176" s="264"/>
      <c r="W176" s="264"/>
      <c r="X176" s="264"/>
      <c r="Y176" s="264"/>
      <c r="Z176" s="264"/>
      <c r="AA176" s="264"/>
      <c r="AB176" s="264">
        <f t="shared" si="17"/>
        <v>10.4</v>
      </c>
      <c r="AC176" s="264"/>
      <c r="AD176" s="264">
        <v>10.4</v>
      </c>
      <c r="AE176" s="264"/>
      <c r="AF176" s="264"/>
      <c r="AG176" s="264">
        <v>75.6</v>
      </c>
      <c r="AH176" s="264">
        <v>22.2</v>
      </c>
      <c r="AI176" s="264">
        <v>4.5</v>
      </c>
      <c r="AJ176" s="264">
        <v>2</v>
      </c>
      <c r="AK176" s="264">
        <v>0.1</v>
      </c>
      <c r="AL176" s="264">
        <v>1</v>
      </c>
      <c r="AM176" s="264">
        <v>2.2</v>
      </c>
      <c r="AN176" s="264">
        <v>1.8</v>
      </c>
      <c r="AO176" s="264"/>
      <c r="AP176" s="264"/>
      <c r="AQ176" s="264">
        <v>3</v>
      </c>
      <c r="AR176" s="264"/>
      <c r="AS176" s="264">
        <v>1.4</v>
      </c>
      <c r="AT176" s="264"/>
      <c r="AU176" s="264">
        <v>6.2</v>
      </c>
      <c r="AV176" s="264"/>
      <c r="AW176" s="264"/>
      <c r="AX176" s="264"/>
      <c r="AY176" s="264"/>
      <c r="AZ176" s="264"/>
      <c r="BA176" s="264"/>
      <c r="BB176" s="264"/>
      <c r="BC176" s="264"/>
      <c r="BD176" s="264"/>
      <c r="BE176" s="264"/>
      <c r="BF176" s="264"/>
      <c r="BG176" s="264">
        <v>1</v>
      </c>
      <c r="BH176" s="264"/>
      <c r="BI176" s="264">
        <v>1.2</v>
      </c>
      <c r="BJ176" s="264">
        <v>5</v>
      </c>
      <c r="BK176" s="264">
        <v>46.2</v>
      </c>
    </row>
    <row r="177" spans="1:63" ht="24" customHeight="1">
      <c r="A177" s="28" t="s">
        <v>333</v>
      </c>
      <c r="B177" s="39" t="s">
        <v>363</v>
      </c>
      <c r="C177" s="264">
        <f t="shared" si="12"/>
        <v>90.30000000000001</v>
      </c>
      <c r="D177" s="264">
        <f t="shared" si="13"/>
        <v>67.4</v>
      </c>
      <c r="E177" s="264">
        <v>50</v>
      </c>
      <c r="F177" s="264">
        <v>15.4</v>
      </c>
      <c r="G177" s="264">
        <v>2</v>
      </c>
      <c r="H177" s="264">
        <f t="shared" si="14"/>
        <v>13.2</v>
      </c>
      <c r="I177" s="264">
        <v>10.2</v>
      </c>
      <c r="J177" s="264"/>
      <c r="K177" s="264">
        <v>3</v>
      </c>
      <c r="L177" s="264"/>
      <c r="M177" s="264"/>
      <c r="N177" s="264">
        <v>8.2</v>
      </c>
      <c r="O177" s="264">
        <f t="shared" si="15"/>
        <v>0</v>
      </c>
      <c r="P177" s="264"/>
      <c r="Q177" s="264"/>
      <c r="R177" s="264"/>
      <c r="S177" s="264"/>
      <c r="T177" s="264">
        <f t="shared" si="16"/>
        <v>0</v>
      </c>
      <c r="U177" s="264"/>
      <c r="V177" s="264"/>
      <c r="W177" s="264"/>
      <c r="X177" s="264"/>
      <c r="Y177" s="264"/>
      <c r="Z177" s="264"/>
      <c r="AA177" s="264"/>
      <c r="AB177" s="264">
        <f t="shared" si="17"/>
        <v>1.5</v>
      </c>
      <c r="AC177" s="264"/>
      <c r="AD177" s="264">
        <v>1.5</v>
      </c>
      <c r="AE177" s="264"/>
      <c r="AF177" s="264"/>
      <c r="AG177" s="264">
        <v>35.7</v>
      </c>
      <c r="AH177" s="264">
        <v>30.4</v>
      </c>
      <c r="AI177" s="264">
        <v>26.7</v>
      </c>
      <c r="AJ177" s="264"/>
      <c r="AK177" s="264"/>
      <c r="AL177" s="264"/>
      <c r="AM177" s="264"/>
      <c r="AN177" s="264"/>
      <c r="AO177" s="264"/>
      <c r="AP177" s="264"/>
      <c r="AQ177" s="264"/>
      <c r="AR177" s="264"/>
      <c r="AS177" s="264">
        <v>0.7</v>
      </c>
      <c r="AT177" s="264"/>
      <c r="AU177" s="264">
        <v>3</v>
      </c>
      <c r="AV177" s="264"/>
      <c r="AW177" s="264"/>
      <c r="AX177" s="264"/>
      <c r="AY177" s="264"/>
      <c r="AZ177" s="264"/>
      <c r="BA177" s="264"/>
      <c r="BB177" s="264"/>
      <c r="BC177" s="264"/>
      <c r="BD177" s="264"/>
      <c r="BE177" s="264"/>
      <c r="BF177" s="264"/>
      <c r="BG177" s="264">
        <v>2.2</v>
      </c>
      <c r="BH177" s="264"/>
      <c r="BI177" s="264">
        <v>3.1</v>
      </c>
      <c r="BJ177" s="264"/>
      <c r="BK177" s="264"/>
    </row>
    <row r="178" spans="1:63" ht="14.25" customHeight="1">
      <c r="A178" s="28" t="s">
        <v>334</v>
      </c>
      <c r="B178" s="39" t="s">
        <v>361</v>
      </c>
      <c r="C178" s="264">
        <f t="shared" si="12"/>
        <v>818.5000000000001</v>
      </c>
      <c r="D178" s="264">
        <f t="shared" si="13"/>
        <v>585</v>
      </c>
      <c r="E178" s="264">
        <v>421</v>
      </c>
      <c r="F178" s="264">
        <v>130</v>
      </c>
      <c r="G178" s="264">
        <v>34</v>
      </c>
      <c r="H178" s="264">
        <f t="shared" si="14"/>
        <v>111</v>
      </c>
      <c r="I178" s="264">
        <v>86</v>
      </c>
      <c r="J178" s="264"/>
      <c r="K178" s="264">
        <v>25</v>
      </c>
      <c r="L178" s="264"/>
      <c r="M178" s="264"/>
      <c r="N178" s="264">
        <v>70.7</v>
      </c>
      <c r="O178" s="264">
        <f t="shared" si="15"/>
        <v>8.1</v>
      </c>
      <c r="P178" s="264"/>
      <c r="Q178" s="264"/>
      <c r="R178" s="264">
        <v>8.1</v>
      </c>
      <c r="S178" s="264">
        <v>5.7</v>
      </c>
      <c r="T178" s="264">
        <f t="shared" si="16"/>
        <v>0</v>
      </c>
      <c r="U178" s="264"/>
      <c r="V178" s="264"/>
      <c r="W178" s="264"/>
      <c r="X178" s="264"/>
      <c r="Y178" s="264"/>
      <c r="Z178" s="264"/>
      <c r="AA178" s="264"/>
      <c r="AB178" s="264">
        <f t="shared" si="17"/>
        <v>38</v>
      </c>
      <c r="AC178" s="264"/>
      <c r="AD178" s="264">
        <v>38</v>
      </c>
      <c r="AE178" s="264"/>
      <c r="AF178" s="264"/>
      <c r="AG178" s="264">
        <v>178</v>
      </c>
      <c r="AH178" s="264">
        <v>104.2</v>
      </c>
      <c r="AI178" s="264">
        <v>14.2</v>
      </c>
      <c r="AJ178" s="264">
        <v>5</v>
      </c>
      <c r="AK178" s="264"/>
      <c r="AL178" s="264">
        <v>8</v>
      </c>
      <c r="AM178" s="264">
        <v>19</v>
      </c>
      <c r="AN178" s="264">
        <v>10</v>
      </c>
      <c r="AO178" s="264"/>
      <c r="AP178" s="264"/>
      <c r="AQ178" s="264">
        <v>10</v>
      </c>
      <c r="AR178" s="264"/>
      <c r="AS178" s="264">
        <v>6</v>
      </c>
      <c r="AT178" s="264"/>
      <c r="AU178" s="264">
        <v>32</v>
      </c>
      <c r="AV178" s="264"/>
      <c r="AW178" s="264">
        <v>14</v>
      </c>
      <c r="AX178" s="264"/>
      <c r="AY178" s="264"/>
      <c r="AZ178" s="264"/>
      <c r="BA178" s="264"/>
      <c r="BB178" s="264"/>
      <c r="BC178" s="264">
        <v>16</v>
      </c>
      <c r="BD178" s="264"/>
      <c r="BE178" s="264">
        <v>16</v>
      </c>
      <c r="BF178" s="264"/>
      <c r="BG178" s="264">
        <v>11.9</v>
      </c>
      <c r="BH178" s="264"/>
      <c r="BI178" s="264">
        <v>9.9</v>
      </c>
      <c r="BJ178" s="264">
        <v>6</v>
      </c>
      <c r="BK178" s="264">
        <v>16</v>
      </c>
    </row>
    <row r="179" spans="1:63" ht="14.25" customHeight="1">
      <c r="A179" s="28" t="s">
        <v>335</v>
      </c>
      <c r="B179" s="39" t="s">
        <v>362</v>
      </c>
      <c r="C179" s="264">
        <f t="shared" si="12"/>
        <v>48.3</v>
      </c>
      <c r="D179" s="264">
        <f t="shared" si="13"/>
        <v>30</v>
      </c>
      <c r="E179" s="264">
        <v>22.7</v>
      </c>
      <c r="F179" s="264">
        <v>7.3</v>
      </c>
      <c r="G179" s="264"/>
      <c r="H179" s="264">
        <f t="shared" si="14"/>
        <v>1.4</v>
      </c>
      <c r="I179" s="264"/>
      <c r="J179" s="264"/>
      <c r="K179" s="264">
        <v>1.4</v>
      </c>
      <c r="L179" s="264"/>
      <c r="M179" s="264"/>
      <c r="N179" s="264">
        <v>4.1</v>
      </c>
      <c r="O179" s="264">
        <f t="shared" si="15"/>
        <v>0</v>
      </c>
      <c r="P179" s="264"/>
      <c r="Q179" s="264"/>
      <c r="R179" s="264"/>
      <c r="S179" s="264">
        <v>4.3</v>
      </c>
      <c r="T179" s="264">
        <f t="shared" si="16"/>
        <v>0</v>
      </c>
      <c r="U179" s="264"/>
      <c r="V179" s="264"/>
      <c r="W179" s="264"/>
      <c r="X179" s="264"/>
      <c r="Y179" s="264"/>
      <c r="Z179" s="264"/>
      <c r="AA179" s="264"/>
      <c r="AB179" s="264">
        <f t="shared" si="17"/>
        <v>8.5</v>
      </c>
      <c r="AC179" s="264"/>
      <c r="AD179" s="264">
        <v>8.5</v>
      </c>
      <c r="AE179" s="264"/>
      <c r="AF179" s="264"/>
      <c r="AG179" s="264">
        <v>44.4</v>
      </c>
      <c r="AH179" s="264">
        <v>24.4</v>
      </c>
      <c r="AI179" s="264">
        <v>8</v>
      </c>
      <c r="AJ179" s="264">
        <v>5</v>
      </c>
      <c r="AK179" s="264"/>
      <c r="AL179" s="264"/>
      <c r="AM179" s="264">
        <v>5</v>
      </c>
      <c r="AN179" s="264"/>
      <c r="AO179" s="264"/>
      <c r="AP179" s="264">
        <v>3</v>
      </c>
      <c r="AQ179" s="264">
        <v>3</v>
      </c>
      <c r="AR179" s="264"/>
      <c r="AS179" s="264">
        <v>0.4</v>
      </c>
      <c r="AT179" s="264"/>
      <c r="AU179" s="264"/>
      <c r="AV179" s="264"/>
      <c r="AW179" s="264"/>
      <c r="AX179" s="264"/>
      <c r="AY179" s="264"/>
      <c r="AZ179" s="264"/>
      <c r="BA179" s="264"/>
      <c r="BB179" s="264"/>
      <c r="BC179" s="264">
        <v>8</v>
      </c>
      <c r="BD179" s="264"/>
      <c r="BE179" s="264">
        <v>8</v>
      </c>
      <c r="BF179" s="264"/>
      <c r="BG179" s="264">
        <v>1</v>
      </c>
      <c r="BH179" s="264"/>
      <c r="BI179" s="264">
        <v>2</v>
      </c>
      <c r="BJ179" s="264"/>
      <c r="BK179" s="264">
        <v>9</v>
      </c>
    </row>
    <row r="180" spans="1:63" ht="14.25" customHeight="1">
      <c r="A180" s="28" t="s">
        <v>336</v>
      </c>
      <c r="B180" s="39" t="s">
        <v>363</v>
      </c>
      <c r="C180" s="264">
        <f t="shared" si="12"/>
        <v>117.00000000000001</v>
      </c>
      <c r="D180" s="264">
        <f t="shared" si="13"/>
        <v>97.9</v>
      </c>
      <c r="E180" s="264">
        <v>70.3</v>
      </c>
      <c r="F180" s="264">
        <v>21.7</v>
      </c>
      <c r="G180" s="264">
        <v>5.9</v>
      </c>
      <c r="H180" s="264">
        <f t="shared" si="14"/>
        <v>4.2</v>
      </c>
      <c r="I180" s="264"/>
      <c r="J180" s="264"/>
      <c r="K180" s="264">
        <v>4.2</v>
      </c>
      <c r="L180" s="264"/>
      <c r="M180" s="264"/>
      <c r="N180" s="264">
        <v>11.7</v>
      </c>
      <c r="O180" s="264">
        <f t="shared" si="15"/>
        <v>0</v>
      </c>
      <c r="P180" s="264"/>
      <c r="Q180" s="264"/>
      <c r="R180" s="264"/>
      <c r="S180" s="264"/>
      <c r="T180" s="264">
        <f t="shared" si="16"/>
        <v>0</v>
      </c>
      <c r="U180" s="264"/>
      <c r="V180" s="264"/>
      <c r="W180" s="264"/>
      <c r="X180" s="264"/>
      <c r="Y180" s="264"/>
      <c r="Z180" s="264"/>
      <c r="AA180" s="264"/>
      <c r="AB180" s="264">
        <f t="shared" si="17"/>
        <v>3.2</v>
      </c>
      <c r="AC180" s="264"/>
      <c r="AD180" s="264">
        <v>3.2</v>
      </c>
      <c r="AE180" s="264"/>
      <c r="AF180" s="264"/>
      <c r="AG180" s="264">
        <v>96.5</v>
      </c>
      <c r="AH180" s="264">
        <v>64.5</v>
      </c>
      <c r="AI180" s="264">
        <v>20</v>
      </c>
      <c r="AJ180" s="264">
        <v>8</v>
      </c>
      <c r="AK180" s="264"/>
      <c r="AL180" s="264"/>
      <c r="AM180" s="264">
        <v>20</v>
      </c>
      <c r="AN180" s="264"/>
      <c r="AO180" s="264"/>
      <c r="AP180" s="264">
        <v>6</v>
      </c>
      <c r="AQ180" s="264">
        <v>4</v>
      </c>
      <c r="AR180" s="264"/>
      <c r="AS180" s="264">
        <v>1</v>
      </c>
      <c r="AT180" s="264"/>
      <c r="AU180" s="264">
        <v>5.5</v>
      </c>
      <c r="AV180" s="264"/>
      <c r="AW180" s="264">
        <v>3</v>
      </c>
      <c r="AX180" s="264">
        <v>3</v>
      </c>
      <c r="AY180" s="264"/>
      <c r="AZ180" s="264"/>
      <c r="BA180" s="264"/>
      <c r="BB180" s="264"/>
      <c r="BC180" s="264">
        <v>8</v>
      </c>
      <c r="BD180" s="264"/>
      <c r="BE180" s="264">
        <v>8</v>
      </c>
      <c r="BF180" s="264"/>
      <c r="BG180" s="264">
        <v>2</v>
      </c>
      <c r="BH180" s="264"/>
      <c r="BI180" s="264">
        <v>3</v>
      </c>
      <c r="BJ180" s="264">
        <v>5</v>
      </c>
      <c r="BK180" s="264">
        <v>8</v>
      </c>
    </row>
    <row r="181" spans="1:63" ht="14.25" customHeight="1">
      <c r="A181" s="28" t="s">
        <v>337</v>
      </c>
      <c r="B181" s="39" t="s">
        <v>363</v>
      </c>
      <c r="C181" s="264">
        <f t="shared" si="12"/>
        <v>66.19999999999999</v>
      </c>
      <c r="D181" s="264">
        <f t="shared" si="13"/>
        <v>49.199999999999996</v>
      </c>
      <c r="E181" s="264">
        <v>34</v>
      </c>
      <c r="F181" s="264">
        <v>12.3</v>
      </c>
      <c r="G181" s="264">
        <v>2.9</v>
      </c>
      <c r="H181" s="264">
        <f t="shared" si="14"/>
        <v>2.3</v>
      </c>
      <c r="I181" s="264"/>
      <c r="J181" s="264"/>
      <c r="K181" s="264">
        <v>2.3</v>
      </c>
      <c r="L181" s="264"/>
      <c r="M181" s="264"/>
      <c r="N181" s="264">
        <v>5.8</v>
      </c>
      <c r="O181" s="264">
        <f t="shared" si="15"/>
        <v>4.1</v>
      </c>
      <c r="P181" s="264"/>
      <c r="Q181" s="264"/>
      <c r="R181" s="264">
        <v>4.1</v>
      </c>
      <c r="S181" s="264"/>
      <c r="T181" s="264">
        <f t="shared" si="16"/>
        <v>0</v>
      </c>
      <c r="U181" s="264"/>
      <c r="V181" s="264"/>
      <c r="W181" s="264"/>
      <c r="X181" s="264"/>
      <c r="Y181" s="264"/>
      <c r="Z181" s="264"/>
      <c r="AA181" s="264"/>
      <c r="AB181" s="264">
        <f t="shared" si="17"/>
        <v>4.8</v>
      </c>
      <c r="AC181" s="264"/>
      <c r="AD181" s="264">
        <v>4.8</v>
      </c>
      <c r="AE181" s="264"/>
      <c r="AF181" s="264"/>
      <c r="AG181" s="264">
        <v>27.2</v>
      </c>
      <c r="AH181" s="264">
        <v>15.7</v>
      </c>
      <c r="AI181" s="264">
        <v>3</v>
      </c>
      <c r="AJ181" s="264">
        <v>2</v>
      </c>
      <c r="AK181" s="264"/>
      <c r="AL181" s="264">
        <v>0.6</v>
      </c>
      <c r="AM181" s="264">
        <v>2.5</v>
      </c>
      <c r="AN181" s="264">
        <v>2.5</v>
      </c>
      <c r="AO181" s="264"/>
      <c r="AP181" s="264"/>
      <c r="AQ181" s="264">
        <v>1.9</v>
      </c>
      <c r="AR181" s="264"/>
      <c r="AS181" s="264">
        <v>0.5</v>
      </c>
      <c r="AT181" s="264"/>
      <c r="AU181" s="264">
        <v>2.7</v>
      </c>
      <c r="AV181" s="264"/>
      <c r="AW181" s="264">
        <v>1</v>
      </c>
      <c r="AX181" s="264">
        <v>1</v>
      </c>
      <c r="AY181" s="264"/>
      <c r="AZ181" s="264"/>
      <c r="BA181" s="264"/>
      <c r="BB181" s="264"/>
      <c r="BC181" s="264"/>
      <c r="BD181" s="264"/>
      <c r="BE181" s="264"/>
      <c r="BF181" s="264"/>
      <c r="BG181" s="264">
        <v>3.5</v>
      </c>
      <c r="BH181" s="264"/>
      <c r="BI181" s="264">
        <v>3</v>
      </c>
      <c r="BJ181" s="264">
        <v>3</v>
      </c>
      <c r="BK181" s="264"/>
    </row>
    <row r="182" spans="1:63" ht="14.25" customHeight="1">
      <c r="A182" s="28" t="s">
        <v>338</v>
      </c>
      <c r="B182" s="39" t="s">
        <v>361</v>
      </c>
      <c r="C182" s="264">
        <f t="shared" si="12"/>
        <v>671</v>
      </c>
      <c r="D182" s="264">
        <f t="shared" si="13"/>
        <v>444.7</v>
      </c>
      <c r="E182" s="264">
        <v>323</v>
      </c>
      <c r="F182" s="264">
        <v>98.7</v>
      </c>
      <c r="G182" s="264">
        <v>23</v>
      </c>
      <c r="H182" s="264">
        <f t="shared" si="14"/>
        <v>90.4</v>
      </c>
      <c r="I182" s="264">
        <v>71</v>
      </c>
      <c r="J182" s="264"/>
      <c r="K182" s="264">
        <v>19.4</v>
      </c>
      <c r="L182" s="264"/>
      <c r="M182" s="264"/>
      <c r="N182" s="264">
        <v>53.8</v>
      </c>
      <c r="O182" s="264">
        <f t="shared" si="15"/>
        <v>4.1</v>
      </c>
      <c r="P182" s="264"/>
      <c r="Q182" s="264"/>
      <c r="R182" s="264">
        <v>4.1</v>
      </c>
      <c r="S182" s="264"/>
      <c r="T182" s="264">
        <f t="shared" si="16"/>
        <v>0</v>
      </c>
      <c r="U182" s="264"/>
      <c r="V182" s="264"/>
      <c r="W182" s="264"/>
      <c r="X182" s="264"/>
      <c r="Y182" s="264"/>
      <c r="Z182" s="264"/>
      <c r="AA182" s="264"/>
      <c r="AB182" s="264">
        <f t="shared" si="17"/>
        <v>78</v>
      </c>
      <c r="AC182" s="264"/>
      <c r="AD182" s="264">
        <v>78</v>
      </c>
      <c r="AE182" s="264"/>
      <c r="AF182" s="264"/>
      <c r="AG182" s="264">
        <v>236.8</v>
      </c>
      <c r="AH182" s="264">
        <v>162.1</v>
      </c>
      <c r="AI182" s="264">
        <v>25</v>
      </c>
      <c r="AJ182" s="264">
        <v>27</v>
      </c>
      <c r="AK182" s="264">
        <v>0.3</v>
      </c>
      <c r="AL182" s="264"/>
      <c r="AM182" s="264"/>
      <c r="AN182" s="264">
        <v>12</v>
      </c>
      <c r="AO182" s="264"/>
      <c r="AP182" s="264">
        <v>7</v>
      </c>
      <c r="AQ182" s="264">
        <v>60</v>
      </c>
      <c r="AR182" s="264"/>
      <c r="AS182" s="264">
        <v>4.6</v>
      </c>
      <c r="AT182" s="264"/>
      <c r="AU182" s="264">
        <v>26.2</v>
      </c>
      <c r="AV182" s="264"/>
      <c r="AW182" s="264">
        <v>4</v>
      </c>
      <c r="AX182" s="264"/>
      <c r="AY182" s="264"/>
      <c r="AZ182" s="264"/>
      <c r="BA182" s="264"/>
      <c r="BB182" s="264"/>
      <c r="BC182" s="264">
        <v>15</v>
      </c>
      <c r="BD182" s="264"/>
      <c r="BE182" s="264">
        <v>15</v>
      </c>
      <c r="BF182" s="264"/>
      <c r="BG182" s="264">
        <v>7.4</v>
      </c>
      <c r="BH182" s="264"/>
      <c r="BI182" s="264">
        <v>19</v>
      </c>
      <c r="BJ182" s="264">
        <v>8</v>
      </c>
      <c r="BK182" s="264">
        <v>21.3</v>
      </c>
    </row>
    <row r="183" spans="1:63" ht="14.25" customHeight="1">
      <c r="A183" s="28" t="s">
        <v>339</v>
      </c>
      <c r="B183" s="39" t="s">
        <v>363</v>
      </c>
      <c r="C183" s="264">
        <f t="shared" si="12"/>
        <v>552.8</v>
      </c>
      <c r="D183" s="264">
        <f t="shared" si="13"/>
        <v>391.6</v>
      </c>
      <c r="E183" s="264">
        <v>286.2</v>
      </c>
      <c r="F183" s="264">
        <v>105.4</v>
      </c>
      <c r="G183" s="264"/>
      <c r="H183" s="264">
        <f t="shared" si="14"/>
        <v>19</v>
      </c>
      <c r="I183" s="264"/>
      <c r="J183" s="264"/>
      <c r="K183" s="264">
        <v>19</v>
      </c>
      <c r="L183" s="264"/>
      <c r="M183" s="264"/>
      <c r="N183" s="264">
        <v>53</v>
      </c>
      <c r="O183" s="264">
        <f t="shared" si="15"/>
        <v>0</v>
      </c>
      <c r="P183" s="264"/>
      <c r="Q183" s="264"/>
      <c r="R183" s="264"/>
      <c r="S183" s="264">
        <v>31.7</v>
      </c>
      <c r="T183" s="264">
        <f t="shared" si="16"/>
        <v>0</v>
      </c>
      <c r="U183" s="264"/>
      <c r="V183" s="264"/>
      <c r="W183" s="264"/>
      <c r="X183" s="264"/>
      <c r="Y183" s="264"/>
      <c r="Z183" s="264"/>
      <c r="AA183" s="264"/>
      <c r="AB183" s="264">
        <f t="shared" si="17"/>
        <v>57.5</v>
      </c>
      <c r="AC183" s="264"/>
      <c r="AD183" s="264">
        <v>57.5</v>
      </c>
      <c r="AE183" s="264"/>
      <c r="AF183" s="264"/>
      <c r="AG183" s="264">
        <v>267.7</v>
      </c>
      <c r="AH183" s="264">
        <v>101.3</v>
      </c>
      <c r="AI183" s="264">
        <v>18.3</v>
      </c>
      <c r="AJ183" s="264">
        <v>5.5</v>
      </c>
      <c r="AK183" s="264"/>
      <c r="AL183" s="264">
        <v>3</v>
      </c>
      <c r="AM183" s="264">
        <v>19</v>
      </c>
      <c r="AN183" s="264">
        <v>6.6</v>
      </c>
      <c r="AO183" s="264"/>
      <c r="AP183" s="264">
        <v>6</v>
      </c>
      <c r="AQ183" s="264">
        <v>20.2</v>
      </c>
      <c r="AR183" s="264"/>
      <c r="AS183" s="264">
        <v>4.4</v>
      </c>
      <c r="AT183" s="264"/>
      <c r="AU183" s="264">
        <v>18.3</v>
      </c>
      <c r="AV183" s="264"/>
      <c r="AW183" s="264"/>
      <c r="AX183" s="264">
        <v>9.2</v>
      </c>
      <c r="AY183" s="264">
        <v>90</v>
      </c>
      <c r="AZ183" s="264">
        <v>90</v>
      </c>
      <c r="BA183" s="264"/>
      <c r="BB183" s="264"/>
      <c r="BC183" s="264">
        <v>18.3</v>
      </c>
      <c r="BD183" s="264"/>
      <c r="BE183" s="264">
        <v>18.3</v>
      </c>
      <c r="BF183" s="264"/>
      <c r="BG183" s="264">
        <v>2.9</v>
      </c>
      <c r="BH183" s="264"/>
      <c r="BI183" s="264">
        <v>16</v>
      </c>
      <c r="BJ183" s="264">
        <v>12</v>
      </c>
      <c r="BK183" s="264">
        <v>18</v>
      </c>
    </row>
    <row r="184" spans="1:63" ht="14.25" customHeight="1">
      <c r="A184" s="28" t="s">
        <v>340</v>
      </c>
      <c r="B184" s="39" t="s">
        <v>362</v>
      </c>
      <c r="C184" s="264">
        <f t="shared" si="12"/>
        <v>163.49999999999997</v>
      </c>
      <c r="D184" s="264">
        <f t="shared" si="13"/>
        <v>106.1</v>
      </c>
      <c r="E184" s="264">
        <v>80</v>
      </c>
      <c r="F184" s="264">
        <v>26.1</v>
      </c>
      <c r="G184" s="264"/>
      <c r="H184" s="264">
        <f t="shared" si="14"/>
        <v>23.7</v>
      </c>
      <c r="I184" s="264">
        <v>18</v>
      </c>
      <c r="J184" s="264"/>
      <c r="K184" s="264">
        <v>5.7</v>
      </c>
      <c r="L184" s="264"/>
      <c r="M184" s="264"/>
      <c r="N184" s="264">
        <v>14.5</v>
      </c>
      <c r="O184" s="264">
        <f t="shared" si="15"/>
        <v>0</v>
      </c>
      <c r="P184" s="264"/>
      <c r="Q184" s="264"/>
      <c r="R184" s="264"/>
      <c r="S184" s="264">
        <v>15</v>
      </c>
      <c r="T184" s="264">
        <f t="shared" si="16"/>
        <v>0</v>
      </c>
      <c r="U184" s="264"/>
      <c r="V184" s="264"/>
      <c r="W184" s="264"/>
      <c r="X184" s="264"/>
      <c r="Y184" s="264"/>
      <c r="Z184" s="264"/>
      <c r="AA184" s="264"/>
      <c r="AB184" s="264">
        <f t="shared" si="17"/>
        <v>4.2</v>
      </c>
      <c r="AC184" s="264"/>
      <c r="AD184" s="264">
        <v>4.2</v>
      </c>
      <c r="AE184" s="264"/>
      <c r="AF184" s="264"/>
      <c r="AG184" s="264">
        <v>57.8</v>
      </c>
      <c r="AH184" s="264">
        <v>26.8</v>
      </c>
      <c r="AI184" s="264">
        <v>1</v>
      </c>
      <c r="AJ184" s="264">
        <v>1</v>
      </c>
      <c r="AK184" s="264"/>
      <c r="AL184" s="264">
        <v>0.2</v>
      </c>
      <c r="AM184" s="264">
        <v>2.2</v>
      </c>
      <c r="AN184" s="264">
        <v>1.8</v>
      </c>
      <c r="AO184" s="264"/>
      <c r="AP184" s="264"/>
      <c r="AQ184" s="264">
        <v>2</v>
      </c>
      <c r="AR184" s="264">
        <v>16.8</v>
      </c>
      <c r="AS184" s="264">
        <v>1.8</v>
      </c>
      <c r="AT184" s="264"/>
      <c r="AU184" s="264"/>
      <c r="AV184" s="264"/>
      <c r="AW184" s="264"/>
      <c r="AX184" s="264">
        <v>1</v>
      </c>
      <c r="AY184" s="264">
        <v>6</v>
      </c>
      <c r="AZ184" s="264">
        <v>6</v>
      </c>
      <c r="BA184" s="264"/>
      <c r="BB184" s="264"/>
      <c r="BC184" s="264">
        <v>12.6</v>
      </c>
      <c r="BD184" s="264"/>
      <c r="BE184" s="264">
        <v>12.6</v>
      </c>
      <c r="BF184" s="264"/>
      <c r="BG184" s="264">
        <v>5.2</v>
      </c>
      <c r="BH184" s="264"/>
      <c r="BI184" s="264">
        <v>4.2</v>
      </c>
      <c r="BJ184" s="264">
        <v>2</v>
      </c>
      <c r="BK184" s="264"/>
    </row>
    <row r="185" spans="1:63" ht="14.25" customHeight="1">
      <c r="A185" s="28" t="s">
        <v>341</v>
      </c>
      <c r="B185" s="39" t="s">
        <v>362</v>
      </c>
      <c r="C185" s="264">
        <f t="shared" si="12"/>
        <v>198.9</v>
      </c>
      <c r="D185" s="264">
        <f t="shared" si="13"/>
        <v>171</v>
      </c>
      <c r="E185" s="264">
        <v>120</v>
      </c>
      <c r="F185" s="264">
        <v>41</v>
      </c>
      <c r="G185" s="264">
        <v>10</v>
      </c>
      <c r="H185" s="264">
        <f t="shared" si="14"/>
        <v>7.2</v>
      </c>
      <c r="I185" s="264"/>
      <c r="J185" s="264"/>
      <c r="K185" s="264">
        <v>7.2</v>
      </c>
      <c r="L185" s="264"/>
      <c r="M185" s="264"/>
      <c r="N185" s="264">
        <v>19.3</v>
      </c>
      <c r="O185" s="264">
        <f t="shared" si="15"/>
        <v>0</v>
      </c>
      <c r="P185" s="264"/>
      <c r="Q185" s="264"/>
      <c r="R185" s="264"/>
      <c r="S185" s="264"/>
      <c r="T185" s="264">
        <f t="shared" si="16"/>
        <v>0</v>
      </c>
      <c r="U185" s="264"/>
      <c r="V185" s="264"/>
      <c r="W185" s="264"/>
      <c r="X185" s="264"/>
      <c r="Y185" s="264"/>
      <c r="Z185" s="264"/>
      <c r="AA185" s="264"/>
      <c r="AB185" s="264">
        <f t="shared" si="17"/>
        <v>1.4</v>
      </c>
      <c r="AC185" s="264"/>
      <c r="AD185" s="264">
        <v>1.4</v>
      </c>
      <c r="AE185" s="264"/>
      <c r="AF185" s="264"/>
      <c r="AG185" s="264">
        <v>56</v>
      </c>
      <c r="AH185" s="264">
        <v>41</v>
      </c>
      <c r="AI185" s="264">
        <v>13</v>
      </c>
      <c r="AJ185" s="264">
        <v>2.5</v>
      </c>
      <c r="AK185" s="264"/>
      <c r="AL185" s="264">
        <v>1</v>
      </c>
      <c r="AM185" s="264">
        <v>10</v>
      </c>
      <c r="AN185" s="264">
        <v>1</v>
      </c>
      <c r="AO185" s="264"/>
      <c r="AP185" s="264"/>
      <c r="AQ185" s="264">
        <v>6.5</v>
      </c>
      <c r="AR185" s="264">
        <v>5</v>
      </c>
      <c r="AS185" s="264">
        <v>2</v>
      </c>
      <c r="AT185" s="264"/>
      <c r="AU185" s="264"/>
      <c r="AV185" s="264"/>
      <c r="AW185" s="264">
        <v>5</v>
      </c>
      <c r="AX185" s="264"/>
      <c r="AY185" s="264"/>
      <c r="AZ185" s="264"/>
      <c r="BA185" s="264"/>
      <c r="BB185" s="264"/>
      <c r="BC185" s="264"/>
      <c r="BD185" s="264"/>
      <c r="BE185" s="264"/>
      <c r="BF185" s="264"/>
      <c r="BG185" s="264"/>
      <c r="BH185" s="264"/>
      <c r="BI185" s="264">
        <v>10</v>
      </c>
      <c r="BJ185" s="264"/>
      <c r="BK185" s="264"/>
    </row>
    <row r="186" spans="1:63" ht="14.25" customHeight="1">
      <c r="A186" s="28" t="s">
        <v>342</v>
      </c>
      <c r="B186" s="39" t="s">
        <v>362</v>
      </c>
      <c r="C186" s="264">
        <f t="shared" si="12"/>
        <v>159.70000000000002</v>
      </c>
      <c r="D186" s="264">
        <f t="shared" si="13"/>
        <v>115.8</v>
      </c>
      <c r="E186" s="264">
        <v>88</v>
      </c>
      <c r="F186" s="264">
        <v>27.8</v>
      </c>
      <c r="G186" s="264"/>
      <c r="H186" s="264">
        <f t="shared" si="14"/>
        <v>6.3</v>
      </c>
      <c r="I186" s="264"/>
      <c r="J186" s="264"/>
      <c r="K186" s="264">
        <v>6.3</v>
      </c>
      <c r="L186" s="264"/>
      <c r="M186" s="264"/>
      <c r="N186" s="264">
        <v>16</v>
      </c>
      <c r="O186" s="264">
        <f t="shared" si="15"/>
        <v>0</v>
      </c>
      <c r="P186" s="264"/>
      <c r="Q186" s="264"/>
      <c r="R186" s="264"/>
      <c r="S186" s="264">
        <v>17.3</v>
      </c>
      <c r="T186" s="264">
        <f t="shared" si="16"/>
        <v>0</v>
      </c>
      <c r="U186" s="264"/>
      <c r="V186" s="264"/>
      <c r="W186" s="264"/>
      <c r="X186" s="264"/>
      <c r="Y186" s="264"/>
      <c r="Z186" s="264"/>
      <c r="AA186" s="264"/>
      <c r="AB186" s="264">
        <f t="shared" si="17"/>
        <v>4.3</v>
      </c>
      <c r="AC186" s="264"/>
      <c r="AD186" s="264">
        <v>4.3</v>
      </c>
      <c r="AE186" s="264"/>
      <c r="AF186" s="264"/>
      <c r="AG186" s="264">
        <v>72.7</v>
      </c>
      <c r="AH186" s="264">
        <v>55.2</v>
      </c>
      <c r="AI186" s="264">
        <v>33.5</v>
      </c>
      <c r="AJ186" s="264">
        <v>3</v>
      </c>
      <c r="AK186" s="264"/>
      <c r="AL186" s="264">
        <v>2</v>
      </c>
      <c r="AM186" s="264">
        <v>9</v>
      </c>
      <c r="AN186" s="264">
        <v>2</v>
      </c>
      <c r="AO186" s="264"/>
      <c r="AP186" s="264">
        <v>3</v>
      </c>
      <c r="AQ186" s="264">
        <v>1</v>
      </c>
      <c r="AR186" s="264"/>
      <c r="AS186" s="264">
        <v>1.7</v>
      </c>
      <c r="AT186" s="264"/>
      <c r="AU186" s="264"/>
      <c r="AV186" s="264"/>
      <c r="AW186" s="264">
        <v>1</v>
      </c>
      <c r="AX186" s="264">
        <v>2</v>
      </c>
      <c r="AY186" s="264"/>
      <c r="AZ186" s="264"/>
      <c r="BA186" s="264"/>
      <c r="BB186" s="264"/>
      <c r="BC186" s="264"/>
      <c r="BD186" s="264"/>
      <c r="BE186" s="264"/>
      <c r="BF186" s="264"/>
      <c r="BG186" s="264">
        <v>4.5</v>
      </c>
      <c r="BH186" s="264"/>
      <c r="BI186" s="264">
        <v>8</v>
      </c>
      <c r="BJ186" s="264">
        <v>2</v>
      </c>
      <c r="BK186" s="264"/>
    </row>
    <row r="187" spans="1:63" ht="14.25" customHeight="1">
      <c r="A187" s="28" t="s">
        <v>343</v>
      </c>
      <c r="B187" s="39" t="s">
        <v>362</v>
      </c>
      <c r="C187" s="264">
        <f t="shared" si="12"/>
        <v>16.699999999999996</v>
      </c>
      <c r="D187" s="264">
        <f t="shared" si="13"/>
        <v>12.399999999999999</v>
      </c>
      <c r="E187" s="264">
        <v>9.1</v>
      </c>
      <c r="F187" s="264">
        <v>3.3</v>
      </c>
      <c r="G187" s="264"/>
      <c r="H187" s="264">
        <f t="shared" si="14"/>
        <v>0.6</v>
      </c>
      <c r="I187" s="264"/>
      <c r="J187" s="264"/>
      <c r="K187" s="264">
        <v>0.6</v>
      </c>
      <c r="L187" s="264"/>
      <c r="M187" s="264"/>
      <c r="N187" s="264">
        <v>1.7</v>
      </c>
      <c r="O187" s="264">
        <f t="shared" si="15"/>
        <v>0</v>
      </c>
      <c r="P187" s="264"/>
      <c r="Q187" s="264"/>
      <c r="R187" s="264"/>
      <c r="S187" s="264">
        <v>2</v>
      </c>
      <c r="T187" s="264">
        <f t="shared" si="16"/>
        <v>0</v>
      </c>
      <c r="U187" s="264"/>
      <c r="V187" s="264"/>
      <c r="W187" s="264"/>
      <c r="X187" s="264"/>
      <c r="Y187" s="264"/>
      <c r="Z187" s="264"/>
      <c r="AA187" s="264"/>
      <c r="AB187" s="264">
        <f t="shared" si="17"/>
        <v>0</v>
      </c>
      <c r="AC187" s="264"/>
      <c r="AD187" s="264"/>
      <c r="AE187" s="264"/>
      <c r="AF187" s="264"/>
      <c r="AG187" s="264">
        <v>15.2</v>
      </c>
      <c r="AH187" s="264">
        <v>9.4</v>
      </c>
      <c r="AI187" s="264">
        <v>2.5</v>
      </c>
      <c r="AJ187" s="264">
        <v>2</v>
      </c>
      <c r="AK187" s="264">
        <v>0.2</v>
      </c>
      <c r="AL187" s="264"/>
      <c r="AM187" s="264">
        <v>0.5</v>
      </c>
      <c r="AN187" s="264">
        <v>1</v>
      </c>
      <c r="AO187" s="264"/>
      <c r="AP187" s="264">
        <v>0.5</v>
      </c>
      <c r="AQ187" s="264">
        <v>2.5</v>
      </c>
      <c r="AR187" s="264"/>
      <c r="AS187" s="264">
        <v>0.2</v>
      </c>
      <c r="AT187" s="264"/>
      <c r="AU187" s="264"/>
      <c r="AV187" s="264"/>
      <c r="AW187" s="264"/>
      <c r="AX187" s="264">
        <v>0.6</v>
      </c>
      <c r="AY187" s="264"/>
      <c r="AZ187" s="264"/>
      <c r="BA187" s="264"/>
      <c r="BB187" s="264"/>
      <c r="BC187" s="264">
        <v>5</v>
      </c>
      <c r="BD187" s="264"/>
      <c r="BE187" s="264">
        <v>5</v>
      </c>
      <c r="BF187" s="264"/>
      <c r="BG187" s="264"/>
      <c r="BH187" s="264"/>
      <c r="BI187" s="264"/>
      <c r="BJ187" s="264">
        <v>0.2</v>
      </c>
      <c r="BK187" s="264"/>
    </row>
    <row r="188" spans="1:63" ht="14.25" customHeight="1">
      <c r="A188" s="28" t="s">
        <v>344</v>
      </c>
      <c r="B188" s="39" t="s">
        <v>363</v>
      </c>
      <c r="C188" s="264">
        <f t="shared" si="12"/>
        <v>139.6</v>
      </c>
      <c r="D188" s="264">
        <f t="shared" si="13"/>
        <v>88.80000000000001</v>
      </c>
      <c r="E188" s="264">
        <v>63.7</v>
      </c>
      <c r="F188" s="264">
        <v>19.7</v>
      </c>
      <c r="G188" s="264">
        <v>5.4</v>
      </c>
      <c r="H188" s="264">
        <f t="shared" si="14"/>
        <v>16.6</v>
      </c>
      <c r="I188" s="264">
        <v>12.8</v>
      </c>
      <c r="J188" s="264"/>
      <c r="K188" s="264">
        <v>3.8</v>
      </c>
      <c r="L188" s="264"/>
      <c r="M188" s="264"/>
      <c r="N188" s="264">
        <v>10.6</v>
      </c>
      <c r="O188" s="264">
        <f t="shared" si="15"/>
        <v>0</v>
      </c>
      <c r="P188" s="264"/>
      <c r="Q188" s="264"/>
      <c r="R188" s="264"/>
      <c r="S188" s="264"/>
      <c r="T188" s="264">
        <f t="shared" si="16"/>
        <v>0</v>
      </c>
      <c r="U188" s="264"/>
      <c r="V188" s="264"/>
      <c r="W188" s="264"/>
      <c r="X188" s="264"/>
      <c r="Y188" s="264"/>
      <c r="Z188" s="264"/>
      <c r="AA188" s="264"/>
      <c r="AB188" s="264">
        <f t="shared" si="17"/>
        <v>23.6</v>
      </c>
      <c r="AC188" s="264"/>
      <c r="AD188" s="264">
        <v>23.6</v>
      </c>
      <c r="AE188" s="264"/>
      <c r="AF188" s="264"/>
      <c r="AG188" s="264">
        <v>42.1</v>
      </c>
      <c r="AH188" s="264">
        <v>20.7</v>
      </c>
      <c r="AI188" s="264">
        <v>6</v>
      </c>
      <c r="AJ188" s="264"/>
      <c r="AK188" s="264">
        <v>0.1</v>
      </c>
      <c r="AL188" s="264">
        <v>0.4</v>
      </c>
      <c r="AM188" s="264">
        <v>1.8</v>
      </c>
      <c r="AN188" s="264">
        <v>3.2</v>
      </c>
      <c r="AO188" s="264"/>
      <c r="AP188" s="264">
        <v>2.1</v>
      </c>
      <c r="AQ188" s="264">
        <v>1</v>
      </c>
      <c r="AR188" s="264"/>
      <c r="AS188" s="264">
        <v>1</v>
      </c>
      <c r="AT188" s="264"/>
      <c r="AU188" s="264">
        <v>5.1</v>
      </c>
      <c r="AV188" s="264"/>
      <c r="AW188" s="264"/>
      <c r="AX188" s="264"/>
      <c r="AY188" s="264"/>
      <c r="AZ188" s="264"/>
      <c r="BA188" s="264"/>
      <c r="BB188" s="264"/>
      <c r="BC188" s="264">
        <v>6.8</v>
      </c>
      <c r="BD188" s="264"/>
      <c r="BE188" s="264">
        <v>6.8</v>
      </c>
      <c r="BF188" s="264"/>
      <c r="BG188" s="264">
        <v>0.7</v>
      </c>
      <c r="BH188" s="264"/>
      <c r="BI188" s="264">
        <v>7.9</v>
      </c>
      <c r="BJ188" s="264"/>
      <c r="BK188" s="264">
        <v>6</v>
      </c>
    </row>
    <row r="189" spans="1:63" ht="14.25" customHeight="1">
      <c r="A189" s="28" t="s">
        <v>345</v>
      </c>
      <c r="B189" s="39" t="s">
        <v>362</v>
      </c>
      <c r="C189" s="264">
        <f t="shared" si="12"/>
        <v>54.400000000000006</v>
      </c>
      <c r="D189" s="264">
        <f t="shared" si="13"/>
        <v>15.9</v>
      </c>
      <c r="E189" s="264">
        <v>11.3</v>
      </c>
      <c r="F189" s="264">
        <v>3.6</v>
      </c>
      <c r="G189" s="264">
        <v>1</v>
      </c>
      <c r="H189" s="264">
        <f t="shared" si="14"/>
        <v>1.8</v>
      </c>
      <c r="I189" s="264">
        <v>1.1</v>
      </c>
      <c r="J189" s="264"/>
      <c r="K189" s="264">
        <v>0.7</v>
      </c>
      <c r="L189" s="264"/>
      <c r="M189" s="264"/>
      <c r="N189" s="264">
        <v>2</v>
      </c>
      <c r="O189" s="264">
        <f t="shared" si="15"/>
        <v>32.5</v>
      </c>
      <c r="P189" s="264"/>
      <c r="Q189" s="264"/>
      <c r="R189" s="264">
        <v>32.5</v>
      </c>
      <c r="S189" s="264">
        <v>2.2</v>
      </c>
      <c r="T189" s="264">
        <f t="shared" si="16"/>
        <v>0</v>
      </c>
      <c r="U189" s="264"/>
      <c r="V189" s="264"/>
      <c r="W189" s="264"/>
      <c r="X189" s="264"/>
      <c r="Y189" s="264"/>
      <c r="Z189" s="264"/>
      <c r="AA189" s="264"/>
      <c r="AB189" s="264">
        <f t="shared" si="17"/>
        <v>0</v>
      </c>
      <c r="AC189" s="264"/>
      <c r="AD189" s="264"/>
      <c r="AE189" s="264"/>
      <c r="AF189" s="264"/>
      <c r="AG189" s="264">
        <v>66.5</v>
      </c>
      <c r="AH189" s="264">
        <v>35.5</v>
      </c>
      <c r="AI189" s="264">
        <v>8.9</v>
      </c>
      <c r="AJ189" s="264"/>
      <c r="AK189" s="264">
        <v>0.1</v>
      </c>
      <c r="AL189" s="264"/>
      <c r="AM189" s="264">
        <v>8</v>
      </c>
      <c r="AN189" s="264">
        <v>10</v>
      </c>
      <c r="AO189" s="264"/>
      <c r="AP189" s="264"/>
      <c r="AQ189" s="264">
        <v>8</v>
      </c>
      <c r="AR189" s="264"/>
      <c r="AS189" s="264">
        <v>0.5</v>
      </c>
      <c r="AT189" s="264"/>
      <c r="AU189" s="264"/>
      <c r="AV189" s="264"/>
      <c r="AW189" s="264"/>
      <c r="AX189" s="264">
        <v>1</v>
      </c>
      <c r="AY189" s="264"/>
      <c r="AZ189" s="264"/>
      <c r="BA189" s="264"/>
      <c r="BB189" s="264"/>
      <c r="BC189" s="264">
        <v>17</v>
      </c>
      <c r="BD189" s="264"/>
      <c r="BE189" s="264">
        <v>17</v>
      </c>
      <c r="BF189" s="264"/>
      <c r="BG189" s="264">
        <v>2</v>
      </c>
      <c r="BH189" s="264"/>
      <c r="BI189" s="264"/>
      <c r="BJ189" s="264">
        <v>5</v>
      </c>
      <c r="BK189" s="264">
        <v>6</v>
      </c>
    </row>
    <row r="190" spans="1:63" ht="14.25" customHeight="1">
      <c r="A190" s="28" t="s">
        <v>346</v>
      </c>
      <c r="B190" s="39" t="s">
        <v>362</v>
      </c>
      <c r="C190" s="264">
        <f t="shared" si="12"/>
        <v>85.80000000000001</v>
      </c>
      <c r="D190" s="264">
        <f t="shared" si="13"/>
        <v>50.2</v>
      </c>
      <c r="E190" s="264">
        <v>37.1</v>
      </c>
      <c r="F190" s="264">
        <v>13.1</v>
      </c>
      <c r="G190" s="264"/>
      <c r="H190" s="264">
        <f t="shared" si="14"/>
        <v>13.8</v>
      </c>
      <c r="I190" s="264">
        <v>11.5</v>
      </c>
      <c r="J190" s="264"/>
      <c r="K190" s="264">
        <v>2.3</v>
      </c>
      <c r="L190" s="264"/>
      <c r="M190" s="264"/>
      <c r="N190" s="264">
        <v>7</v>
      </c>
      <c r="O190" s="264">
        <f t="shared" si="15"/>
        <v>0</v>
      </c>
      <c r="P190" s="264"/>
      <c r="Q190" s="264"/>
      <c r="R190" s="264"/>
      <c r="S190" s="264">
        <v>8.9</v>
      </c>
      <c r="T190" s="264">
        <f t="shared" si="16"/>
        <v>0</v>
      </c>
      <c r="U190" s="264"/>
      <c r="V190" s="264"/>
      <c r="W190" s="264"/>
      <c r="X190" s="264"/>
      <c r="Y190" s="264"/>
      <c r="Z190" s="264"/>
      <c r="AA190" s="264"/>
      <c r="AB190" s="264">
        <f t="shared" si="17"/>
        <v>5.9</v>
      </c>
      <c r="AC190" s="264"/>
      <c r="AD190" s="264">
        <v>5.9</v>
      </c>
      <c r="AE190" s="264"/>
      <c r="AF190" s="264"/>
      <c r="AG190" s="264">
        <v>24.6</v>
      </c>
      <c r="AH190" s="264">
        <v>18.3</v>
      </c>
      <c r="AI190" s="264">
        <v>6</v>
      </c>
      <c r="AJ190" s="264">
        <v>5</v>
      </c>
      <c r="AK190" s="264">
        <v>0.3</v>
      </c>
      <c r="AL190" s="264">
        <v>0.6</v>
      </c>
      <c r="AM190" s="264">
        <v>1.2</v>
      </c>
      <c r="AN190" s="264">
        <v>1</v>
      </c>
      <c r="AO190" s="264"/>
      <c r="AP190" s="264"/>
      <c r="AQ190" s="264">
        <v>3.6</v>
      </c>
      <c r="AR190" s="264"/>
      <c r="AS190" s="264">
        <v>0.6</v>
      </c>
      <c r="AT190" s="264"/>
      <c r="AU190" s="264"/>
      <c r="AV190" s="264"/>
      <c r="AW190" s="264">
        <v>0.4</v>
      </c>
      <c r="AX190" s="264">
        <v>1</v>
      </c>
      <c r="AY190" s="264">
        <v>1</v>
      </c>
      <c r="AZ190" s="264">
        <v>1</v>
      </c>
      <c r="BA190" s="264"/>
      <c r="BB190" s="264"/>
      <c r="BC190" s="264">
        <v>0.7</v>
      </c>
      <c r="BD190" s="264"/>
      <c r="BE190" s="264">
        <v>0.7</v>
      </c>
      <c r="BF190" s="264"/>
      <c r="BG190" s="264">
        <v>0.2</v>
      </c>
      <c r="BH190" s="264"/>
      <c r="BI190" s="264"/>
      <c r="BJ190" s="264">
        <v>1</v>
      </c>
      <c r="BK190" s="264">
        <v>2</v>
      </c>
    </row>
    <row r="191" spans="1:63" ht="14.25" customHeight="1">
      <c r="A191" s="28" t="s">
        <v>347</v>
      </c>
      <c r="B191" s="39" t="s">
        <v>362</v>
      </c>
      <c r="C191" s="264">
        <f t="shared" si="12"/>
        <v>84.5</v>
      </c>
      <c r="D191" s="264">
        <f t="shared" si="13"/>
        <v>51.1</v>
      </c>
      <c r="E191" s="264">
        <v>38.5</v>
      </c>
      <c r="F191" s="264">
        <v>12.6</v>
      </c>
      <c r="G191" s="264"/>
      <c r="H191" s="264">
        <f t="shared" si="14"/>
        <v>11.899999999999999</v>
      </c>
      <c r="I191" s="264">
        <v>9.6</v>
      </c>
      <c r="J191" s="264"/>
      <c r="K191" s="264">
        <v>2.3</v>
      </c>
      <c r="L191" s="264"/>
      <c r="M191" s="264"/>
      <c r="N191" s="264">
        <v>7.2</v>
      </c>
      <c r="O191" s="264">
        <f t="shared" si="15"/>
        <v>0</v>
      </c>
      <c r="P191" s="264"/>
      <c r="Q191" s="264"/>
      <c r="R191" s="264"/>
      <c r="S191" s="264">
        <v>8.6</v>
      </c>
      <c r="T191" s="264">
        <f t="shared" si="16"/>
        <v>0</v>
      </c>
      <c r="U191" s="264"/>
      <c r="V191" s="264"/>
      <c r="W191" s="264"/>
      <c r="X191" s="264"/>
      <c r="Y191" s="264"/>
      <c r="Z191" s="264"/>
      <c r="AA191" s="264"/>
      <c r="AB191" s="264">
        <f t="shared" si="17"/>
        <v>5.7</v>
      </c>
      <c r="AC191" s="264"/>
      <c r="AD191" s="264">
        <v>5.7</v>
      </c>
      <c r="AE191" s="264"/>
      <c r="AF191" s="264"/>
      <c r="AG191" s="264">
        <v>28.6</v>
      </c>
      <c r="AH191" s="264">
        <v>18.9</v>
      </c>
      <c r="AI191" s="264">
        <v>11</v>
      </c>
      <c r="AJ191" s="264">
        <v>1</v>
      </c>
      <c r="AK191" s="264">
        <v>0.3</v>
      </c>
      <c r="AL191" s="264">
        <v>1</v>
      </c>
      <c r="AM191" s="264">
        <v>2.5</v>
      </c>
      <c r="AN191" s="264">
        <v>1</v>
      </c>
      <c r="AO191" s="264"/>
      <c r="AP191" s="264"/>
      <c r="AQ191" s="264">
        <v>1.5</v>
      </c>
      <c r="AR191" s="264"/>
      <c r="AS191" s="264">
        <v>0.6</v>
      </c>
      <c r="AT191" s="264"/>
      <c r="AU191" s="264"/>
      <c r="AV191" s="264"/>
      <c r="AW191" s="264"/>
      <c r="AX191" s="264"/>
      <c r="AY191" s="264"/>
      <c r="AZ191" s="264"/>
      <c r="BA191" s="264"/>
      <c r="BB191" s="264"/>
      <c r="BC191" s="264">
        <v>8.5</v>
      </c>
      <c r="BD191" s="264"/>
      <c r="BE191" s="264">
        <v>8</v>
      </c>
      <c r="BF191" s="264">
        <v>0.5</v>
      </c>
      <c r="BG191" s="264"/>
      <c r="BH191" s="264"/>
      <c r="BI191" s="264"/>
      <c r="BJ191" s="264">
        <v>1.2</v>
      </c>
      <c r="BK191" s="264"/>
    </row>
    <row r="192" spans="1:63" ht="14.25" customHeight="1">
      <c r="A192" s="28" t="s">
        <v>348</v>
      </c>
      <c r="B192" s="39" t="s">
        <v>363</v>
      </c>
      <c r="C192" s="264">
        <f t="shared" si="12"/>
        <v>25.3</v>
      </c>
      <c r="D192" s="264">
        <f t="shared" si="13"/>
        <v>21.5</v>
      </c>
      <c r="E192" s="264">
        <v>9.8</v>
      </c>
      <c r="F192" s="264">
        <v>11.7</v>
      </c>
      <c r="G192" s="264"/>
      <c r="H192" s="264">
        <f t="shared" si="14"/>
        <v>1.2</v>
      </c>
      <c r="I192" s="264"/>
      <c r="J192" s="264"/>
      <c r="K192" s="264">
        <v>1.2</v>
      </c>
      <c r="L192" s="264"/>
      <c r="M192" s="264"/>
      <c r="N192" s="264">
        <v>2.6</v>
      </c>
      <c r="O192" s="264">
        <f t="shared" si="15"/>
        <v>0</v>
      </c>
      <c r="P192" s="264"/>
      <c r="Q192" s="264"/>
      <c r="R192" s="264"/>
      <c r="S192" s="264"/>
      <c r="T192" s="264">
        <f t="shared" si="16"/>
        <v>0</v>
      </c>
      <c r="U192" s="264"/>
      <c r="V192" s="264"/>
      <c r="W192" s="264"/>
      <c r="X192" s="264"/>
      <c r="Y192" s="264"/>
      <c r="Z192" s="264"/>
      <c r="AA192" s="264"/>
      <c r="AB192" s="264">
        <f t="shared" si="17"/>
        <v>0</v>
      </c>
      <c r="AC192" s="264"/>
      <c r="AD192" s="264"/>
      <c r="AE192" s="264"/>
      <c r="AF192" s="264"/>
      <c r="AG192" s="264">
        <v>15.2</v>
      </c>
      <c r="AH192" s="264">
        <v>9.6</v>
      </c>
      <c r="AI192" s="264">
        <v>5</v>
      </c>
      <c r="AJ192" s="264">
        <v>0.8</v>
      </c>
      <c r="AK192" s="264">
        <v>0.2</v>
      </c>
      <c r="AL192" s="264">
        <v>0.3</v>
      </c>
      <c r="AM192" s="264">
        <v>0.8</v>
      </c>
      <c r="AN192" s="264">
        <v>0.3</v>
      </c>
      <c r="AO192" s="264"/>
      <c r="AP192" s="264"/>
      <c r="AQ192" s="264">
        <v>2</v>
      </c>
      <c r="AR192" s="264"/>
      <c r="AS192" s="264">
        <v>0.2</v>
      </c>
      <c r="AT192" s="264"/>
      <c r="AU192" s="264"/>
      <c r="AV192" s="264"/>
      <c r="AW192" s="264">
        <v>0.8</v>
      </c>
      <c r="AX192" s="264">
        <v>1</v>
      </c>
      <c r="AY192" s="264"/>
      <c r="AZ192" s="264"/>
      <c r="BA192" s="264"/>
      <c r="BB192" s="264"/>
      <c r="BC192" s="264">
        <v>1.8</v>
      </c>
      <c r="BD192" s="264"/>
      <c r="BE192" s="264">
        <v>1.8</v>
      </c>
      <c r="BF192" s="264"/>
      <c r="BG192" s="264">
        <v>1</v>
      </c>
      <c r="BH192" s="264"/>
      <c r="BI192" s="264"/>
      <c r="BJ192" s="264"/>
      <c r="BK192" s="264">
        <v>1</v>
      </c>
    </row>
    <row r="193" spans="1:63" ht="14.25" customHeight="1">
      <c r="A193" s="28" t="s">
        <v>349</v>
      </c>
      <c r="B193" s="39" t="s">
        <v>362</v>
      </c>
      <c r="C193" s="264">
        <f t="shared" si="12"/>
        <v>1756.7999999999997</v>
      </c>
      <c r="D193" s="264">
        <f t="shared" si="13"/>
        <v>1153.6</v>
      </c>
      <c r="E193" s="264">
        <v>843</v>
      </c>
      <c r="F193" s="264">
        <v>310.6</v>
      </c>
      <c r="G193" s="264"/>
      <c r="H193" s="264">
        <f t="shared" si="14"/>
        <v>245</v>
      </c>
      <c r="I193" s="264">
        <v>194</v>
      </c>
      <c r="J193" s="264"/>
      <c r="K193" s="264">
        <v>51</v>
      </c>
      <c r="L193" s="264"/>
      <c r="M193" s="264"/>
      <c r="N193" s="264">
        <v>160</v>
      </c>
      <c r="O193" s="264">
        <f t="shared" si="15"/>
        <v>2.6</v>
      </c>
      <c r="P193" s="264"/>
      <c r="Q193" s="264"/>
      <c r="R193" s="264">
        <v>2.6</v>
      </c>
      <c r="S193" s="264">
        <v>180</v>
      </c>
      <c r="T193" s="264">
        <f t="shared" si="16"/>
        <v>0</v>
      </c>
      <c r="U193" s="264"/>
      <c r="V193" s="264"/>
      <c r="W193" s="264"/>
      <c r="X193" s="264"/>
      <c r="Y193" s="264"/>
      <c r="Z193" s="264"/>
      <c r="AA193" s="264"/>
      <c r="AB193" s="264">
        <f t="shared" si="17"/>
        <v>15.6</v>
      </c>
      <c r="AC193" s="264"/>
      <c r="AD193" s="264">
        <v>15.6</v>
      </c>
      <c r="AE193" s="264"/>
      <c r="AF193" s="264"/>
      <c r="AG193" s="264">
        <v>14.1</v>
      </c>
      <c r="AH193" s="264">
        <v>14.1</v>
      </c>
      <c r="AI193" s="264"/>
      <c r="AJ193" s="264"/>
      <c r="AK193" s="264"/>
      <c r="AL193" s="264"/>
      <c r="AM193" s="264"/>
      <c r="AN193" s="264"/>
      <c r="AO193" s="264"/>
      <c r="AP193" s="264"/>
      <c r="AQ193" s="264"/>
      <c r="AR193" s="264"/>
      <c r="AS193" s="264">
        <v>14.1</v>
      </c>
      <c r="AT193" s="264"/>
      <c r="AU193" s="264"/>
      <c r="AV193" s="264"/>
      <c r="AW193" s="264"/>
      <c r="AX193" s="264"/>
      <c r="AY193" s="264"/>
      <c r="AZ193" s="264"/>
      <c r="BA193" s="264"/>
      <c r="BB193" s="264"/>
      <c r="BC193" s="264"/>
      <c r="BD193" s="264"/>
      <c r="BE193" s="264"/>
      <c r="BF193" s="264"/>
      <c r="BG193" s="264"/>
      <c r="BH193" s="264"/>
      <c r="BI193" s="264"/>
      <c r="BJ193" s="264"/>
      <c r="BK193" s="264"/>
    </row>
    <row r="194" spans="1:63" ht="14.25" customHeight="1">
      <c r="A194" s="28" t="s">
        <v>350</v>
      </c>
      <c r="B194" s="39" t="s">
        <v>361</v>
      </c>
      <c r="C194" s="264">
        <f t="shared" si="12"/>
        <v>136.39999999999998</v>
      </c>
      <c r="D194" s="264">
        <f t="shared" si="13"/>
        <v>81.6</v>
      </c>
      <c r="E194" s="264">
        <v>55</v>
      </c>
      <c r="F194" s="264">
        <v>22</v>
      </c>
      <c r="G194" s="264">
        <v>4.6</v>
      </c>
      <c r="H194" s="264">
        <f t="shared" si="14"/>
        <v>24.3</v>
      </c>
      <c r="I194" s="264">
        <v>21</v>
      </c>
      <c r="J194" s="264"/>
      <c r="K194" s="264">
        <v>3.3</v>
      </c>
      <c r="L194" s="264"/>
      <c r="M194" s="264"/>
      <c r="N194" s="264">
        <v>9.8</v>
      </c>
      <c r="O194" s="264">
        <f t="shared" si="15"/>
        <v>8.1</v>
      </c>
      <c r="P194" s="264"/>
      <c r="Q194" s="265"/>
      <c r="R194" s="264">
        <v>8.1</v>
      </c>
      <c r="S194" s="264"/>
      <c r="T194" s="264">
        <f t="shared" si="16"/>
        <v>0</v>
      </c>
      <c r="U194" s="264"/>
      <c r="V194" s="264"/>
      <c r="W194" s="264"/>
      <c r="X194" s="264"/>
      <c r="Y194" s="264"/>
      <c r="Z194" s="264"/>
      <c r="AA194" s="264"/>
      <c r="AB194" s="264">
        <f t="shared" si="17"/>
        <v>12.6</v>
      </c>
      <c r="AC194" s="264"/>
      <c r="AD194" s="264">
        <v>12.6</v>
      </c>
      <c r="AE194" s="264"/>
      <c r="AF194" s="264"/>
      <c r="AG194" s="264">
        <v>93</v>
      </c>
      <c r="AH194" s="264">
        <v>30</v>
      </c>
      <c r="AI194" s="264">
        <v>4</v>
      </c>
      <c r="AJ194" s="264">
        <v>6</v>
      </c>
      <c r="AK194" s="264">
        <v>1</v>
      </c>
      <c r="AL194" s="264">
        <v>1</v>
      </c>
      <c r="AM194" s="264">
        <v>2</v>
      </c>
      <c r="AN194" s="264">
        <v>5</v>
      </c>
      <c r="AO194" s="264"/>
      <c r="AP194" s="264"/>
      <c r="AQ194" s="264">
        <v>5</v>
      </c>
      <c r="AR194" s="264"/>
      <c r="AS194" s="264">
        <v>1</v>
      </c>
      <c r="AT194" s="264"/>
      <c r="AU194" s="264">
        <v>5</v>
      </c>
      <c r="AV194" s="264"/>
      <c r="AW194" s="264">
        <v>8</v>
      </c>
      <c r="AX194" s="264">
        <v>2</v>
      </c>
      <c r="AY194" s="264"/>
      <c r="AZ194" s="264"/>
      <c r="BA194" s="264"/>
      <c r="BB194" s="264"/>
      <c r="BC194" s="264">
        <v>22</v>
      </c>
      <c r="BD194" s="264"/>
      <c r="BE194" s="264">
        <v>12</v>
      </c>
      <c r="BF194" s="264">
        <v>10</v>
      </c>
      <c r="BG194" s="264">
        <v>4.8</v>
      </c>
      <c r="BH194" s="264"/>
      <c r="BI194" s="264">
        <v>6.8</v>
      </c>
      <c r="BJ194" s="264">
        <v>5</v>
      </c>
      <c r="BK194" s="264">
        <v>14.4</v>
      </c>
    </row>
    <row r="195" spans="1:63" ht="14.25" customHeight="1">
      <c r="A195" s="28" t="s">
        <v>351</v>
      </c>
      <c r="B195" s="39" t="s">
        <v>362</v>
      </c>
      <c r="C195" s="264">
        <f t="shared" si="12"/>
        <v>41.10000000000001</v>
      </c>
      <c r="D195" s="264">
        <f t="shared" si="13"/>
        <v>29.1</v>
      </c>
      <c r="E195" s="264">
        <v>22</v>
      </c>
      <c r="F195" s="264">
        <v>7.1</v>
      </c>
      <c r="G195" s="264"/>
      <c r="H195" s="264">
        <f t="shared" si="14"/>
        <v>1.3</v>
      </c>
      <c r="I195" s="264"/>
      <c r="J195" s="264"/>
      <c r="K195" s="264">
        <v>1.3</v>
      </c>
      <c r="L195" s="264"/>
      <c r="M195" s="264"/>
      <c r="N195" s="264">
        <v>4</v>
      </c>
      <c r="O195" s="264">
        <f t="shared" si="15"/>
        <v>0</v>
      </c>
      <c r="P195" s="264"/>
      <c r="Q195" s="264"/>
      <c r="R195" s="264"/>
      <c r="S195" s="264">
        <v>4</v>
      </c>
      <c r="T195" s="264">
        <f t="shared" si="16"/>
        <v>0</v>
      </c>
      <c r="U195" s="264"/>
      <c r="V195" s="264"/>
      <c r="W195" s="264"/>
      <c r="X195" s="264"/>
      <c r="Y195" s="264"/>
      <c r="Z195" s="264"/>
      <c r="AA195" s="264"/>
      <c r="AB195" s="264">
        <f t="shared" si="17"/>
        <v>2.7</v>
      </c>
      <c r="AC195" s="264"/>
      <c r="AD195" s="264">
        <v>2.7</v>
      </c>
      <c r="AE195" s="264"/>
      <c r="AF195" s="264"/>
      <c r="AG195" s="264">
        <v>24.4</v>
      </c>
      <c r="AH195" s="264">
        <v>14.4</v>
      </c>
      <c r="AI195" s="264">
        <v>3</v>
      </c>
      <c r="AJ195" s="264">
        <v>2</v>
      </c>
      <c r="AK195" s="264"/>
      <c r="AL195" s="264">
        <v>1</v>
      </c>
      <c r="AM195" s="264">
        <v>4</v>
      </c>
      <c r="AN195" s="264">
        <v>2</v>
      </c>
      <c r="AO195" s="264"/>
      <c r="AP195" s="264"/>
      <c r="AQ195" s="264">
        <v>2</v>
      </c>
      <c r="AR195" s="264"/>
      <c r="AS195" s="264">
        <v>0.4</v>
      </c>
      <c r="AT195" s="264"/>
      <c r="AU195" s="264"/>
      <c r="AV195" s="264"/>
      <c r="AW195" s="264"/>
      <c r="AX195" s="264"/>
      <c r="AY195" s="264"/>
      <c r="AZ195" s="264"/>
      <c r="BA195" s="264"/>
      <c r="BB195" s="264"/>
      <c r="BC195" s="264">
        <v>3</v>
      </c>
      <c r="BD195" s="264"/>
      <c r="BE195" s="264">
        <v>3</v>
      </c>
      <c r="BF195" s="264"/>
      <c r="BG195" s="264"/>
      <c r="BH195" s="264"/>
      <c r="BI195" s="264"/>
      <c r="BJ195" s="264">
        <v>3</v>
      </c>
      <c r="BK195" s="264">
        <v>4</v>
      </c>
    </row>
    <row r="196" spans="1:63" ht="14.25" customHeight="1">
      <c r="A196" s="28" t="s">
        <v>352</v>
      </c>
      <c r="B196" s="39" t="s">
        <v>363</v>
      </c>
      <c r="C196" s="264">
        <f t="shared" si="12"/>
        <v>19.4</v>
      </c>
      <c r="D196" s="264">
        <f t="shared" si="13"/>
        <v>16.7</v>
      </c>
      <c r="E196" s="264">
        <v>11.9</v>
      </c>
      <c r="F196" s="264">
        <v>3.8</v>
      </c>
      <c r="G196" s="264">
        <v>1</v>
      </c>
      <c r="H196" s="264">
        <f t="shared" si="14"/>
        <v>0.7</v>
      </c>
      <c r="I196" s="264"/>
      <c r="J196" s="264"/>
      <c r="K196" s="264">
        <v>0.7</v>
      </c>
      <c r="L196" s="264"/>
      <c r="M196" s="264"/>
      <c r="N196" s="264">
        <v>2</v>
      </c>
      <c r="O196" s="264">
        <f t="shared" si="15"/>
        <v>0</v>
      </c>
      <c r="P196" s="264"/>
      <c r="Q196" s="264"/>
      <c r="R196" s="264"/>
      <c r="S196" s="264"/>
      <c r="T196" s="264">
        <f t="shared" si="16"/>
        <v>0</v>
      </c>
      <c r="U196" s="264"/>
      <c r="V196" s="264"/>
      <c r="W196" s="264"/>
      <c r="X196" s="264"/>
      <c r="Y196" s="264"/>
      <c r="Z196" s="264"/>
      <c r="AA196" s="264"/>
      <c r="AB196" s="264">
        <f t="shared" si="17"/>
        <v>0</v>
      </c>
      <c r="AC196" s="264"/>
      <c r="AD196" s="264"/>
      <c r="AE196" s="264"/>
      <c r="AF196" s="264"/>
      <c r="AG196" s="264">
        <v>15.9</v>
      </c>
      <c r="AH196" s="264">
        <v>9.4</v>
      </c>
      <c r="AI196" s="264">
        <v>2</v>
      </c>
      <c r="AJ196" s="264">
        <v>1</v>
      </c>
      <c r="AK196" s="264"/>
      <c r="AL196" s="264">
        <v>0.5</v>
      </c>
      <c r="AM196" s="264">
        <v>1</v>
      </c>
      <c r="AN196" s="264">
        <v>2</v>
      </c>
      <c r="AO196" s="264"/>
      <c r="AP196" s="264"/>
      <c r="AQ196" s="264">
        <v>2</v>
      </c>
      <c r="AR196" s="264"/>
      <c r="AS196" s="264">
        <v>0.2</v>
      </c>
      <c r="AT196" s="264"/>
      <c r="AU196" s="264">
        <v>0.7</v>
      </c>
      <c r="AV196" s="264"/>
      <c r="AW196" s="264">
        <v>2</v>
      </c>
      <c r="AX196" s="264"/>
      <c r="AY196" s="264"/>
      <c r="AZ196" s="264"/>
      <c r="BA196" s="264"/>
      <c r="BB196" s="264"/>
      <c r="BC196" s="264">
        <v>0.5</v>
      </c>
      <c r="BD196" s="264"/>
      <c r="BE196" s="264">
        <v>0.5</v>
      </c>
      <c r="BF196" s="264"/>
      <c r="BG196" s="264"/>
      <c r="BH196" s="264"/>
      <c r="BI196" s="264"/>
      <c r="BJ196" s="264">
        <v>1</v>
      </c>
      <c r="BK196" s="264">
        <v>3</v>
      </c>
    </row>
    <row r="197" spans="1:63" ht="14.25" customHeight="1">
      <c r="A197" s="28" t="s">
        <v>353</v>
      </c>
      <c r="B197" s="39" t="s">
        <v>361</v>
      </c>
      <c r="C197" s="264">
        <f t="shared" si="12"/>
        <v>0</v>
      </c>
      <c r="D197" s="264">
        <f t="shared" si="13"/>
        <v>0</v>
      </c>
      <c r="E197" s="264"/>
      <c r="F197" s="264"/>
      <c r="G197" s="264"/>
      <c r="H197" s="264">
        <f t="shared" si="14"/>
        <v>0</v>
      </c>
      <c r="I197" s="264"/>
      <c r="J197" s="264"/>
      <c r="K197" s="264"/>
      <c r="L197" s="264"/>
      <c r="M197" s="264"/>
      <c r="N197" s="264"/>
      <c r="O197" s="264">
        <f t="shared" si="15"/>
        <v>0</v>
      </c>
      <c r="P197" s="264"/>
      <c r="Q197" s="264"/>
      <c r="R197" s="264"/>
      <c r="S197" s="264"/>
      <c r="T197" s="264">
        <f t="shared" si="16"/>
        <v>0</v>
      </c>
      <c r="U197" s="264"/>
      <c r="V197" s="264"/>
      <c r="W197" s="264"/>
      <c r="X197" s="264"/>
      <c r="Y197" s="264"/>
      <c r="Z197" s="264"/>
      <c r="AA197" s="264"/>
      <c r="AB197" s="264">
        <f t="shared" si="17"/>
        <v>0</v>
      </c>
      <c r="AC197" s="264"/>
      <c r="AD197" s="264"/>
      <c r="AE197" s="264"/>
      <c r="AF197" s="264"/>
      <c r="AG197" s="264">
        <v>105</v>
      </c>
      <c r="AH197" s="264">
        <v>40</v>
      </c>
      <c r="AI197" s="264">
        <v>6</v>
      </c>
      <c r="AJ197" s="264">
        <v>7</v>
      </c>
      <c r="AK197" s="264">
        <v>1</v>
      </c>
      <c r="AL197" s="264">
        <v>1</v>
      </c>
      <c r="AM197" s="264">
        <v>2</v>
      </c>
      <c r="AN197" s="264">
        <v>2</v>
      </c>
      <c r="AO197" s="264"/>
      <c r="AP197" s="264"/>
      <c r="AQ197" s="264">
        <v>16</v>
      </c>
      <c r="AR197" s="264">
        <v>2</v>
      </c>
      <c r="AS197" s="264"/>
      <c r="AT197" s="264">
        <v>3</v>
      </c>
      <c r="AU197" s="264"/>
      <c r="AV197" s="264"/>
      <c r="AW197" s="264">
        <v>10</v>
      </c>
      <c r="AX197" s="264">
        <v>10</v>
      </c>
      <c r="AY197" s="264"/>
      <c r="AZ197" s="264"/>
      <c r="BA197" s="264"/>
      <c r="BB197" s="264"/>
      <c r="BC197" s="264">
        <v>32</v>
      </c>
      <c r="BD197" s="264"/>
      <c r="BE197" s="264">
        <v>2</v>
      </c>
      <c r="BF197" s="264">
        <v>30</v>
      </c>
      <c r="BG197" s="264"/>
      <c r="BH197" s="264"/>
      <c r="BI197" s="264"/>
      <c r="BJ197" s="264">
        <v>3</v>
      </c>
      <c r="BK197" s="264">
        <v>10</v>
      </c>
    </row>
    <row r="198" spans="1:63" ht="14.25" customHeight="1">
      <c r="A198" s="28" t="s">
        <v>354</v>
      </c>
      <c r="B198" s="39" t="s">
        <v>361</v>
      </c>
      <c r="C198" s="264">
        <f t="shared" si="12"/>
        <v>769.6000000000001</v>
      </c>
      <c r="D198" s="264">
        <f t="shared" si="13"/>
        <v>563.6</v>
      </c>
      <c r="E198" s="264">
        <v>414</v>
      </c>
      <c r="F198" s="264">
        <v>117.4</v>
      </c>
      <c r="G198" s="264">
        <v>32.2</v>
      </c>
      <c r="H198" s="264">
        <f t="shared" si="14"/>
        <v>101.2</v>
      </c>
      <c r="I198" s="264">
        <v>78</v>
      </c>
      <c r="J198" s="264"/>
      <c r="K198" s="264">
        <v>23.2</v>
      </c>
      <c r="L198" s="264"/>
      <c r="M198" s="264"/>
      <c r="N198" s="264">
        <v>67.5</v>
      </c>
      <c r="O198" s="264">
        <f t="shared" si="15"/>
        <v>8.1</v>
      </c>
      <c r="P198" s="264"/>
      <c r="Q198" s="264"/>
      <c r="R198" s="264">
        <v>8.1</v>
      </c>
      <c r="S198" s="264"/>
      <c r="T198" s="264">
        <f t="shared" si="16"/>
        <v>0</v>
      </c>
      <c r="U198" s="264"/>
      <c r="V198" s="264"/>
      <c r="W198" s="264"/>
      <c r="X198" s="264"/>
      <c r="Y198" s="264"/>
      <c r="Z198" s="264"/>
      <c r="AA198" s="264"/>
      <c r="AB198" s="264">
        <f t="shared" si="17"/>
        <v>29.2</v>
      </c>
      <c r="AC198" s="264"/>
      <c r="AD198" s="264">
        <v>29.2</v>
      </c>
      <c r="AE198" s="264"/>
      <c r="AF198" s="264"/>
      <c r="AG198" s="264">
        <v>322.9</v>
      </c>
      <c r="AH198" s="264">
        <v>80.9</v>
      </c>
      <c r="AI198" s="264">
        <v>10</v>
      </c>
      <c r="AJ198" s="264">
        <v>7</v>
      </c>
      <c r="AK198" s="264"/>
      <c r="AL198" s="264"/>
      <c r="AM198" s="264"/>
      <c r="AN198" s="264">
        <v>4</v>
      </c>
      <c r="AO198" s="264"/>
      <c r="AP198" s="264"/>
      <c r="AQ198" s="264">
        <v>22</v>
      </c>
      <c r="AR198" s="264"/>
      <c r="AS198" s="264">
        <v>6.4</v>
      </c>
      <c r="AT198" s="264"/>
      <c r="AU198" s="264">
        <v>31.5</v>
      </c>
      <c r="AV198" s="264"/>
      <c r="AW198" s="264">
        <v>3</v>
      </c>
      <c r="AX198" s="264">
        <v>6.1</v>
      </c>
      <c r="AY198" s="264">
        <v>2</v>
      </c>
      <c r="AZ198" s="264">
        <v>2</v>
      </c>
      <c r="BA198" s="264"/>
      <c r="BB198" s="264"/>
      <c r="BC198" s="264">
        <v>4</v>
      </c>
      <c r="BD198" s="264"/>
      <c r="BE198" s="264">
        <v>4</v>
      </c>
      <c r="BF198" s="264"/>
      <c r="BG198" s="264">
        <v>2</v>
      </c>
      <c r="BH198" s="264"/>
      <c r="BI198" s="264">
        <v>27.8</v>
      </c>
      <c r="BJ198" s="264">
        <v>10</v>
      </c>
      <c r="BK198" s="264">
        <v>187.1</v>
      </c>
    </row>
    <row r="199" spans="1:63" ht="14.25" customHeight="1">
      <c r="A199" s="28" t="s">
        <v>355</v>
      </c>
      <c r="B199" s="39" t="s">
        <v>363</v>
      </c>
      <c r="C199" s="264">
        <f t="shared" si="12"/>
        <v>304.00000000000006</v>
      </c>
      <c r="D199" s="264">
        <f t="shared" si="13"/>
        <v>244.70000000000002</v>
      </c>
      <c r="E199" s="264">
        <v>182</v>
      </c>
      <c r="F199" s="264">
        <v>58.4</v>
      </c>
      <c r="G199" s="264">
        <v>4.3</v>
      </c>
      <c r="H199" s="264">
        <f t="shared" si="14"/>
        <v>11</v>
      </c>
      <c r="I199" s="264"/>
      <c r="J199" s="264"/>
      <c r="K199" s="264">
        <v>11</v>
      </c>
      <c r="L199" s="264"/>
      <c r="M199" s="264"/>
      <c r="N199" s="264">
        <v>31.5</v>
      </c>
      <c r="O199" s="264">
        <f t="shared" si="15"/>
        <v>0</v>
      </c>
      <c r="P199" s="264"/>
      <c r="Q199" s="264"/>
      <c r="R199" s="264"/>
      <c r="S199" s="264">
        <v>15.1</v>
      </c>
      <c r="T199" s="264">
        <f t="shared" si="16"/>
        <v>0</v>
      </c>
      <c r="U199" s="264"/>
      <c r="V199" s="264"/>
      <c r="W199" s="264"/>
      <c r="X199" s="264"/>
      <c r="Y199" s="264"/>
      <c r="Z199" s="264"/>
      <c r="AA199" s="264"/>
      <c r="AB199" s="264">
        <f t="shared" si="17"/>
        <v>1.7</v>
      </c>
      <c r="AC199" s="264"/>
      <c r="AD199" s="264">
        <v>1.7</v>
      </c>
      <c r="AE199" s="264"/>
      <c r="AF199" s="264"/>
      <c r="AG199" s="264">
        <v>102.7</v>
      </c>
      <c r="AH199" s="264">
        <v>38.4</v>
      </c>
      <c r="AI199" s="264">
        <v>5</v>
      </c>
      <c r="AJ199" s="264">
        <v>2</v>
      </c>
      <c r="AK199" s="264">
        <v>0.1</v>
      </c>
      <c r="AL199" s="264">
        <v>0.3</v>
      </c>
      <c r="AM199" s="264">
        <v>4.5</v>
      </c>
      <c r="AN199" s="264">
        <v>1.8</v>
      </c>
      <c r="AO199" s="264"/>
      <c r="AP199" s="264"/>
      <c r="AQ199" s="264">
        <v>5</v>
      </c>
      <c r="AR199" s="264">
        <v>10</v>
      </c>
      <c r="AS199" s="264">
        <v>2.7</v>
      </c>
      <c r="AT199" s="264"/>
      <c r="AU199" s="264">
        <v>7</v>
      </c>
      <c r="AV199" s="264"/>
      <c r="AW199" s="264"/>
      <c r="AX199" s="264">
        <v>2</v>
      </c>
      <c r="AY199" s="264">
        <v>15.4</v>
      </c>
      <c r="AZ199" s="264">
        <v>15.4</v>
      </c>
      <c r="BA199" s="264"/>
      <c r="BB199" s="264"/>
      <c r="BC199" s="264">
        <v>28</v>
      </c>
      <c r="BD199" s="264"/>
      <c r="BE199" s="264">
        <v>28</v>
      </c>
      <c r="BF199" s="264"/>
      <c r="BG199" s="264">
        <v>0.9</v>
      </c>
      <c r="BH199" s="264"/>
      <c r="BI199" s="264">
        <v>3</v>
      </c>
      <c r="BJ199" s="264">
        <v>10</v>
      </c>
      <c r="BK199" s="264">
        <v>5</v>
      </c>
    </row>
    <row r="200" spans="1:63" ht="14.25" customHeight="1">
      <c r="A200" s="28" t="s">
        <v>356</v>
      </c>
      <c r="B200" s="39" t="s">
        <v>362</v>
      </c>
      <c r="C200" s="264">
        <f t="shared" si="12"/>
        <v>8.2</v>
      </c>
      <c r="D200" s="264">
        <f t="shared" si="13"/>
        <v>0</v>
      </c>
      <c r="E200" s="264"/>
      <c r="F200" s="264"/>
      <c r="G200" s="264"/>
      <c r="H200" s="264">
        <f t="shared" si="14"/>
        <v>0</v>
      </c>
      <c r="I200" s="264"/>
      <c r="J200" s="264"/>
      <c r="K200" s="264"/>
      <c r="L200" s="264"/>
      <c r="M200" s="264"/>
      <c r="N200" s="264"/>
      <c r="O200" s="264">
        <f t="shared" si="15"/>
        <v>8.2</v>
      </c>
      <c r="P200" s="264"/>
      <c r="Q200" s="264"/>
      <c r="R200" s="264">
        <v>8.2</v>
      </c>
      <c r="S200" s="264"/>
      <c r="T200" s="264">
        <f t="shared" si="16"/>
        <v>0</v>
      </c>
      <c r="U200" s="264"/>
      <c r="V200" s="264"/>
      <c r="W200" s="264"/>
      <c r="X200" s="264"/>
      <c r="Y200" s="264"/>
      <c r="Z200" s="264"/>
      <c r="AA200" s="264"/>
      <c r="AB200" s="264">
        <f t="shared" si="17"/>
        <v>0</v>
      </c>
      <c r="AC200" s="264"/>
      <c r="AD200" s="264"/>
      <c r="AE200" s="264"/>
      <c r="AF200" s="264"/>
      <c r="AG200" s="264">
        <v>60.3</v>
      </c>
      <c r="AH200" s="264">
        <v>24.3</v>
      </c>
      <c r="AI200" s="264">
        <v>2</v>
      </c>
      <c r="AJ200" s="264">
        <v>11</v>
      </c>
      <c r="AK200" s="264"/>
      <c r="AL200" s="264"/>
      <c r="AM200" s="264"/>
      <c r="AN200" s="264">
        <v>1</v>
      </c>
      <c r="AO200" s="264"/>
      <c r="AP200" s="264"/>
      <c r="AQ200" s="264">
        <v>10</v>
      </c>
      <c r="AR200" s="264"/>
      <c r="AS200" s="264">
        <v>0.3</v>
      </c>
      <c r="AT200" s="264"/>
      <c r="AU200" s="264"/>
      <c r="AV200" s="264"/>
      <c r="AW200" s="264">
        <v>4</v>
      </c>
      <c r="AX200" s="264">
        <v>4</v>
      </c>
      <c r="AY200" s="264"/>
      <c r="AZ200" s="264"/>
      <c r="BA200" s="264"/>
      <c r="BB200" s="264"/>
      <c r="BC200" s="264">
        <v>5</v>
      </c>
      <c r="BD200" s="264"/>
      <c r="BE200" s="264">
        <v>5</v>
      </c>
      <c r="BF200" s="264"/>
      <c r="BG200" s="264">
        <v>5</v>
      </c>
      <c r="BH200" s="264"/>
      <c r="BI200" s="264">
        <v>5</v>
      </c>
      <c r="BJ200" s="264"/>
      <c r="BK200" s="264">
        <v>13</v>
      </c>
    </row>
    <row r="201" spans="1:63" ht="14.25" customHeight="1">
      <c r="A201" s="30" t="s">
        <v>357</v>
      </c>
      <c r="B201" s="267"/>
      <c r="C201" s="264">
        <f>D201+H201+N201+O201+S201+T201+Z201+AA201+AF201+AB201</f>
        <v>32039.49</v>
      </c>
      <c r="D201" s="264">
        <f>SUM(E201:G201)</f>
        <v>18740.9</v>
      </c>
      <c r="E201" s="264">
        <v>3104.4</v>
      </c>
      <c r="F201" s="264">
        <v>15636.3</v>
      </c>
      <c r="G201" s="264">
        <v>0.2</v>
      </c>
      <c r="H201" s="264">
        <f>SUM(I201:M201)</f>
        <v>6924.79</v>
      </c>
      <c r="I201" s="264">
        <v>1993.5</v>
      </c>
      <c r="J201" s="264">
        <v>4000</v>
      </c>
      <c r="K201" s="264">
        <v>451.29</v>
      </c>
      <c r="L201" s="264">
        <v>480</v>
      </c>
      <c r="M201" s="264">
        <v>0</v>
      </c>
      <c r="N201" s="264">
        <v>252.2</v>
      </c>
      <c r="O201" s="264">
        <f>SUM(P201:R201)</f>
        <v>1.5</v>
      </c>
      <c r="P201" s="264"/>
      <c r="Q201" s="264"/>
      <c r="R201" s="264">
        <v>1.5</v>
      </c>
      <c r="S201" s="264">
        <v>8.1</v>
      </c>
      <c r="T201" s="264">
        <f>SUM(U201:Y201)</f>
        <v>700</v>
      </c>
      <c r="U201" s="264">
        <v>700</v>
      </c>
      <c r="V201" s="264"/>
      <c r="W201" s="264"/>
      <c r="X201" s="264"/>
      <c r="Y201" s="264"/>
      <c r="Z201" s="264"/>
      <c r="AA201" s="264"/>
      <c r="AB201" s="264">
        <f>SUM(AC201:AE201)</f>
        <v>5412</v>
      </c>
      <c r="AC201" s="264"/>
      <c r="AD201" s="264">
        <v>5412</v>
      </c>
      <c r="AE201" s="264"/>
      <c r="AF201" s="264"/>
      <c r="AG201" s="264">
        <v>1.6</v>
      </c>
      <c r="AH201" s="264">
        <v>1.6</v>
      </c>
      <c r="AI201" s="264">
        <v>1.6</v>
      </c>
      <c r="AJ201" s="264"/>
      <c r="AK201" s="264"/>
      <c r="AL201" s="264"/>
      <c r="AM201" s="264"/>
      <c r="AN201" s="264"/>
      <c r="AO201" s="264"/>
      <c r="AP201" s="264"/>
      <c r="AQ201" s="264"/>
      <c r="AR201" s="264"/>
      <c r="AS201" s="264"/>
      <c r="AT201" s="264"/>
      <c r="AU201" s="264"/>
      <c r="AV201" s="264"/>
      <c r="AW201" s="264"/>
      <c r="AX201" s="264"/>
      <c r="AY201" s="264"/>
      <c r="AZ201" s="264"/>
      <c r="BA201" s="264"/>
      <c r="BB201" s="264"/>
      <c r="BC201" s="264"/>
      <c r="BD201" s="264"/>
      <c r="BE201" s="264"/>
      <c r="BF201" s="264"/>
      <c r="BG201" s="264"/>
      <c r="BH201" s="264"/>
      <c r="BI201" s="264"/>
      <c r="BJ201" s="264"/>
      <c r="BK201" s="264"/>
    </row>
    <row r="202" spans="1:63" ht="16.5" customHeight="1">
      <c r="A202" s="268" t="s">
        <v>70</v>
      </c>
      <c r="B202" s="269"/>
      <c r="C202" s="264">
        <f>SUM(C8:C201)</f>
        <v>111962.99999999999</v>
      </c>
      <c r="D202" s="264">
        <f aca="true" t="shared" si="18" ref="D202:BK202">SUM(D8:D201)</f>
        <v>73142.99999999997</v>
      </c>
      <c r="E202" s="264">
        <f t="shared" si="18"/>
        <v>25214.999999999996</v>
      </c>
      <c r="F202" s="264">
        <f t="shared" si="18"/>
        <v>46617.99999999999</v>
      </c>
      <c r="G202" s="264">
        <f t="shared" si="18"/>
        <v>1310.0000000000007</v>
      </c>
      <c r="H202" s="264">
        <f t="shared" si="18"/>
        <v>15363</v>
      </c>
      <c r="I202" s="264">
        <f t="shared" si="18"/>
        <v>8029.999999999999</v>
      </c>
      <c r="J202" s="264">
        <f t="shared" si="18"/>
        <v>4000</v>
      </c>
      <c r="K202" s="264">
        <f t="shared" si="18"/>
        <v>2853</v>
      </c>
      <c r="L202" s="264">
        <f t="shared" si="18"/>
        <v>480</v>
      </c>
      <c r="M202" s="264">
        <f t="shared" si="18"/>
        <v>0</v>
      </c>
      <c r="N202" s="264">
        <f t="shared" si="18"/>
        <v>7000.000000000001</v>
      </c>
      <c r="O202" s="264">
        <f t="shared" si="18"/>
        <v>4218.000000000002</v>
      </c>
      <c r="P202" s="264">
        <f t="shared" si="18"/>
        <v>0</v>
      </c>
      <c r="Q202" s="264">
        <f t="shared" si="18"/>
        <v>0</v>
      </c>
      <c r="R202" s="264">
        <f t="shared" si="18"/>
        <v>4218.000000000002</v>
      </c>
      <c r="S202" s="264">
        <f t="shared" si="18"/>
        <v>2309.9999999999995</v>
      </c>
      <c r="T202" s="264">
        <f t="shared" si="18"/>
        <v>700</v>
      </c>
      <c r="U202" s="264">
        <f t="shared" si="18"/>
        <v>700</v>
      </c>
      <c r="V202" s="264">
        <f t="shared" si="18"/>
        <v>0</v>
      </c>
      <c r="W202" s="264">
        <f t="shared" si="18"/>
        <v>0</v>
      </c>
      <c r="X202" s="264">
        <f t="shared" si="18"/>
        <v>0</v>
      </c>
      <c r="Y202" s="264">
        <f t="shared" si="18"/>
        <v>0</v>
      </c>
      <c r="Z202" s="264">
        <f t="shared" si="18"/>
        <v>0</v>
      </c>
      <c r="AA202" s="264">
        <f t="shared" si="18"/>
        <v>0</v>
      </c>
      <c r="AB202" s="264">
        <f t="shared" si="18"/>
        <v>9228.999999999998</v>
      </c>
      <c r="AC202" s="264">
        <f t="shared" si="18"/>
        <v>0</v>
      </c>
      <c r="AD202" s="264">
        <f t="shared" si="18"/>
        <v>9228.999999999998</v>
      </c>
      <c r="AE202" s="264">
        <f t="shared" si="18"/>
        <v>0</v>
      </c>
      <c r="AF202" s="264">
        <f t="shared" si="18"/>
        <v>0</v>
      </c>
      <c r="AG202" s="264">
        <f t="shared" si="18"/>
        <v>24335.000000000007</v>
      </c>
      <c r="AH202" s="264">
        <f t="shared" si="18"/>
        <v>13141.599999999995</v>
      </c>
      <c r="AI202" s="264">
        <f t="shared" si="18"/>
        <v>3640.6</v>
      </c>
      <c r="AJ202" s="264">
        <f t="shared" si="18"/>
        <v>1178.4</v>
      </c>
      <c r="AK202" s="264">
        <f t="shared" si="18"/>
        <v>52.400000000000006</v>
      </c>
      <c r="AL202" s="264">
        <f t="shared" si="18"/>
        <v>338.80000000000007</v>
      </c>
      <c r="AM202" s="264">
        <f t="shared" si="18"/>
        <v>1366.2</v>
      </c>
      <c r="AN202" s="264">
        <f t="shared" si="18"/>
        <v>703</v>
      </c>
      <c r="AO202" s="264">
        <f t="shared" si="18"/>
        <v>0</v>
      </c>
      <c r="AP202" s="264">
        <f t="shared" si="18"/>
        <v>314.9</v>
      </c>
      <c r="AQ202" s="264">
        <f t="shared" si="18"/>
        <v>2413.7000000000003</v>
      </c>
      <c r="AR202" s="264">
        <f t="shared" si="18"/>
        <v>292.2</v>
      </c>
      <c r="AS202" s="264">
        <f t="shared" si="18"/>
        <v>653.8</v>
      </c>
      <c r="AT202" s="264">
        <f t="shared" si="18"/>
        <v>81</v>
      </c>
      <c r="AU202" s="264">
        <f t="shared" si="18"/>
        <v>2104.6</v>
      </c>
      <c r="AV202" s="264">
        <f t="shared" si="18"/>
        <v>2</v>
      </c>
      <c r="AW202" s="264">
        <f t="shared" si="18"/>
        <v>521.8000000000001</v>
      </c>
      <c r="AX202" s="264">
        <f t="shared" si="18"/>
        <v>793.2</v>
      </c>
      <c r="AY202" s="264">
        <f t="shared" si="18"/>
        <v>542.1999999999999</v>
      </c>
      <c r="AZ202" s="264">
        <f t="shared" si="18"/>
        <v>497.9</v>
      </c>
      <c r="BA202" s="264">
        <f t="shared" si="18"/>
        <v>41.4</v>
      </c>
      <c r="BB202" s="264">
        <f t="shared" si="18"/>
        <v>2.9</v>
      </c>
      <c r="BC202" s="264">
        <f t="shared" si="18"/>
        <v>1818.1</v>
      </c>
      <c r="BD202" s="264">
        <f t="shared" si="18"/>
        <v>95.1</v>
      </c>
      <c r="BE202" s="264">
        <f t="shared" si="18"/>
        <v>1148.9999999999998</v>
      </c>
      <c r="BF202" s="264">
        <f t="shared" si="18"/>
        <v>574</v>
      </c>
      <c r="BG202" s="264">
        <f t="shared" si="18"/>
        <v>747.5000000000002</v>
      </c>
      <c r="BH202" s="264">
        <f t="shared" si="18"/>
        <v>19</v>
      </c>
      <c r="BI202" s="264">
        <f t="shared" si="18"/>
        <v>1854.5</v>
      </c>
      <c r="BJ202" s="264">
        <f t="shared" si="18"/>
        <v>1414.7999999999997</v>
      </c>
      <c r="BK202" s="264">
        <f t="shared" si="18"/>
        <v>3482.3</v>
      </c>
    </row>
  </sheetData>
  <sheetProtection/>
  <mergeCells count="32">
    <mergeCell ref="A1:BK1"/>
    <mergeCell ref="BJ2:BK2"/>
    <mergeCell ref="C3:BK3"/>
    <mergeCell ref="C4:AF4"/>
    <mergeCell ref="AG4:BK4"/>
    <mergeCell ref="D5:S5"/>
    <mergeCell ref="T5:AF5"/>
    <mergeCell ref="AH5:BK5"/>
    <mergeCell ref="D6:G6"/>
    <mergeCell ref="H6:M6"/>
    <mergeCell ref="T6:Y6"/>
    <mergeCell ref="AB6:AE6"/>
    <mergeCell ref="AH6:AV6"/>
    <mergeCell ref="AY6:BB6"/>
    <mergeCell ref="BC6:BF6"/>
    <mergeCell ref="A3:A7"/>
    <mergeCell ref="B3:B7"/>
    <mergeCell ref="C5:C7"/>
    <mergeCell ref="N6:N7"/>
    <mergeCell ref="S6:S7"/>
    <mergeCell ref="Z6:Z7"/>
    <mergeCell ref="AA6:AA7"/>
    <mergeCell ref="AF6:AF7"/>
    <mergeCell ref="AG5:AG7"/>
    <mergeCell ref="AW6:AW7"/>
    <mergeCell ref="AX6:AX7"/>
    <mergeCell ref="BG6:BG7"/>
    <mergeCell ref="BH6:BH7"/>
    <mergeCell ref="BI6:BI7"/>
    <mergeCell ref="BJ6:BJ7"/>
    <mergeCell ref="BK6:BK7"/>
    <mergeCell ref="O6:R7"/>
  </mergeCells>
  <printOptions/>
  <pageMargins left="0.55" right="0.16" top="0.55" bottom="0.63" header="0.35" footer="0.43000000000000005"/>
  <pageSetup firstPageNumber="17" useFirstPageNumber="1" horizontalDpi="600" verticalDpi="600" orientation="landscape" paperSize="8" scale="80"/>
  <headerFooter alignWithMargins="0">
    <oddFooter>&amp;R第 &amp;P  页</oddFooter>
  </headerFooter>
</worksheet>
</file>

<file path=xl/worksheets/sheet7.xml><?xml version="1.0" encoding="utf-8"?>
<worksheet xmlns="http://schemas.openxmlformats.org/spreadsheetml/2006/main" xmlns:r="http://schemas.openxmlformats.org/officeDocument/2006/relationships">
  <dimension ref="A1:AQ25"/>
  <sheetViews>
    <sheetView zoomScale="70" zoomScaleNormal="70" workbookViewId="0" topLeftCell="A1">
      <selection activeCell="A1" sqref="A1:AQ1"/>
    </sheetView>
  </sheetViews>
  <sheetFormatPr defaultColWidth="9.140625" defaultRowHeight="12"/>
  <cols>
    <col min="1" max="1" width="29.28125" style="245" customWidth="1"/>
    <col min="2" max="2" width="18.57421875" style="245" customWidth="1"/>
    <col min="3" max="3" width="14.8515625" style="245" customWidth="1"/>
    <col min="4" max="4" width="19.57421875" style="245" customWidth="1"/>
    <col min="5" max="5" width="13.57421875" style="245" customWidth="1"/>
    <col min="6" max="6" width="16.57421875" style="245" customWidth="1"/>
    <col min="7" max="7" width="14.7109375" style="245" customWidth="1"/>
    <col min="8" max="8" width="18.421875" style="245" customWidth="1"/>
    <col min="9" max="32" width="9.140625" style="245" hidden="1" customWidth="1"/>
    <col min="33" max="33" width="19.28125" style="245" customWidth="1"/>
    <col min="34" max="41" width="9.140625" style="245" hidden="1" customWidth="1"/>
    <col min="42" max="42" width="2.7109375" style="245" hidden="1" customWidth="1"/>
    <col min="43" max="43" width="22.00390625" style="245" customWidth="1"/>
    <col min="44" max="16384" width="9.140625" style="245" customWidth="1"/>
  </cols>
  <sheetData>
    <row r="1" spans="1:43" ht="27">
      <c r="A1" s="246" t="s">
        <v>364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row>
    <row r="2" spans="1:43" ht="19.5" customHeight="1">
      <c r="A2" s="25"/>
      <c r="B2" s="25"/>
      <c r="C2" s="35"/>
      <c r="D2" s="40"/>
      <c r="E2" s="40"/>
      <c r="F2" s="40"/>
      <c r="G2" s="35"/>
      <c r="H2" s="25"/>
      <c r="I2" s="35"/>
      <c r="J2" s="35"/>
      <c r="K2" s="35"/>
      <c r="L2" s="35"/>
      <c r="M2" s="35"/>
      <c r="N2" s="35"/>
      <c r="O2" s="35"/>
      <c r="P2" s="35"/>
      <c r="Q2" s="35"/>
      <c r="R2" s="35"/>
      <c r="S2" s="35"/>
      <c r="T2" s="35"/>
      <c r="U2" s="35"/>
      <c r="V2" s="35"/>
      <c r="W2" s="35"/>
      <c r="X2" s="35"/>
      <c r="Y2" s="35"/>
      <c r="Z2" s="35"/>
      <c r="AA2" s="35"/>
      <c r="AB2" s="35"/>
      <c r="AC2" s="35"/>
      <c r="AD2" s="35"/>
      <c r="AE2" s="35"/>
      <c r="AF2" s="35"/>
      <c r="AG2" s="35"/>
      <c r="AH2" s="25"/>
      <c r="AI2" s="35"/>
      <c r="AJ2" s="35"/>
      <c r="AK2" s="35"/>
      <c r="AL2" s="35"/>
      <c r="AM2" s="35"/>
      <c r="AN2" s="35"/>
      <c r="AO2" s="35"/>
      <c r="AP2" s="35"/>
      <c r="AQ2" s="259" t="s">
        <v>64</v>
      </c>
    </row>
    <row r="3" spans="1:43" ht="24" customHeight="1">
      <c r="A3" s="27" t="s">
        <v>65</v>
      </c>
      <c r="B3" s="27" t="s">
        <v>66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row>
    <row r="4" spans="1:43" ht="24.75" customHeight="1">
      <c r="A4" s="27"/>
      <c r="B4" s="27" t="s">
        <v>67</v>
      </c>
      <c r="C4" s="27"/>
      <c r="D4" s="27"/>
      <c r="E4" s="27"/>
      <c r="F4" s="27"/>
      <c r="G4" s="27"/>
      <c r="H4" s="247" t="s">
        <v>68</v>
      </c>
      <c r="I4" s="253"/>
      <c r="J4" s="253"/>
      <c r="K4" s="253"/>
      <c r="L4" s="253"/>
      <c r="M4" s="253"/>
      <c r="N4" s="253"/>
      <c r="O4" s="253"/>
      <c r="P4" s="253"/>
      <c r="Q4" s="253"/>
      <c r="R4" s="253"/>
      <c r="S4" s="253"/>
      <c r="T4" s="253"/>
      <c r="U4" s="253"/>
      <c r="V4" s="253"/>
      <c r="W4" s="253"/>
      <c r="X4" s="253"/>
      <c r="Y4" s="253"/>
      <c r="Z4" s="253"/>
      <c r="AA4" s="253"/>
      <c r="AB4" s="253"/>
      <c r="AC4" s="253"/>
      <c r="AD4" s="253"/>
      <c r="AE4" s="253"/>
      <c r="AF4" s="256"/>
      <c r="AG4" s="247" t="s">
        <v>69</v>
      </c>
      <c r="AH4" s="253"/>
      <c r="AI4" s="253"/>
      <c r="AJ4" s="253"/>
      <c r="AK4" s="253"/>
      <c r="AL4" s="253"/>
      <c r="AM4" s="253"/>
      <c r="AN4" s="253"/>
      <c r="AO4" s="253"/>
      <c r="AP4" s="256"/>
      <c r="AQ4" s="27" t="s">
        <v>70</v>
      </c>
    </row>
    <row r="5" spans="1:43" ht="25.5" customHeight="1">
      <c r="A5" s="27"/>
      <c r="B5" s="27" t="s">
        <v>71</v>
      </c>
      <c r="C5" s="27" t="s">
        <v>72</v>
      </c>
      <c r="D5" s="27"/>
      <c r="E5" s="27"/>
      <c r="F5" s="27"/>
      <c r="G5" s="27"/>
      <c r="H5" s="248"/>
      <c r="I5" s="254"/>
      <c r="J5" s="254"/>
      <c r="K5" s="254"/>
      <c r="L5" s="254"/>
      <c r="M5" s="254"/>
      <c r="N5" s="254"/>
      <c r="O5" s="254"/>
      <c r="P5" s="254"/>
      <c r="Q5" s="254"/>
      <c r="R5" s="254"/>
      <c r="S5" s="254"/>
      <c r="T5" s="254"/>
      <c r="U5" s="254"/>
      <c r="V5" s="254"/>
      <c r="W5" s="254"/>
      <c r="X5" s="254"/>
      <c r="Y5" s="254"/>
      <c r="Z5" s="254"/>
      <c r="AA5" s="254"/>
      <c r="AB5" s="254"/>
      <c r="AC5" s="254"/>
      <c r="AD5" s="254"/>
      <c r="AE5" s="254"/>
      <c r="AF5" s="257"/>
      <c r="AG5" s="248"/>
      <c r="AH5" s="254"/>
      <c r="AI5" s="254"/>
      <c r="AJ5" s="254"/>
      <c r="AK5" s="254"/>
      <c r="AL5" s="254"/>
      <c r="AM5" s="254"/>
      <c r="AN5" s="254"/>
      <c r="AO5" s="254"/>
      <c r="AP5" s="257"/>
      <c r="AQ5" s="27"/>
    </row>
    <row r="6" spans="1:43" ht="26.25" customHeight="1">
      <c r="A6" s="27"/>
      <c r="B6" s="27"/>
      <c r="C6" s="27" t="s">
        <v>77</v>
      </c>
      <c r="D6" s="27"/>
      <c r="E6" s="27"/>
      <c r="F6" s="27" t="s">
        <v>78</v>
      </c>
      <c r="G6" s="27" t="s">
        <v>80</v>
      </c>
      <c r="H6" s="248"/>
      <c r="I6" s="254"/>
      <c r="J6" s="254"/>
      <c r="K6" s="254"/>
      <c r="L6" s="254"/>
      <c r="M6" s="254"/>
      <c r="N6" s="254"/>
      <c r="O6" s="254"/>
      <c r="P6" s="254"/>
      <c r="Q6" s="254"/>
      <c r="R6" s="254"/>
      <c r="S6" s="254"/>
      <c r="T6" s="254"/>
      <c r="U6" s="254"/>
      <c r="V6" s="254"/>
      <c r="W6" s="254"/>
      <c r="X6" s="254"/>
      <c r="Y6" s="254"/>
      <c r="Z6" s="254"/>
      <c r="AA6" s="254"/>
      <c r="AB6" s="254"/>
      <c r="AC6" s="254"/>
      <c r="AD6" s="254"/>
      <c r="AE6" s="254"/>
      <c r="AF6" s="257"/>
      <c r="AG6" s="248"/>
      <c r="AH6" s="254"/>
      <c r="AI6" s="254"/>
      <c r="AJ6" s="254"/>
      <c r="AK6" s="254"/>
      <c r="AL6" s="254"/>
      <c r="AM6" s="254"/>
      <c r="AN6" s="254"/>
      <c r="AO6" s="254"/>
      <c r="AP6" s="257"/>
      <c r="AQ6" s="27"/>
    </row>
    <row r="7" spans="1:43" ht="33.75" customHeight="1">
      <c r="A7" s="27"/>
      <c r="B7" s="27"/>
      <c r="C7" s="27" t="s">
        <v>97</v>
      </c>
      <c r="D7" s="27" t="s">
        <v>101</v>
      </c>
      <c r="E7" s="27" t="s">
        <v>103</v>
      </c>
      <c r="F7" s="27"/>
      <c r="G7" s="27"/>
      <c r="H7" s="249"/>
      <c r="I7" s="255"/>
      <c r="J7" s="255"/>
      <c r="K7" s="255"/>
      <c r="L7" s="255"/>
      <c r="M7" s="255"/>
      <c r="N7" s="255"/>
      <c r="O7" s="255"/>
      <c r="P7" s="255"/>
      <c r="Q7" s="255"/>
      <c r="R7" s="255"/>
      <c r="S7" s="255"/>
      <c r="T7" s="255"/>
      <c r="U7" s="255"/>
      <c r="V7" s="255"/>
      <c r="W7" s="255"/>
      <c r="X7" s="255"/>
      <c r="Y7" s="255"/>
      <c r="Z7" s="255"/>
      <c r="AA7" s="255"/>
      <c r="AB7" s="255"/>
      <c r="AC7" s="255"/>
      <c r="AD7" s="255"/>
      <c r="AE7" s="255"/>
      <c r="AF7" s="258"/>
      <c r="AG7" s="249"/>
      <c r="AH7" s="255"/>
      <c r="AI7" s="255"/>
      <c r="AJ7" s="255"/>
      <c r="AK7" s="255"/>
      <c r="AL7" s="255"/>
      <c r="AM7" s="255"/>
      <c r="AN7" s="255"/>
      <c r="AO7" s="255"/>
      <c r="AP7" s="258"/>
      <c r="AQ7" s="27"/>
    </row>
    <row r="8" spans="1:43" ht="22.5" customHeight="1">
      <c r="A8" s="28" t="s">
        <v>134</v>
      </c>
      <c r="B8" s="31">
        <v>93.2</v>
      </c>
      <c r="C8" s="31"/>
      <c r="D8" s="31"/>
      <c r="E8" s="31"/>
      <c r="F8" s="31"/>
      <c r="G8" s="31">
        <v>93.2</v>
      </c>
      <c r="H8" s="31">
        <v>3681.8</v>
      </c>
      <c r="I8" s="31">
        <v>1794.3</v>
      </c>
      <c r="J8" s="31">
        <v>577.3</v>
      </c>
      <c r="K8" s="31">
        <v>57.5</v>
      </c>
      <c r="L8" s="31">
        <v>3</v>
      </c>
      <c r="M8" s="31">
        <v>216.6</v>
      </c>
      <c r="N8" s="31">
        <v>404.5</v>
      </c>
      <c r="O8" s="31">
        <v>60.5</v>
      </c>
      <c r="P8" s="31">
        <v>326</v>
      </c>
      <c r="Q8" s="31">
        <v>100.7</v>
      </c>
      <c r="R8" s="31">
        <v>23</v>
      </c>
      <c r="S8" s="31">
        <v>7</v>
      </c>
      <c r="T8" s="31">
        <v>13.2</v>
      </c>
      <c r="U8" s="31">
        <v>5</v>
      </c>
      <c r="V8" s="31">
        <v>8</v>
      </c>
      <c r="W8" s="31">
        <v>123</v>
      </c>
      <c r="X8" s="31">
        <v>307.4</v>
      </c>
      <c r="Y8" s="31">
        <v>307.4</v>
      </c>
      <c r="Z8" s="31">
        <v>152.8</v>
      </c>
      <c r="AA8" s="31">
        <v>0.5</v>
      </c>
      <c r="AB8" s="31">
        <v>152.3</v>
      </c>
      <c r="AC8" s="31">
        <v>23.3</v>
      </c>
      <c r="AD8" s="31">
        <v>39</v>
      </c>
      <c r="AE8" s="31">
        <v>401.4</v>
      </c>
      <c r="AF8" s="31">
        <v>832.6</v>
      </c>
      <c r="AG8" s="31">
        <v>2900</v>
      </c>
      <c r="AH8" s="31">
        <v>500</v>
      </c>
      <c r="AI8" s="31">
        <v>200</v>
      </c>
      <c r="AJ8" s="31">
        <v>200</v>
      </c>
      <c r="AK8" s="31">
        <v>300</v>
      </c>
      <c r="AL8" s="31">
        <v>2400</v>
      </c>
      <c r="AM8" s="31">
        <v>1000</v>
      </c>
      <c r="AN8" s="31">
        <v>1300</v>
      </c>
      <c r="AO8" s="31">
        <v>1300</v>
      </c>
      <c r="AP8" s="31">
        <v>100</v>
      </c>
      <c r="AQ8" s="31">
        <v>6675</v>
      </c>
    </row>
    <row r="9" spans="1:43" ht="22.5" customHeight="1">
      <c r="A9" s="38" t="s">
        <v>239</v>
      </c>
      <c r="B9" s="31"/>
      <c r="C9" s="31"/>
      <c r="D9" s="31"/>
      <c r="E9" s="250"/>
      <c r="F9" s="250"/>
      <c r="G9" s="250"/>
      <c r="H9" s="31">
        <v>100</v>
      </c>
      <c r="I9" s="31"/>
      <c r="J9" s="250"/>
      <c r="K9" s="250"/>
      <c r="L9" s="250"/>
      <c r="M9" s="250"/>
      <c r="N9" s="250"/>
      <c r="O9" s="250"/>
      <c r="P9" s="250"/>
      <c r="Q9" s="250"/>
      <c r="R9" s="250"/>
      <c r="S9" s="250"/>
      <c r="T9" s="250"/>
      <c r="U9" s="250"/>
      <c r="V9" s="31"/>
      <c r="W9" s="31"/>
      <c r="X9" s="31"/>
      <c r="Y9" s="31"/>
      <c r="Z9" s="31"/>
      <c r="AA9" s="31"/>
      <c r="AB9" s="31"/>
      <c r="AC9" s="31"/>
      <c r="AD9" s="31"/>
      <c r="AE9" s="31"/>
      <c r="AF9" s="31">
        <v>100</v>
      </c>
      <c r="AG9" s="31">
        <v>100</v>
      </c>
      <c r="AH9" s="31">
        <v>100</v>
      </c>
      <c r="AI9" s="31"/>
      <c r="AJ9" s="31"/>
      <c r="AK9" s="31">
        <v>100</v>
      </c>
      <c r="AL9" s="31"/>
      <c r="AM9" s="31"/>
      <c r="AN9" s="31"/>
      <c r="AO9" s="31"/>
      <c r="AP9" s="31"/>
      <c r="AQ9" s="31">
        <v>200</v>
      </c>
    </row>
    <row r="10" spans="1:43" ht="22.5" customHeight="1">
      <c r="A10" s="38" t="s">
        <v>245</v>
      </c>
      <c r="B10" s="31"/>
      <c r="C10" s="31"/>
      <c r="D10" s="31"/>
      <c r="E10" s="250"/>
      <c r="F10" s="250"/>
      <c r="G10" s="250"/>
      <c r="H10" s="31">
        <v>70</v>
      </c>
      <c r="I10" s="31">
        <v>20</v>
      </c>
      <c r="J10" s="250">
        <v>5</v>
      </c>
      <c r="K10" s="250">
        <v>1</v>
      </c>
      <c r="L10" s="250"/>
      <c r="M10" s="250">
        <v>2</v>
      </c>
      <c r="N10" s="250">
        <v>2</v>
      </c>
      <c r="O10" s="250">
        <v>2</v>
      </c>
      <c r="P10" s="250">
        <v>3</v>
      </c>
      <c r="Q10" s="250"/>
      <c r="R10" s="250">
        <v>3</v>
      </c>
      <c r="S10" s="250">
        <v>2</v>
      </c>
      <c r="T10" s="250"/>
      <c r="U10" s="250"/>
      <c r="V10" s="31"/>
      <c r="W10" s="31"/>
      <c r="X10" s="31">
        <v>12</v>
      </c>
      <c r="Y10" s="31">
        <v>12</v>
      </c>
      <c r="Z10" s="31">
        <v>6</v>
      </c>
      <c r="AA10" s="31"/>
      <c r="AB10" s="31">
        <v>6</v>
      </c>
      <c r="AC10" s="31">
        <v>1</v>
      </c>
      <c r="AD10" s="31">
        <v>2</v>
      </c>
      <c r="AE10" s="31">
        <v>2</v>
      </c>
      <c r="AF10" s="31">
        <v>27</v>
      </c>
      <c r="AG10" s="31"/>
      <c r="AH10" s="31"/>
      <c r="AI10" s="31"/>
      <c r="AJ10" s="31"/>
      <c r="AK10" s="31"/>
      <c r="AL10" s="31"/>
      <c r="AM10" s="31"/>
      <c r="AN10" s="31"/>
      <c r="AO10" s="31"/>
      <c r="AP10" s="31"/>
      <c r="AQ10" s="31">
        <v>70</v>
      </c>
    </row>
    <row r="11" spans="1:43" ht="22.5" customHeight="1">
      <c r="A11" s="38" t="s">
        <v>253</v>
      </c>
      <c r="B11" s="31"/>
      <c r="C11" s="31"/>
      <c r="D11" s="31"/>
      <c r="E11" s="250"/>
      <c r="F11" s="250"/>
      <c r="G11" s="250"/>
      <c r="H11" s="31">
        <v>1100</v>
      </c>
      <c r="I11" s="31">
        <v>797</v>
      </c>
      <c r="J11" s="250">
        <v>432</v>
      </c>
      <c r="K11" s="250">
        <v>30</v>
      </c>
      <c r="L11" s="250"/>
      <c r="M11" s="250">
        <v>70</v>
      </c>
      <c r="N11" s="250">
        <v>120</v>
      </c>
      <c r="O11" s="250">
        <v>5</v>
      </c>
      <c r="P11" s="250">
        <v>120</v>
      </c>
      <c r="Q11" s="250">
        <v>20</v>
      </c>
      <c r="R11" s="250"/>
      <c r="S11" s="250"/>
      <c r="T11" s="250"/>
      <c r="U11" s="250"/>
      <c r="V11" s="31"/>
      <c r="W11" s="31">
        <v>20</v>
      </c>
      <c r="X11" s="31">
        <v>130</v>
      </c>
      <c r="Y11" s="31">
        <v>130</v>
      </c>
      <c r="Z11" s="31"/>
      <c r="AA11" s="31"/>
      <c r="AB11" s="31"/>
      <c r="AC11" s="31">
        <v>3</v>
      </c>
      <c r="AD11" s="31"/>
      <c r="AE11" s="31">
        <v>100</v>
      </c>
      <c r="AF11" s="31">
        <v>50</v>
      </c>
      <c r="AG11" s="31"/>
      <c r="AH11" s="31"/>
      <c r="AI11" s="31"/>
      <c r="AJ11" s="31"/>
      <c r="AK11" s="31"/>
      <c r="AL11" s="31"/>
      <c r="AM11" s="31"/>
      <c r="AN11" s="31"/>
      <c r="AO11" s="31"/>
      <c r="AP11" s="31"/>
      <c r="AQ11" s="31">
        <v>1100</v>
      </c>
    </row>
    <row r="12" spans="1:43" ht="22.5" customHeight="1">
      <c r="A12" s="38" t="s">
        <v>256</v>
      </c>
      <c r="B12" s="31"/>
      <c r="C12" s="31"/>
      <c r="D12" s="31"/>
      <c r="E12" s="250"/>
      <c r="F12" s="250"/>
      <c r="G12" s="250"/>
      <c r="H12" s="31">
        <v>120</v>
      </c>
      <c r="I12" s="31">
        <v>33.5</v>
      </c>
      <c r="J12" s="250">
        <v>20</v>
      </c>
      <c r="K12" s="250">
        <v>2</v>
      </c>
      <c r="L12" s="250"/>
      <c r="M12" s="250">
        <v>3</v>
      </c>
      <c r="N12" s="250">
        <v>7</v>
      </c>
      <c r="O12" s="250">
        <v>0.5</v>
      </c>
      <c r="P12" s="250"/>
      <c r="Q12" s="250">
        <v>1</v>
      </c>
      <c r="R12" s="250"/>
      <c r="S12" s="250"/>
      <c r="T12" s="250"/>
      <c r="U12" s="250"/>
      <c r="V12" s="31">
        <v>2</v>
      </c>
      <c r="W12" s="31">
        <v>2</v>
      </c>
      <c r="X12" s="31">
        <v>7.4</v>
      </c>
      <c r="Y12" s="31">
        <v>7.4</v>
      </c>
      <c r="Z12" s="31">
        <v>5.5</v>
      </c>
      <c r="AA12" s="31">
        <v>0.5</v>
      </c>
      <c r="AB12" s="31">
        <v>5</v>
      </c>
      <c r="AC12" s="31"/>
      <c r="AD12" s="31"/>
      <c r="AE12" s="31">
        <v>6</v>
      </c>
      <c r="AF12" s="31">
        <v>63.6</v>
      </c>
      <c r="AG12" s="31"/>
      <c r="AH12" s="31"/>
      <c r="AI12" s="31"/>
      <c r="AJ12" s="31"/>
      <c r="AK12" s="31"/>
      <c r="AL12" s="31"/>
      <c r="AM12" s="31"/>
      <c r="AN12" s="31"/>
      <c r="AO12" s="31"/>
      <c r="AP12" s="31"/>
      <c r="AQ12" s="31">
        <v>120</v>
      </c>
    </row>
    <row r="13" spans="1:43" ht="22.5" customHeight="1">
      <c r="A13" s="38" t="s">
        <v>257</v>
      </c>
      <c r="B13" s="31"/>
      <c r="C13" s="31"/>
      <c r="D13" s="31"/>
      <c r="E13" s="250"/>
      <c r="F13" s="250"/>
      <c r="G13" s="250"/>
      <c r="H13" s="31">
        <v>130</v>
      </c>
      <c r="I13" s="31"/>
      <c r="J13" s="250"/>
      <c r="K13" s="250"/>
      <c r="L13" s="250"/>
      <c r="M13" s="250"/>
      <c r="N13" s="250"/>
      <c r="O13" s="250"/>
      <c r="P13" s="250"/>
      <c r="Q13" s="250"/>
      <c r="R13" s="250"/>
      <c r="S13" s="250"/>
      <c r="T13" s="250"/>
      <c r="U13" s="250"/>
      <c r="V13" s="31"/>
      <c r="W13" s="31"/>
      <c r="X13" s="31">
        <v>18</v>
      </c>
      <c r="Y13" s="31">
        <v>18</v>
      </c>
      <c r="Z13" s="31">
        <v>82</v>
      </c>
      <c r="AA13" s="31"/>
      <c r="AB13" s="31">
        <v>82</v>
      </c>
      <c r="AC13" s="31"/>
      <c r="AD13" s="31"/>
      <c r="AE13" s="31">
        <v>30</v>
      </c>
      <c r="AF13" s="31"/>
      <c r="AG13" s="31"/>
      <c r="AH13" s="31"/>
      <c r="AI13" s="31"/>
      <c r="AJ13" s="31"/>
      <c r="AK13" s="31"/>
      <c r="AL13" s="31"/>
      <c r="AM13" s="31"/>
      <c r="AN13" s="31"/>
      <c r="AO13" s="31"/>
      <c r="AP13" s="31"/>
      <c r="AQ13" s="31">
        <v>130</v>
      </c>
    </row>
    <row r="14" spans="1:43" ht="22.5" customHeight="1">
      <c r="A14" s="38" t="s">
        <v>258</v>
      </c>
      <c r="B14" s="31"/>
      <c r="C14" s="31"/>
      <c r="D14" s="31"/>
      <c r="E14" s="250"/>
      <c r="F14" s="250"/>
      <c r="G14" s="250"/>
      <c r="H14" s="31">
        <v>85</v>
      </c>
      <c r="I14" s="31">
        <v>53</v>
      </c>
      <c r="J14" s="250">
        <v>4</v>
      </c>
      <c r="K14" s="250">
        <v>1</v>
      </c>
      <c r="L14" s="250"/>
      <c r="M14" s="250">
        <v>8</v>
      </c>
      <c r="N14" s="250">
        <v>15</v>
      </c>
      <c r="O14" s="250">
        <v>2</v>
      </c>
      <c r="P14" s="250">
        <v>18</v>
      </c>
      <c r="Q14" s="250">
        <v>5</v>
      </c>
      <c r="R14" s="250"/>
      <c r="S14" s="250"/>
      <c r="T14" s="250"/>
      <c r="U14" s="250"/>
      <c r="V14" s="31"/>
      <c r="W14" s="31">
        <v>6</v>
      </c>
      <c r="X14" s="31"/>
      <c r="Y14" s="31"/>
      <c r="Z14" s="31">
        <v>8</v>
      </c>
      <c r="AA14" s="31"/>
      <c r="AB14" s="31">
        <v>8</v>
      </c>
      <c r="AC14" s="31"/>
      <c r="AD14" s="31"/>
      <c r="AE14" s="31">
        <v>5</v>
      </c>
      <c r="AF14" s="31">
        <v>13</v>
      </c>
      <c r="AG14" s="31"/>
      <c r="AH14" s="31"/>
      <c r="AI14" s="31"/>
      <c r="AJ14" s="31"/>
      <c r="AK14" s="31"/>
      <c r="AL14" s="31"/>
      <c r="AM14" s="31"/>
      <c r="AN14" s="31"/>
      <c r="AO14" s="31"/>
      <c r="AP14" s="31"/>
      <c r="AQ14" s="31">
        <v>85</v>
      </c>
    </row>
    <row r="15" spans="1:43" ht="22.5" customHeight="1">
      <c r="A15" s="38" t="s">
        <v>365</v>
      </c>
      <c r="B15" s="31"/>
      <c r="C15" s="31"/>
      <c r="D15" s="31"/>
      <c r="E15" s="250"/>
      <c r="F15" s="250"/>
      <c r="G15" s="250"/>
      <c r="H15" s="31">
        <v>60</v>
      </c>
      <c r="I15" s="31">
        <v>39.6</v>
      </c>
      <c r="J15" s="250">
        <v>10</v>
      </c>
      <c r="K15" s="250">
        <v>8.5</v>
      </c>
      <c r="L15" s="250">
        <v>1</v>
      </c>
      <c r="M15" s="250">
        <v>3.6</v>
      </c>
      <c r="N15" s="250">
        <v>10.5</v>
      </c>
      <c r="O15" s="250">
        <v>6</v>
      </c>
      <c r="P15" s="250"/>
      <c r="Q15" s="250"/>
      <c r="R15" s="250"/>
      <c r="S15" s="250"/>
      <c r="T15" s="250"/>
      <c r="U15" s="250"/>
      <c r="V15" s="31"/>
      <c r="W15" s="31">
        <v>13</v>
      </c>
      <c r="X15" s="31"/>
      <c r="Y15" s="31"/>
      <c r="Z15" s="31"/>
      <c r="AA15" s="31"/>
      <c r="AB15" s="31"/>
      <c r="AC15" s="31"/>
      <c r="AD15" s="31"/>
      <c r="AE15" s="31"/>
      <c r="AF15" s="31">
        <v>7.4</v>
      </c>
      <c r="AG15" s="31"/>
      <c r="AH15" s="31"/>
      <c r="AI15" s="31"/>
      <c r="AJ15" s="31"/>
      <c r="AK15" s="31"/>
      <c r="AL15" s="31"/>
      <c r="AM15" s="31"/>
      <c r="AN15" s="31"/>
      <c r="AO15" s="31"/>
      <c r="AP15" s="31"/>
      <c r="AQ15" s="31">
        <v>60</v>
      </c>
    </row>
    <row r="16" spans="1:43" ht="22.5" customHeight="1">
      <c r="A16" s="38" t="s">
        <v>259</v>
      </c>
      <c r="B16" s="31"/>
      <c r="C16" s="31"/>
      <c r="D16" s="31"/>
      <c r="E16" s="250"/>
      <c r="F16" s="250"/>
      <c r="G16" s="250"/>
      <c r="H16" s="31">
        <v>200</v>
      </c>
      <c r="I16" s="31">
        <v>110.4</v>
      </c>
      <c r="J16" s="250">
        <v>52</v>
      </c>
      <c r="K16" s="250"/>
      <c r="L16" s="250">
        <v>0.5</v>
      </c>
      <c r="M16" s="250">
        <v>10</v>
      </c>
      <c r="N16" s="250">
        <v>20</v>
      </c>
      <c r="O16" s="250">
        <v>5</v>
      </c>
      <c r="P16" s="250"/>
      <c r="Q16" s="250">
        <v>14.7</v>
      </c>
      <c r="R16" s="250"/>
      <c r="S16" s="250">
        <v>5</v>
      </c>
      <c r="T16" s="250">
        <v>3.2</v>
      </c>
      <c r="U16" s="250"/>
      <c r="V16" s="31">
        <v>6</v>
      </c>
      <c r="W16" s="31">
        <v>12</v>
      </c>
      <c r="X16" s="31"/>
      <c r="Y16" s="31"/>
      <c r="Z16" s="31">
        <v>41.3</v>
      </c>
      <c r="AA16" s="31"/>
      <c r="AB16" s="31">
        <v>41.3</v>
      </c>
      <c r="AC16" s="31">
        <v>8.3</v>
      </c>
      <c r="AD16" s="31">
        <v>12</v>
      </c>
      <c r="AE16" s="31">
        <v>10</v>
      </c>
      <c r="AF16" s="31"/>
      <c r="AG16" s="31">
        <v>600</v>
      </c>
      <c r="AH16" s="31">
        <v>400</v>
      </c>
      <c r="AI16" s="31">
        <v>200</v>
      </c>
      <c r="AJ16" s="31">
        <v>200</v>
      </c>
      <c r="AK16" s="31">
        <v>200</v>
      </c>
      <c r="AL16" s="31">
        <v>200</v>
      </c>
      <c r="AM16" s="31"/>
      <c r="AN16" s="31">
        <v>100</v>
      </c>
      <c r="AO16" s="31">
        <v>100</v>
      </c>
      <c r="AP16" s="31">
        <v>100</v>
      </c>
      <c r="AQ16" s="31">
        <v>800</v>
      </c>
    </row>
    <row r="17" spans="1:43" ht="22.5" customHeight="1">
      <c r="A17" s="38" t="s">
        <v>260</v>
      </c>
      <c r="B17" s="31"/>
      <c r="C17" s="31"/>
      <c r="D17" s="31"/>
      <c r="E17" s="250"/>
      <c r="F17" s="250"/>
      <c r="G17" s="250"/>
      <c r="H17" s="31">
        <v>1800</v>
      </c>
      <c r="I17" s="31">
        <v>724</v>
      </c>
      <c r="J17" s="250">
        <v>37.5</v>
      </c>
      <c r="K17" s="250">
        <v>15</v>
      </c>
      <c r="L17" s="250">
        <v>1.5</v>
      </c>
      <c r="M17" s="250">
        <v>120</v>
      </c>
      <c r="N17" s="250">
        <v>230</v>
      </c>
      <c r="O17" s="250">
        <v>40</v>
      </c>
      <c r="P17" s="250">
        <v>185</v>
      </c>
      <c r="Q17" s="250">
        <v>60</v>
      </c>
      <c r="R17" s="250">
        <v>20</v>
      </c>
      <c r="S17" s="250"/>
      <c r="T17" s="250">
        <v>10</v>
      </c>
      <c r="U17" s="250">
        <v>5</v>
      </c>
      <c r="V17" s="31"/>
      <c r="W17" s="31">
        <v>70</v>
      </c>
      <c r="X17" s="31">
        <v>140</v>
      </c>
      <c r="Y17" s="31">
        <v>140</v>
      </c>
      <c r="Z17" s="31">
        <v>10</v>
      </c>
      <c r="AA17" s="31"/>
      <c r="AB17" s="31">
        <v>10</v>
      </c>
      <c r="AC17" s="31">
        <v>11</v>
      </c>
      <c r="AD17" s="31">
        <v>25</v>
      </c>
      <c r="AE17" s="31">
        <v>248.4</v>
      </c>
      <c r="AF17" s="31">
        <v>571.6</v>
      </c>
      <c r="AG17" s="31">
        <v>2200</v>
      </c>
      <c r="AH17" s="31"/>
      <c r="AI17" s="31"/>
      <c r="AJ17" s="31"/>
      <c r="AK17" s="31"/>
      <c r="AL17" s="31">
        <v>2200</v>
      </c>
      <c r="AM17" s="31">
        <v>1000</v>
      </c>
      <c r="AN17" s="31">
        <v>1200</v>
      </c>
      <c r="AO17" s="31">
        <v>1200</v>
      </c>
      <c r="AP17" s="31"/>
      <c r="AQ17" s="31">
        <v>4000</v>
      </c>
    </row>
    <row r="18" spans="1:43" ht="22.5" customHeight="1">
      <c r="A18" s="38" t="s">
        <v>349</v>
      </c>
      <c r="B18" s="31">
        <v>93.2</v>
      </c>
      <c r="C18" s="31"/>
      <c r="D18" s="31"/>
      <c r="E18" s="250"/>
      <c r="F18" s="250"/>
      <c r="G18" s="250">
        <v>93.2</v>
      </c>
      <c r="H18" s="31">
        <v>16.8</v>
      </c>
      <c r="I18" s="31">
        <v>16.8</v>
      </c>
      <c r="J18" s="250">
        <v>16.8</v>
      </c>
      <c r="K18" s="250"/>
      <c r="L18" s="250"/>
      <c r="M18" s="250"/>
      <c r="N18" s="250"/>
      <c r="O18" s="250"/>
      <c r="P18" s="250"/>
      <c r="Q18" s="250"/>
      <c r="R18" s="250"/>
      <c r="S18" s="250"/>
      <c r="T18" s="250"/>
      <c r="U18" s="250"/>
      <c r="V18" s="31"/>
      <c r="W18" s="31"/>
      <c r="X18" s="31"/>
      <c r="Y18" s="31"/>
      <c r="Z18" s="31"/>
      <c r="AA18" s="31"/>
      <c r="AB18" s="31"/>
      <c r="AC18" s="31"/>
      <c r="AD18" s="31"/>
      <c r="AE18" s="31"/>
      <c r="AF18" s="31"/>
      <c r="AG18" s="31"/>
      <c r="AH18" s="31"/>
      <c r="AI18" s="31"/>
      <c r="AJ18" s="31"/>
      <c r="AK18" s="31"/>
      <c r="AL18" s="31"/>
      <c r="AM18" s="31"/>
      <c r="AN18" s="31"/>
      <c r="AO18" s="31"/>
      <c r="AP18" s="31"/>
      <c r="AQ18" s="31">
        <v>110</v>
      </c>
    </row>
    <row r="19" spans="1:43" ht="22.5" customHeight="1">
      <c r="A19" s="28" t="s">
        <v>137</v>
      </c>
      <c r="B19" s="31">
        <v>170</v>
      </c>
      <c r="C19" s="31">
        <v>170</v>
      </c>
      <c r="D19" s="31">
        <v>170</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v>170</v>
      </c>
    </row>
    <row r="20" spans="1:43" ht="22.5" customHeight="1">
      <c r="A20" s="38" t="s">
        <v>260</v>
      </c>
      <c r="B20" s="31">
        <v>170</v>
      </c>
      <c r="C20" s="31">
        <v>170</v>
      </c>
      <c r="D20" s="31">
        <v>170</v>
      </c>
      <c r="E20" s="250"/>
      <c r="F20" s="250"/>
      <c r="G20" s="250"/>
      <c r="H20" s="31"/>
      <c r="I20" s="31"/>
      <c r="J20" s="250"/>
      <c r="K20" s="250"/>
      <c r="L20" s="250"/>
      <c r="M20" s="250"/>
      <c r="N20" s="250"/>
      <c r="O20" s="250"/>
      <c r="P20" s="250"/>
      <c r="Q20" s="250"/>
      <c r="R20" s="250"/>
      <c r="S20" s="250"/>
      <c r="T20" s="250"/>
      <c r="U20" s="250"/>
      <c r="V20" s="31"/>
      <c r="W20" s="31"/>
      <c r="X20" s="31"/>
      <c r="Y20" s="31"/>
      <c r="Z20" s="31"/>
      <c r="AA20" s="31"/>
      <c r="AB20" s="31"/>
      <c r="AC20" s="31"/>
      <c r="AD20" s="31"/>
      <c r="AE20" s="31"/>
      <c r="AF20" s="31"/>
      <c r="AG20" s="31"/>
      <c r="AH20" s="31"/>
      <c r="AI20" s="31"/>
      <c r="AJ20" s="31"/>
      <c r="AK20" s="31"/>
      <c r="AL20" s="31"/>
      <c r="AM20" s="31"/>
      <c r="AN20" s="31"/>
      <c r="AO20" s="31"/>
      <c r="AP20" s="31"/>
      <c r="AQ20" s="31">
        <v>170</v>
      </c>
    </row>
    <row r="21" spans="1:43" ht="22.5" customHeight="1">
      <c r="A21" s="28" t="s">
        <v>138</v>
      </c>
      <c r="B21" s="31">
        <v>10</v>
      </c>
      <c r="C21" s="31">
        <v>10</v>
      </c>
      <c r="D21" s="31"/>
      <c r="E21" s="31">
        <v>10</v>
      </c>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v>10</v>
      </c>
    </row>
    <row r="22" spans="1:43" ht="22.5" customHeight="1">
      <c r="A22" s="38" t="s">
        <v>260</v>
      </c>
      <c r="B22" s="31">
        <v>10</v>
      </c>
      <c r="C22" s="31">
        <v>10</v>
      </c>
      <c r="D22" s="31"/>
      <c r="E22" s="250">
        <v>10</v>
      </c>
      <c r="F22" s="250"/>
      <c r="G22" s="250"/>
      <c r="H22" s="31"/>
      <c r="I22" s="31"/>
      <c r="J22" s="250"/>
      <c r="K22" s="250"/>
      <c r="L22" s="250"/>
      <c r="M22" s="250"/>
      <c r="N22" s="250"/>
      <c r="O22" s="250"/>
      <c r="P22" s="250"/>
      <c r="Q22" s="250"/>
      <c r="R22" s="250"/>
      <c r="S22" s="250"/>
      <c r="T22" s="250"/>
      <c r="U22" s="250"/>
      <c r="V22" s="31"/>
      <c r="W22" s="31"/>
      <c r="X22" s="31"/>
      <c r="Y22" s="31"/>
      <c r="Z22" s="31"/>
      <c r="AA22" s="31"/>
      <c r="AB22" s="31"/>
      <c r="AC22" s="31"/>
      <c r="AD22" s="31"/>
      <c r="AE22" s="31"/>
      <c r="AF22" s="31"/>
      <c r="AG22" s="31"/>
      <c r="AH22" s="31"/>
      <c r="AI22" s="31"/>
      <c r="AJ22" s="31"/>
      <c r="AK22" s="31"/>
      <c r="AL22" s="31"/>
      <c r="AM22" s="31"/>
      <c r="AN22" s="31"/>
      <c r="AO22" s="31"/>
      <c r="AP22" s="31"/>
      <c r="AQ22" s="31">
        <v>10</v>
      </c>
    </row>
    <row r="23" spans="1:43" ht="22.5" customHeight="1">
      <c r="A23" s="28" t="s">
        <v>146</v>
      </c>
      <c r="B23" s="31">
        <v>20</v>
      </c>
      <c r="C23" s="31"/>
      <c r="D23" s="31"/>
      <c r="E23" s="31"/>
      <c r="F23" s="31">
        <v>20</v>
      </c>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v>20</v>
      </c>
    </row>
    <row r="24" spans="1:43" ht="22.5" customHeight="1">
      <c r="A24" s="38" t="s">
        <v>260</v>
      </c>
      <c r="B24" s="31">
        <v>20</v>
      </c>
      <c r="C24" s="31"/>
      <c r="D24" s="31"/>
      <c r="E24" s="250"/>
      <c r="F24" s="250">
        <v>20</v>
      </c>
      <c r="G24" s="250"/>
      <c r="H24" s="31"/>
      <c r="I24" s="31"/>
      <c r="J24" s="250"/>
      <c r="K24" s="250"/>
      <c r="L24" s="250"/>
      <c r="M24" s="250"/>
      <c r="N24" s="250"/>
      <c r="O24" s="250"/>
      <c r="P24" s="250"/>
      <c r="Q24" s="250"/>
      <c r="R24" s="250"/>
      <c r="S24" s="250"/>
      <c r="T24" s="250"/>
      <c r="U24" s="250"/>
      <c r="V24" s="31"/>
      <c r="W24" s="31"/>
      <c r="X24" s="31"/>
      <c r="Y24" s="31"/>
      <c r="Z24" s="31"/>
      <c r="AA24" s="31"/>
      <c r="AB24" s="31"/>
      <c r="AC24" s="31"/>
      <c r="AD24" s="31"/>
      <c r="AE24" s="31"/>
      <c r="AF24" s="31"/>
      <c r="AG24" s="31"/>
      <c r="AH24" s="31"/>
      <c r="AI24" s="31"/>
      <c r="AJ24" s="31"/>
      <c r="AK24" s="31"/>
      <c r="AL24" s="31"/>
      <c r="AM24" s="31"/>
      <c r="AN24" s="31"/>
      <c r="AO24" s="31"/>
      <c r="AP24" s="31"/>
      <c r="AQ24" s="31">
        <v>20</v>
      </c>
    </row>
    <row r="25" spans="1:43" s="244" customFormat="1" ht="23.25" customHeight="1">
      <c r="A25" s="251" t="s">
        <v>70</v>
      </c>
      <c r="B25" s="252">
        <v>293.2</v>
      </c>
      <c r="C25" s="252">
        <v>180</v>
      </c>
      <c r="D25" s="252">
        <v>170</v>
      </c>
      <c r="E25" s="252">
        <v>10</v>
      </c>
      <c r="F25" s="252">
        <v>20</v>
      </c>
      <c r="G25" s="252">
        <v>93.2</v>
      </c>
      <c r="H25" s="252">
        <v>3681.8</v>
      </c>
      <c r="I25" s="252">
        <v>1794.3</v>
      </c>
      <c r="J25" s="252">
        <v>577.3</v>
      </c>
      <c r="K25" s="252">
        <v>57.5</v>
      </c>
      <c r="L25" s="252">
        <v>3</v>
      </c>
      <c r="M25" s="252">
        <v>216.6</v>
      </c>
      <c r="N25" s="252">
        <v>404.5</v>
      </c>
      <c r="O25" s="252">
        <v>60.5</v>
      </c>
      <c r="P25" s="252">
        <v>326</v>
      </c>
      <c r="Q25" s="252">
        <v>100.7</v>
      </c>
      <c r="R25" s="252">
        <v>23</v>
      </c>
      <c r="S25" s="252">
        <v>7</v>
      </c>
      <c r="T25" s="252">
        <v>13.2</v>
      </c>
      <c r="U25" s="252">
        <v>5</v>
      </c>
      <c r="V25" s="252">
        <v>8</v>
      </c>
      <c r="W25" s="252">
        <v>123</v>
      </c>
      <c r="X25" s="252">
        <v>307.4</v>
      </c>
      <c r="Y25" s="252">
        <v>307.4</v>
      </c>
      <c r="Z25" s="252">
        <v>152.8</v>
      </c>
      <c r="AA25" s="252">
        <v>0.5</v>
      </c>
      <c r="AB25" s="252">
        <v>152.3</v>
      </c>
      <c r="AC25" s="252">
        <v>23.3</v>
      </c>
      <c r="AD25" s="252">
        <v>39</v>
      </c>
      <c r="AE25" s="252">
        <v>401.4</v>
      </c>
      <c r="AF25" s="252">
        <v>832.6</v>
      </c>
      <c r="AG25" s="252">
        <v>2900</v>
      </c>
      <c r="AH25" s="252">
        <v>500</v>
      </c>
      <c r="AI25" s="252">
        <v>200</v>
      </c>
      <c r="AJ25" s="252">
        <v>200</v>
      </c>
      <c r="AK25" s="252">
        <v>300</v>
      </c>
      <c r="AL25" s="252">
        <v>2400</v>
      </c>
      <c r="AM25" s="252">
        <v>1000</v>
      </c>
      <c r="AN25" s="252">
        <v>1300</v>
      </c>
      <c r="AO25" s="252">
        <v>1300</v>
      </c>
      <c r="AP25" s="252">
        <v>100</v>
      </c>
      <c r="AQ25" s="252">
        <v>6875</v>
      </c>
    </row>
  </sheetData>
  <sheetProtection/>
  <mergeCells count="12">
    <mergeCell ref="A1:AQ1"/>
    <mergeCell ref="B3:AQ3"/>
    <mergeCell ref="B4:G4"/>
    <mergeCell ref="C5:G5"/>
    <mergeCell ref="C6:E6"/>
    <mergeCell ref="A3:A7"/>
    <mergeCell ref="B5:B7"/>
    <mergeCell ref="F6:F7"/>
    <mergeCell ref="G6:G7"/>
    <mergeCell ref="AQ4:AQ7"/>
    <mergeCell ref="H4:AF7"/>
    <mergeCell ref="AG4:AP7"/>
  </mergeCells>
  <printOptions/>
  <pageMargins left="0.87" right="0.43000000000000005" top="0.67" bottom="0.51" header="0.51" footer="0.75"/>
  <pageSetup firstPageNumber="21" useFirstPageNumber="1" horizontalDpi="600" verticalDpi="600" orientation="landscape" paperSize="8" scale="115"/>
  <headerFooter alignWithMargins="0">
    <oddFooter>&amp;R第 &amp;P 页</oddFooter>
  </headerFooter>
</worksheet>
</file>

<file path=xl/worksheets/sheet8.xml><?xml version="1.0" encoding="utf-8"?>
<worksheet xmlns="http://schemas.openxmlformats.org/spreadsheetml/2006/main" xmlns:r="http://schemas.openxmlformats.org/officeDocument/2006/relationships">
  <dimension ref="A1:H159"/>
  <sheetViews>
    <sheetView view="pageBreakPreview" zoomScale="40" zoomScaleSheetLayoutView="40" workbookViewId="0" topLeftCell="A1">
      <selection activeCell="A1" sqref="A1:F1"/>
    </sheetView>
  </sheetViews>
  <sheetFormatPr defaultColWidth="9.140625" defaultRowHeight="12"/>
  <cols>
    <col min="1" max="1" width="58.8515625" style="98" customWidth="1"/>
    <col min="2" max="2" width="24.57421875" style="99" customWidth="1"/>
    <col min="3" max="3" width="151.28125" style="98" customWidth="1"/>
    <col min="4" max="6" width="9.140625" style="99" hidden="1" customWidth="1"/>
    <col min="7" max="16384" width="9.140625" style="99" customWidth="1"/>
  </cols>
  <sheetData>
    <row r="1" spans="1:6" ht="36.75">
      <c r="A1" s="101" t="s">
        <v>366</v>
      </c>
      <c r="B1" s="101"/>
      <c r="C1" s="101"/>
      <c r="D1" s="101"/>
      <c r="E1" s="101"/>
      <c r="F1" s="101"/>
    </row>
    <row r="2" spans="1:6" ht="26.25">
      <c r="A2" s="102"/>
      <c r="B2" s="103"/>
      <c r="C2" s="171" t="s">
        <v>359</v>
      </c>
      <c r="E2" s="105"/>
      <c r="F2" s="105"/>
    </row>
    <row r="3" spans="1:6" ht="25.5">
      <c r="A3" s="106" t="s">
        <v>65</v>
      </c>
      <c r="B3" s="107"/>
      <c r="C3" s="107"/>
      <c r="D3" s="108" t="s">
        <v>367</v>
      </c>
      <c r="E3" s="109"/>
      <c r="F3" s="109"/>
    </row>
    <row r="4" spans="1:6" ht="40.5">
      <c r="A4" s="106"/>
      <c r="B4" s="172" t="s">
        <v>368</v>
      </c>
      <c r="C4" s="172"/>
      <c r="D4" s="111" t="s">
        <v>71</v>
      </c>
      <c r="E4" s="112" t="s">
        <v>369</v>
      </c>
      <c r="F4" s="113" t="s">
        <v>370</v>
      </c>
    </row>
    <row r="5" spans="1:6" ht="13.5" customHeight="1">
      <c r="A5" s="106"/>
      <c r="B5" s="172"/>
      <c r="C5" s="172"/>
      <c r="D5" s="111"/>
      <c r="E5" s="112"/>
      <c r="F5" s="113"/>
    </row>
    <row r="6" spans="1:6" ht="13.5" customHeight="1">
      <c r="A6" s="106"/>
      <c r="B6" s="172" t="s">
        <v>97</v>
      </c>
      <c r="C6" s="172" t="s">
        <v>371</v>
      </c>
      <c r="D6" s="111"/>
      <c r="E6" s="112"/>
      <c r="F6" s="112" t="s">
        <v>372</v>
      </c>
    </row>
    <row r="7" spans="1:6" ht="13.5" customHeight="1">
      <c r="A7" s="106"/>
      <c r="B7" s="172"/>
      <c r="C7" s="172"/>
      <c r="D7" s="111"/>
      <c r="E7" s="112"/>
      <c r="F7" s="112"/>
    </row>
    <row r="8" spans="1:8" s="88" customFormat="1" ht="48" customHeight="1">
      <c r="A8" s="115" t="s">
        <v>373</v>
      </c>
      <c r="B8" s="173">
        <f>SUM(B9:B44)</f>
        <v>43741</v>
      </c>
      <c r="C8" s="116"/>
      <c r="D8" s="117">
        <v>71196</v>
      </c>
      <c r="E8" s="118">
        <v>673</v>
      </c>
      <c r="F8" s="118">
        <v>70523</v>
      </c>
      <c r="H8" s="119"/>
    </row>
    <row r="9" spans="1:8" ht="48.75" customHeight="1">
      <c r="A9" s="174" t="s">
        <v>165</v>
      </c>
      <c r="B9" s="175">
        <v>30</v>
      </c>
      <c r="C9" s="176" t="s">
        <v>374</v>
      </c>
      <c r="D9" s="177"/>
      <c r="E9" s="178"/>
      <c r="F9" s="178"/>
      <c r="H9" s="119"/>
    </row>
    <row r="10" spans="1:8" ht="48.75" customHeight="1">
      <c r="A10" s="174" t="s">
        <v>168</v>
      </c>
      <c r="B10" s="179">
        <v>20</v>
      </c>
      <c r="C10" s="176" t="s">
        <v>375</v>
      </c>
      <c r="D10" s="177"/>
      <c r="E10" s="178"/>
      <c r="F10" s="178"/>
      <c r="H10" s="119"/>
    </row>
    <row r="11" spans="1:8" ht="61.5" customHeight="1">
      <c r="A11" s="174" t="s">
        <v>169</v>
      </c>
      <c r="B11" s="175">
        <v>265</v>
      </c>
      <c r="C11" s="180" t="s">
        <v>376</v>
      </c>
      <c r="D11" s="177"/>
      <c r="E11" s="178"/>
      <c r="F11" s="178"/>
      <c r="H11" s="119"/>
    </row>
    <row r="12" spans="1:8" ht="52.5" customHeight="1">
      <c r="A12" s="174" t="s">
        <v>170</v>
      </c>
      <c r="B12" s="175">
        <v>62</v>
      </c>
      <c r="C12" s="180" t="s">
        <v>377</v>
      </c>
      <c r="D12" s="177"/>
      <c r="E12" s="178"/>
      <c r="F12" s="178"/>
      <c r="H12" s="119"/>
    </row>
    <row r="13" spans="1:8" ht="54.75" customHeight="1">
      <c r="A13" s="174" t="s">
        <v>171</v>
      </c>
      <c r="B13" s="175">
        <v>110</v>
      </c>
      <c r="C13" s="180" t="s">
        <v>378</v>
      </c>
      <c r="D13" s="177"/>
      <c r="E13" s="178"/>
      <c r="F13" s="178"/>
      <c r="H13" s="119"/>
    </row>
    <row r="14" spans="1:8" ht="103.5" customHeight="1">
      <c r="A14" s="174" t="s">
        <v>174</v>
      </c>
      <c r="B14" s="179">
        <v>158</v>
      </c>
      <c r="C14" s="180" t="s">
        <v>379</v>
      </c>
      <c r="D14" s="177"/>
      <c r="E14" s="178"/>
      <c r="F14" s="178"/>
      <c r="H14" s="119"/>
    </row>
    <row r="15" spans="1:8" ht="51" customHeight="1">
      <c r="A15" s="174" t="s">
        <v>175</v>
      </c>
      <c r="B15" s="179">
        <v>115</v>
      </c>
      <c r="C15" s="176" t="s">
        <v>380</v>
      </c>
      <c r="D15" s="177"/>
      <c r="E15" s="178"/>
      <c r="F15" s="178"/>
      <c r="H15" s="119"/>
    </row>
    <row r="16" spans="1:8" ht="72.75" customHeight="1">
      <c r="A16" s="174" t="s">
        <v>176</v>
      </c>
      <c r="B16" s="179">
        <v>2750</v>
      </c>
      <c r="C16" s="180" t="s">
        <v>381</v>
      </c>
      <c r="D16" s="177"/>
      <c r="E16" s="178"/>
      <c r="F16" s="178"/>
      <c r="H16" s="119"/>
    </row>
    <row r="17" spans="1:8" ht="38.25" customHeight="1">
      <c r="A17" s="174" t="s">
        <v>177</v>
      </c>
      <c r="B17" s="179">
        <v>180</v>
      </c>
      <c r="C17" s="181" t="s">
        <v>382</v>
      </c>
      <c r="D17" s="177"/>
      <c r="E17" s="178"/>
      <c r="F17" s="178"/>
      <c r="H17" s="119"/>
    </row>
    <row r="18" spans="1:8" ht="38.25" customHeight="1">
      <c r="A18" s="174" t="s">
        <v>179</v>
      </c>
      <c r="B18" s="179">
        <v>100</v>
      </c>
      <c r="C18" s="176" t="s">
        <v>383</v>
      </c>
      <c r="D18" s="177"/>
      <c r="E18" s="178"/>
      <c r="F18" s="178"/>
      <c r="H18" s="119"/>
    </row>
    <row r="19" spans="1:8" ht="38.25" customHeight="1">
      <c r="A19" s="174" t="s">
        <v>184</v>
      </c>
      <c r="B19" s="179">
        <v>20</v>
      </c>
      <c r="C19" s="182" t="s">
        <v>384</v>
      </c>
      <c r="D19" s="177"/>
      <c r="E19" s="178"/>
      <c r="F19" s="178"/>
      <c r="H19" s="119"/>
    </row>
    <row r="20" spans="1:8" ht="140.25" customHeight="1">
      <c r="A20" s="174" t="s">
        <v>185</v>
      </c>
      <c r="B20" s="175">
        <v>354</v>
      </c>
      <c r="C20" s="181" t="s">
        <v>385</v>
      </c>
      <c r="D20" s="177"/>
      <c r="E20" s="178"/>
      <c r="F20" s="178"/>
      <c r="H20" s="119"/>
    </row>
    <row r="21" spans="1:8" ht="45.75" customHeight="1">
      <c r="A21" s="174" t="s">
        <v>186</v>
      </c>
      <c r="B21" s="175">
        <v>60</v>
      </c>
      <c r="C21" s="182" t="s">
        <v>386</v>
      </c>
      <c r="D21" s="177"/>
      <c r="E21" s="178"/>
      <c r="F21" s="178"/>
      <c r="H21" s="119"/>
    </row>
    <row r="22" spans="1:8" ht="83.25" customHeight="1">
      <c r="A22" s="174" t="s">
        <v>188</v>
      </c>
      <c r="B22" s="179">
        <v>100</v>
      </c>
      <c r="C22" s="181" t="s">
        <v>387</v>
      </c>
      <c r="D22" s="177"/>
      <c r="E22" s="178"/>
      <c r="F22" s="178"/>
      <c r="H22" s="119"/>
    </row>
    <row r="23" spans="1:8" ht="46.5" customHeight="1">
      <c r="A23" s="174" t="s">
        <v>191</v>
      </c>
      <c r="B23" s="179">
        <v>10</v>
      </c>
      <c r="C23" s="176" t="s">
        <v>388</v>
      </c>
      <c r="D23" s="177"/>
      <c r="E23" s="178"/>
      <c r="F23" s="178"/>
      <c r="H23" s="119"/>
    </row>
    <row r="24" spans="1:8" ht="52.5" customHeight="1">
      <c r="A24" s="174" t="s">
        <v>193</v>
      </c>
      <c r="B24" s="179">
        <v>10</v>
      </c>
      <c r="C24" s="176" t="s">
        <v>389</v>
      </c>
      <c r="D24" s="177"/>
      <c r="E24" s="178"/>
      <c r="F24" s="178"/>
      <c r="H24" s="119"/>
    </row>
    <row r="25" spans="1:8" ht="78.75" customHeight="1">
      <c r="A25" s="174" t="s">
        <v>194</v>
      </c>
      <c r="B25" s="179">
        <v>25</v>
      </c>
      <c r="C25" s="181" t="s">
        <v>390</v>
      </c>
      <c r="D25" s="177"/>
      <c r="E25" s="178"/>
      <c r="F25" s="178"/>
      <c r="H25" s="119"/>
    </row>
    <row r="26" spans="1:8" ht="46.5" customHeight="1">
      <c r="A26" s="174" t="s">
        <v>195</v>
      </c>
      <c r="B26" s="179">
        <v>30</v>
      </c>
      <c r="C26" s="181" t="s">
        <v>391</v>
      </c>
      <c r="D26" s="177"/>
      <c r="E26" s="178"/>
      <c r="F26" s="178"/>
      <c r="H26" s="119"/>
    </row>
    <row r="27" spans="1:8" s="165" customFormat="1" ht="49.5" customHeight="1">
      <c r="A27" s="183" t="s">
        <v>199</v>
      </c>
      <c r="B27" s="184">
        <v>70</v>
      </c>
      <c r="C27" s="185" t="s">
        <v>392</v>
      </c>
      <c r="D27" s="186"/>
      <c r="E27" s="187"/>
      <c r="F27" s="187"/>
      <c r="H27" s="119"/>
    </row>
    <row r="28" spans="1:8" s="165" customFormat="1" ht="43.5" customHeight="1">
      <c r="A28" s="183" t="s">
        <v>248</v>
      </c>
      <c r="B28" s="184">
        <v>100</v>
      </c>
      <c r="C28" s="185" t="s">
        <v>393</v>
      </c>
      <c r="D28" s="186"/>
      <c r="E28" s="187"/>
      <c r="F28" s="187"/>
      <c r="H28" s="119"/>
    </row>
    <row r="29" spans="1:8" s="165" customFormat="1" ht="45.75" customHeight="1">
      <c r="A29" s="183" t="s">
        <v>394</v>
      </c>
      <c r="B29" s="184">
        <v>12</v>
      </c>
      <c r="C29" s="185" t="s">
        <v>395</v>
      </c>
      <c r="D29" s="186"/>
      <c r="E29" s="187"/>
      <c r="F29" s="187"/>
      <c r="H29" s="119"/>
    </row>
    <row r="30" spans="1:8" ht="54.75" customHeight="1">
      <c r="A30" s="174" t="s">
        <v>201</v>
      </c>
      <c r="B30" s="179">
        <v>185</v>
      </c>
      <c r="C30" s="176" t="s">
        <v>396</v>
      </c>
      <c r="D30" s="177"/>
      <c r="E30" s="178"/>
      <c r="F30" s="178"/>
      <c r="H30" s="119"/>
    </row>
    <row r="31" spans="1:8" ht="48" customHeight="1">
      <c r="A31" s="174" t="s">
        <v>203</v>
      </c>
      <c r="B31" s="179">
        <v>25</v>
      </c>
      <c r="C31" s="176" t="s">
        <v>397</v>
      </c>
      <c r="D31" s="177"/>
      <c r="E31" s="178"/>
      <c r="F31" s="178"/>
      <c r="H31" s="119"/>
    </row>
    <row r="32" spans="1:8" ht="50.25" customHeight="1">
      <c r="A32" s="174" t="s">
        <v>204</v>
      </c>
      <c r="B32" s="179">
        <v>552</v>
      </c>
      <c r="C32" s="180" t="s">
        <v>398</v>
      </c>
      <c r="D32" s="177"/>
      <c r="E32" s="178"/>
      <c r="F32" s="178"/>
      <c r="H32" s="119"/>
    </row>
    <row r="33" spans="1:8" ht="44.25" customHeight="1">
      <c r="A33" s="174" t="s">
        <v>211</v>
      </c>
      <c r="B33" s="179">
        <v>170</v>
      </c>
      <c r="C33" s="180" t="s">
        <v>399</v>
      </c>
      <c r="D33" s="177"/>
      <c r="E33" s="178"/>
      <c r="F33" s="178"/>
      <c r="H33" s="119"/>
    </row>
    <row r="34" spans="1:8" ht="50.25" customHeight="1">
      <c r="A34" s="174" t="s">
        <v>224</v>
      </c>
      <c r="B34" s="179">
        <v>650</v>
      </c>
      <c r="C34" s="176" t="s">
        <v>400</v>
      </c>
      <c r="D34" s="177"/>
      <c r="E34" s="178"/>
      <c r="F34" s="178"/>
      <c r="H34" s="119"/>
    </row>
    <row r="35" spans="1:8" ht="38.25" customHeight="1">
      <c r="A35" s="174" t="s">
        <v>225</v>
      </c>
      <c r="B35" s="179">
        <v>30</v>
      </c>
      <c r="C35" s="180" t="s">
        <v>401</v>
      </c>
      <c r="D35" s="177"/>
      <c r="E35" s="178"/>
      <c r="F35" s="178"/>
      <c r="H35" s="119"/>
    </row>
    <row r="36" spans="1:8" ht="38.25" customHeight="1">
      <c r="A36" s="174" t="s">
        <v>264</v>
      </c>
      <c r="B36" s="179">
        <v>50</v>
      </c>
      <c r="C36" s="176" t="s">
        <v>402</v>
      </c>
      <c r="D36" s="177"/>
      <c r="E36" s="178"/>
      <c r="F36" s="178"/>
      <c r="H36" s="119"/>
    </row>
    <row r="37" spans="1:8" ht="38.25" customHeight="1">
      <c r="A37" s="188" t="s">
        <v>403</v>
      </c>
      <c r="B37" s="189">
        <v>280</v>
      </c>
      <c r="C37" s="190" t="s">
        <v>404</v>
      </c>
      <c r="D37" s="177"/>
      <c r="E37" s="178"/>
      <c r="F37" s="178"/>
      <c r="H37" s="119"/>
    </row>
    <row r="38" spans="1:8" ht="38.25" customHeight="1">
      <c r="A38" s="188" t="s">
        <v>405</v>
      </c>
      <c r="B38" s="189">
        <v>37</v>
      </c>
      <c r="C38" s="191" t="s">
        <v>406</v>
      </c>
      <c r="D38" s="177"/>
      <c r="E38" s="178"/>
      <c r="F38" s="178"/>
      <c r="H38" s="119"/>
    </row>
    <row r="39" spans="1:8" ht="56.25" customHeight="1">
      <c r="A39" s="188" t="s">
        <v>407</v>
      </c>
      <c r="B39" s="189">
        <v>120</v>
      </c>
      <c r="C39" s="192" t="s">
        <v>408</v>
      </c>
      <c r="D39" s="177"/>
      <c r="E39" s="178"/>
      <c r="F39" s="178"/>
      <c r="H39" s="119"/>
    </row>
    <row r="40" spans="1:8" s="166" customFormat="1" ht="44.25" customHeight="1">
      <c r="A40" s="182" t="s">
        <v>354</v>
      </c>
      <c r="B40" s="175">
        <v>250</v>
      </c>
      <c r="C40" s="182" t="s">
        <v>409</v>
      </c>
      <c r="D40" s="193"/>
      <c r="E40" s="194"/>
      <c r="F40" s="194"/>
      <c r="H40" s="119"/>
    </row>
    <row r="41" spans="1:8" ht="48" customHeight="1">
      <c r="A41" s="182" t="s">
        <v>270</v>
      </c>
      <c r="B41" s="175">
        <v>110</v>
      </c>
      <c r="C41" s="195" t="s">
        <v>410</v>
      </c>
      <c r="D41" s="177"/>
      <c r="E41" s="178"/>
      <c r="F41" s="178"/>
      <c r="H41" s="119"/>
    </row>
    <row r="42" spans="1:8" ht="54" customHeight="1">
      <c r="A42" s="182" t="s">
        <v>271</v>
      </c>
      <c r="B42" s="175">
        <v>316</v>
      </c>
      <c r="C42" s="195" t="s">
        <v>411</v>
      </c>
      <c r="D42" s="177"/>
      <c r="E42" s="178"/>
      <c r="F42" s="178"/>
      <c r="H42" s="119"/>
    </row>
    <row r="43" spans="1:8" ht="51.75" customHeight="1">
      <c r="A43" s="182" t="s">
        <v>272</v>
      </c>
      <c r="B43" s="175">
        <v>24</v>
      </c>
      <c r="C43" s="195" t="s">
        <v>412</v>
      </c>
      <c r="D43" s="177"/>
      <c r="E43" s="178"/>
      <c r="F43" s="178"/>
      <c r="H43" s="119"/>
    </row>
    <row r="44" spans="1:8" ht="181.5" customHeight="1">
      <c r="A44" s="196" t="s">
        <v>413</v>
      </c>
      <c r="B44" s="175">
        <v>36361</v>
      </c>
      <c r="C44" s="195" t="s">
        <v>414</v>
      </c>
      <c r="D44" s="177"/>
      <c r="E44" s="178"/>
      <c r="F44" s="178"/>
      <c r="H44" s="119"/>
    </row>
    <row r="45" spans="1:8" ht="243.75" customHeight="1">
      <c r="A45" s="197"/>
      <c r="B45" s="175"/>
      <c r="C45" s="195"/>
      <c r="D45" s="177"/>
      <c r="E45" s="178"/>
      <c r="F45" s="178"/>
      <c r="H45" s="119"/>
    </row>
    <row r="46" spans="1:8" ht="198.75" customHeight="1" hidden="1">
      <c r="A46" s="198"/>
      <c r="B46" s="175"/>
      <c r="C46" s="195"/>
      <c r="D46" s="177"/>
      <c r="E46" s="178"/>
      <c r="F46" s="178"/>
      <c r="H46" s="119"/>
    </row>
    <row r="47" spans="1:8" ht="42.75" customHeight="1">
      <c r="A47" s="115" t="s">
        <v>415</v>
      </c>
      <c r="B47" s="173">
        <f>SUM(B48)</f>
        <v>87</v>
      </c>
      <c r="C47" s="199"/>
      <c r="D47" s="177"/>
      <c r="E47" s="178"/>
      <c r="F47" s="178"/>
      <c r="H47" s="119"/>
    </row>
    <row r="48" spans="1:8" ht="32.25" customHeight="1">
      <c r="A48" s="174" t="s">
        <v>200</v>
      </c>
      <c r="B48" s="175">
        <v>87</v>
      </c>
      <c r="C48" s="182" t="s">
        <v>416</v>
      </c>
      <c r="D48" s="177"/>
      <c r="E48" s="178"/>
      <c r="F48" s="178"/>
      <c r="H48" s="119"/>
    </row>
    <row r="49" spans="1:8" s="88" customFormat="1" ht="30.75" customHeight="1">
      <c r="A49" s="115" t="s">
        <v>417</v>
      </c>
      <c r="B49" s="173">
        <f>SUM(B50:B61)</f>
        <v>19114</v>
      </c>
      <c r="C49" s="116"/>
      <c r="D49" s="117">
        <f>SUM(D51:D61)</f>
        <v>70812</v>
      </c>
      <c r="E49" s="118">
        <f>SUM(E51:E61)</f>
        <v>790</v>
      </c>
      <c r="F49" s="118">
        <f>SUM(F51:F61)</f>
        <v>70022</v>
      </c>
      <c r="H49" s="119"/>
    </row>
    <row r="50" spans="1:8" s="88" customFormat="1" ht="30.75" customHeight="1">
      <c r="A50" s="174" t="s">
        <v>205</v>
      </c>
      <c r="B50" s="179">
        <v>60</v>
      </c>
      <c r="C50" s="180" t="s">
        <v>418</v>
      </c>
      <c r="D50" s="117"/>
      <c r="E50" s="118"/>
      <c r="F50" s="118"/>
      <c r="H50" s="119"/>
    </row>
    <row r="51" spans="1:8" s="167" customFormat="1" ht="53.25" customHeight="1">
      <c r="A51" s="200" t="s">
        <v>419</v>
      </c>
      <c r="B51" s="201">
        <v>330</v>
      </c>
      <c r="C51" s="202" t="s">
        <v>420</v>
      </c>
      <c r="D51" s="203"/>
      <c r="E51" s="204"/>
      <c r="F51" s="204"/>
      <c r="H51" s="119"/>
    </row>
    <row r="52" spans="1:8" s="167" customFormat="1" ht="52.5" customHeight="1">
      <c r="A52" s="200" t="s">
        <v>230</v>
      </c>
      <c r="B52" s="201">
        <v>298</v>
      </c>
      <c r="C52" s="202" t="s">
        <v>421</v>
      </c>
      <c r="D52" s="203"/>
      <c r="E52" s="204"/>
      <c r="F52" s="204"/>
      <c r="H52" s="119"/>
    </row>
    <row r="53" spans="1:8" s="167" customFormat="1" ht="33.75" customHeight="1">
      <c r="A53" s="200" t="s">
        <v>229</v>
      </c>
      <c r="B53" s="201">
        <v>195</v>
      </c>
      <c r="C53" s="202" t="s">
        <v>422</v>
      </c>
      <c r="D53" s="203"/>
      <c r="E53" s="204"/>
      <c r="F53" s="204"/>
      <c r="H53" s="119"/>
    </row>
    <row r="54" spans="1:8" s="167" customFormat="1" ht="50.25" customHeight="1">
      <c r="A54" s="185" t="s">
        <v>226</v>
      </c>
      <c r="B54" s="201">
        <v>90</v>
      </c>
      <c r="C54" s="202" t="s">
        <v>423</v>
      </c>
      <c r="D54" s="203">
        <v>29036</v>
      </c>
      <c r="E54" s="204">
        <v>71</v>
      </c>
      <c r="F54" s="204">
        <v>28965</v>
      </c>
      <c r="H54" s="119"/>
    </row>
    <row r="55" spans="1:8" s="167" customFormat="1" ht="30.75" customHeight="1">
      <c r="A55" s="185" t="s">
        <v>227</v>
      </c>
      <c r="B55" s="205">
        <v>230</v>
      </c>
      <c r="C55" s="185" t="s">
        <v>424</v>
      </c>
      <c r="D55" s="203">
        <v>5384</v>
      </c>
      <c r="E55" s="204">
        <v>21</v>
      </c>
      <c r="F55" s="204">
        <v>5363</v>
      </c>
      <c r="H55" s="119"/>
    </row>
    <row r="56" spans="1:8" s="167" customFormat="1" ht="225.75" customHeight="1">
      <c r="A56" s="185" t="s">
        <v>232</v>
      </c>
      <c r="B56" s="206">
        <v>8770</v>
      </c>
      <c r="C56" s="207" t="s">
        <v>425</v>
      </c>
      <c r="D56" s="203"/>
      <c r="E56" s="204"/>
      <c r="F56" s="204"/>
      <c r="H56" s="119"/>
    </row>
    <row r="57" spans="1:8" s="167" customFormat="1" ht="105.75" customHeight="1">
      <c r="A57" s="185"/>
      <c r="B57" s="208"/>
      <c r="C57" s="207"/>
      <c r="D57" s="203">
        <v>3788</v>
      </c>
      <c r="E57" s="204">
        <v>502</v>
      </c>
      <c r="F57" s="204">
        <v>3286</v>
      </c>
      <c r="H57" s="119"/>
    </row>
    <row r="58" spans="1:8" s="167" customFormat="1" ht="80.25" customHeight="1">
      <c r="A58" s="185" t="s">
        <v>233</v>
      </c>
      <c r="B58" s="201">
        <v>599</v>
      </c>
      <c r="C58" s="202" t="s">
        <v>426</v>
      </c>
      <c r="D58" s="203">
        <v>3568</v>
      </c>
      <c r="E58" s="204">
        <v>125</v>
      </c>
      <c r="F58" s="204">
        <v>3443</v>
      </c>
      <c r="H58" s="119"/>
    </row>
    <row r="59" spans="1:8" s="167" customFormat="1" ht="37.5" customHeight="1">
      <c r="A59" s="185" t="s">
        <v>234</v>
      </c>
      <c r="B59" s="201">
        <v>96</v>
      </c>
      <c r="C59" s="202" t="s">
        <v>427</v>
      </c>
      <c r="D59" s="203"/>
      <c r="E59" s="204"/>
      <c r="F59" s="204"/>
      <c r="H59" s="119"/>
    </row>
    <row r="60" spans="1:8" ht="37.5" customHeight="1">
      <c r="A60" s="182" t="s">
        <v>310</v>
      </c>
      <c r="B60" s="175">
        <v>30</v>
      </c>
      <c r="C60" s="181" t="s">
        <v>428</v>
      </c>
      <c r="D60" s="177"/>
      <c r="E60" s="178"/>
      <c r="F60" s="178"/>
      <c r="H60" s="119"/>
    </row>
    <row r="61" spans="1:8" ht="212.25" customHeight="1">
      <c r="A61" s="209" t="s">
        <v>429</v>
      </c>
      <c r="B61" s="210">
        <v>8416</v>
      </c>
      <c r="C61" s="202" t="s">
        <v>430</v>
      </c>
      <c r="D61" s="177">
        <v>29036</v>
      </c>
      <c r="E61" s="178">
        <v>71</v>
      </c>
      <c r="F61" s="178">
        <v>28965</v>
      </c>
      <c r="H61" s="119"/>
    </row>
    <row r="62" spans="1:8" s="168" customFormat="1" ht="39.75" customHeight="1">
      <c r="A62" s="115" t="s">
        <v>431</v>
      </c>
      <c r="B62" s="173">
        <f>SUM(B63:B66)</f>
        <v>24661</v>
      </c>
      <c r="C62" s="115"/>
      <c r="D62" s="117">
        <f>SUM(D63:D67)</f>
        <v>16562</v>
      </c>
      <c r="E62" s="118">
        <f>SUM(E63:E67)</f>
        <v>523</v>
      </c>
      <c r="F62" s="118">
        <f>SUM(F63:F67)</f>
        <v>16039</v>
      </c>
      <c r="H62" s="119"/>
    </row>
    <row r="63" spans="1:8" s="165" customFormat="1" ht="42.75" customHeight="1">
      <c r="A63" s="185" t="s">
        <v>432</v>
      </c>
      <c r="B63" s="184">
        <v>140</v>
      </c>
      <c r="C63" s="185" t="s">
        <v>433</v>
      </c>
      <c r="D63" s="186"/>
      <c r="E63" s="187"/>
      <c r="F63" s="187"/>
      <c r="H63" s="119"/>
    </row>
    <row r="64" spans="1:8" s="165" customFormat="1" ht="138" customHeight="1">
      <c r="A64" s="185" t="s">
        <v>252</v>
      </c>
      <c r="B64" s="184">
        <v>1398</v>
      </c>
      <c r="C64" s="185" t="s">
        <v>434</v>
      </c>
      <c r="D64" s="186">
        <v>3568</v>
      </c>
      <c r="E64" s="187">
        <v>125</v>
      </c>
      <c r="F64" s="187">
        <v>3443</v>
      </c>
      <c r="H64" s="119"/>
    </row>
    <row r="65" spans="1:8" s="165" customFormat="1" ht="50.25" customHeight="1">
      <c r="A65" s="185" t="s">
        <v>253</v>
      </c>
      <c r="B65" s="184">
        <v>100</v>
      </c>
      <c r="C65" s="185" t="s">
        <v>435</v>
      </c>
      <c r="D65" s="186">
        <v>12994</v>
      </c>
      <c r="E65" s="187">
        <v>398</v>
      </c>
      <c r="F65" s="187">
        <v>12596</v>
      </c>
      <c r="H65" s="119"/>
    </row>
    <row r="66" spans="1:8" s="166" customFormat="1" ht="47.25" customHeight="1">
      <c r="A66" s="182" t="s">
        <v>436</v>
      </c>
      <c r="B66" s="184">
        <v>23023</v>
      </c>
      <c r="C66" s="211" t="s">
        <v>437</v>
      </c>
      <c r="D66" s="193"/>
      <c r="E66" s="194"/>
      <c r="F66" s="194"/>
      <c r="H66" s="119"/>
    </row>
    <row r="67" spans="1:8" s="166" customFormat="1" ht="226.5" customHeight="1">
      <c r="A67" s="182"/>
      <c r="B67" s="184"/>
      <c r="C67" s="212"/>
      <c r="D67" s="193"/>
      <c r="E67" s="194"/>
      <c r="F67" s="194"/>
      <c r="H67" s="119"/>
    </row>
    <row r="68" spans="1:8" s="168" customFormat="1" ht="47.25" customHeight="1">
      <c r="A68" s="115" t="s">
        <v>438</v>
      </c>
      <c r="B68" s="173">
        <f>SUM(B69:B72)</f>
        <v>36924</v>
      </c>
      <c r="C68" s="116"/>
      <c r="D68" s="213"/>
      <c r="E68" s="214"/>
      <c r="F68" s="214"/>
      <c r="H68" s="119"/>
    </row>
    <row r="69" spans="1:8" s="165" customFormat="1" ht="77.25" customHeight="1">
      <c r="A69" s="185" t="s">
        <v>250</v>
      </c>
      <c r="B69" s="184">
        <v>20</v>
      </c>
      <c r="C69" s="185" t="s">
        <v>439</v>
      </c>
      <c r="D69" s="186">
        <v>-318</v>
      </c>
      <c r="E69" s="187">
        <v>49</v>
      </c>
      <c r="F69" s="187">
        <v>-367</v>
      </c>
      <c r="H69" s="119"/>
    </row>
    <row r="70" spans="1:8" ht="47.25" customHeight="1">
      <c r="A70" s="185" t="s">
        <v>440</v>
      </c>
      <c r="B70" s="184"/>
      <c r="C70" s="185"/>
      <c r="D70" s="177"/>
      <c r="E70" s="178"/>
      <c r="F70" s="178"/>
      <c r="H70" s="119"/>
    </row>
    <row r="71" spans="1:8" s="165" customFormat="1" ht="45.75" customHeight="1">
      <c r="A71" s="185" t="s">
        <v>262</v>
      </c>
      <c r="B71" s="184">
        <v>25</v>
      </c>
      <c r="C71" s="185" t="s">
        <v>441</v>
      </c>
      <c r="D71" s="186"/>
      <c r="E71" s="187"/>
      <c r="F71" s="187"/>
      <c r="H71" s="119"/>
    </row>
    <row r="72" spans="1:8" ht="156.75" customHeight="1">
      <c r="A72" s="182" t="s">
        <v>442</v>
      </c>
      <c r="B72" s="189">
        <v>36879</v>
      </c>
      <c r="C72" s="215" t="s">
        <v>443</v>
      </c>
      <c r="D72" s="177"/>
      <c r="E72" s="178"/>
      <c r="F72" s="178"/>
      <c r="H72" s="119"/>
    </row>
    <row r="73" spans="1:8" s="168" customFormat="1" ht="50.25" customHeight="1">
      <c r="A73" s="115" t="s">
        <v>444</v>
      </c>
      <c r="B73" s="173">
        <f>SUM(B74:B82)</f>
        <v>15364</v>
      </c>
      <c r="C73" s="116"/>
      <c r="D73" s="213"/>
      <c r="E73" s="214"/>
      <c r="F73" s="214"/>
      <c r="H73" s="119"/>
    </row>
    <row r="74" spans="1:8" s="168" customFormat="1" ht="85.5" customHeight="1">
      <c r="A74" s="183" t="s">
        <v>178</v>
      </c>
      <c r="B74" s="184">
        <v>240</v>
      </c>
      <c r="C74" s="185" t="s">
        <v>445</v>
      </c>
      <c r="D74" s="213"/>
      <c r="E74" s="214"/>
      <c r="F74" s="214"/>
      <c r="H74" s="119"/>
    </row>
    <row r="75" spans="1:8" s="165" customFormat="1" ht="63" customHeight="1">
      <c r="A75" s="185" t="s">
        <v>240</v>
      </c>
      <c r="B75" s="184">
        <v>50</v>
      </c>
      <c r="C75" s="185" t="s">
        <v>446</v>
      </c>
      <c r="D75" s="186">
        <v>-98</v>
      </c>
      <c r="E75" s="187">
        <v>-30</v>
      </c>
      <c r="F75" s="187">
        <v>-68</v>
      </c>
      <c r="H75" s="119"/>
    </row>
    <row r="76" spans="1:8" s="165" customFormat="1" ht="36.75" customHeight="1">
      <c r="A76" s="185" t="s">
        <v>241</v>
      </c>
      <c r="B76" s="184">
        <v>30</v>
      </c>
      <c r="C76" s="185" t="s">
        <v>447</v>
      </c>
      <c r="D76" s="186">
        <v>37</v>
      </c>
      <c r="E76" s="187">
        <v>47</v>
      </c>
      <c r="F76" s="187">
        <v>-10</v>
      </c>
      <c r="H76" s="119"/>
    </row>
    <row r="77" spans="1:8" s="165" customFormat="1" ht="31.5" customHeight="1">
      <c r="A77" s="185" t="s">
        <v>242</v>
      </c>
      <c r="B77" s="184">
        <v>25</v>
      </c>
      <c r="C77" s="185" t="s">
        <v>448</v>
      </c>
      <c r="D77" s="186">
        <v>12236</v>
      </c>
      <c r="E77" s="187">
        <v>15</v>
      </c>
      <c r="F77" s="187">
        <v>12221</v>
      </c>
      <c r="H77" s="119"/>
    </row>
    <row r="78" spans="1:8" s="165" customFormat="1" ht="103.5" customHeight="1">
      <c r="A78" s="185" t="s">
        <v>243</v>
      </c>
      <c r="B78" s="184">
        <v>386</v>
      </c>
      <c r="C78" s="185" t="s">
        <v>449</v>
      </c>
      <c r="D78" s="186">
        <v>0</v>
      </c>
      <c r="E78" s="187">
        <v>0</v>
      </c>
      <c r="F78" s="187">
        <v>0</v>
      </c>
      <c r="H78" s="119"/>
    </row>
    <row r="79" spans="1:8" s="165" customFormat="1" ht="85.5" customHeight="1">
      <c r="A79" s="185" t="s">
        <v>450</v>
      </c>
      <c r="B79" s="184">
        <v>820</v>
      </c>
      <c r="C79" s="185" t="s">
        <v>451</v>
      </c>
      <c r="D79" s="186">
        <v>-1</v>
      </c>
      <c r="E79" s="187">
        <v>9</v>
      </c>
      <c r="F79" s="187">
        <v>-10</v>
      </c>
      <c r="H79" s="119"/>
    </row>
    <row r="80" spans="1:8" s="165" customFormat="1" ht="73.5" customHeight="1">
      <c r="A80" s="185" t="s">
        <v>263</v>
      </c>
      <c r="B80" s="184">
        <v>830</v>
      </c>
      <c r="C80" s="185" t="s">
        <v>452</v>
      </c>
      <c r="D80" s="186">
        <v>200000</v>
      </c>
      <c r="E80" s="187">
        <v>0</v>
      </c>
      <c r="F80" s="187">
        <v>200000</v>
      </c>
      <c r="H80" s="119"/>
    </row>
    <row r="81" spans="1:8" ht="58.5" customHeight="1">
      <c r="A81" s="183" t="s">
        <v>208</v>
      </c>
      <c r="B81" s="210">
        <v>70</v>
      </c>
      <c r="C81" s="202" t="s">
        <v>453</v>
      </c>
      <c r="D81" s="177"/>
      <c r="E81" s="178"/>
      <c r="F81" s="178"/>
      <c r="H81" s="119"/>
    </row>
    <row r="82" spans="1:8" ht="195" customHeight="1">
      <c r="A82" s="185" t="s">
        <v>454</v>
      </c>
      <c r="B82" s="184">
        <v>12913</v>
      </c>
      <c r="C82" s="185" t="s">
        <v>455</v>
      </c>
      <c r="D82" s="177">
        <v>3568</v>
      </c>
      <c r="E82" s="178">
        <v>125</v>
      </c>
      <c r="F82" s="178">
        <v>3443</v>
      </c>
      <c r="H82" s="119"/>
    </row>
    <row r="83" spans="1:8" s="169" customFormat="1" ht="42.75" customHeight="1">
      <c r="A83" s="115" t="s">
        <v>456</v>
      </c>
      <c r="B83" s="173">
        <f>SUM(B84:B89)</f>
        <v>23975</v>
      </c>
      <c r="C83" s="115"/>
      <c r="D83" s="216"/>
      <c r="E83" s="217"/>
      <c r="F83" s="217"/>
      <c r="H83" s="119"/>
    </row>
    <row r="84" spans="1:8" s="166" customFormat="1" ht="73.5" customHeight="1">
      <c r="A84" s="182" t="s">
        <v>334</v>
      </c>
      <c r="B84" s="175">
        <v>430</v>
      </c>
      <c r="C84" s="182" t="s">
        <v>457</v>
      </c>
      <c r="D84" s="193"/>
      <c r="E84" s="194"/>
      <c r="F84" s="194"/>
      <c r="H84" s="119"/>
    </row>
    <row r="85" spans="1:8" s="166" customFormat="1" ht="30.75" customHeight="1">
      <c r="A85" s="182" t="s">
        <v>336</v>
      </c>
      <c r="B85" s="175">
        <v>70</v>
      </c>
      <c r="C85" s="182" t="s">
        <v>458</v>
      </c>
      <c r="D85" s="193"/>
      <c r="E85" s="194"/>
      <c r="F85" s="194"/>
      <c r="H85" s="119"/>
    </row>
    <row r="86" spans="1:8" s="166" customFormat="1" ht="32.25" customHeight="1">
      <c r="A86" s="182" t="s">
        <v>337</v>
      </c>
      <c r="B86" s="175">
        <v>16</v>
      </c>
      <c r="C86" s="182" t="s">
        <v>459</v>
      </c>
      <c r="D86" s="193"/>
      <c r="E86" s="194"/>
      <c r="F86" s="194"/>
      <c r="H86" s="119"/>
    </row>
    <row r="87" spans="1:8" s="166" customFormat="1" ht="30" customHeight="1">
      <c r="A87" s="182" t="s">
        <v>329</v>
      </c>
      <c r="B87" s="175">
        <v>110</v>
      </c>
      <c r="C87" s="182" t="s">
        <v>460</v>
      </c>
      <c r="D87" s="193"/>
      <c r="E87" s="194"/>
      <c r="F87" s="194"/>
      <c r="H87" s="119"/>
    </row>
    <row r="88" spans="1:8" s="166" customFormat="1" ht="57.75" customHeight="1">
      <c r="A88" s="182" t="s">
        <v>330</v>
      </c>
      <c r="B88" s="175">
        <v>44</v>
      </c>
      <c r="C88" s="182" t="s">
        <v>461</v>
      </c>
      <c r="D88" s="193"/>
      <c r="E88" s="194"/>
      <c r="F88" s="194"/>
      <c r="H88" s="119"/>
    </row>
    <row r="89" spans="1:8" s="166" customFormat="1" ht="303.75" customHeight="1">
      <c r="A89" s="218" t="s">
        <v>462</v>
      </c>
      <c r="B89" s="175">
        <v>23305</v>
      </c>
      <c r="C89" s="182" t="s">
        <v>463</v>
      </c>
      <c r="D89" s="193"/>
      <c r="E89" s="194"/>
      <c r="F89" s="194"/>
      <c r="H89" s="119"/>
    </row>
    <row r="90" spans="1:8" ht="20.25" customHeight="1" hidden="1">
      <c r="A90" s="218"/>
      <c r="B90" s="175"/>
      <c r="C90" s="182"/>
      <c r="D90" s="177">
        <v>12994</v>
      </c>
      <c r="E90" s="178">
        <v>398</v>
      </c>
      <c r="F90" s="178">
        <v>12596</v>
      </c>
      <c r="H90" s="119"/>
    </row>
    <row r="91" spans="1:8" s="170" customFormat="1" ht="40.5" customHeight="1">
      <c r="A91" s="115" t="s">
        <v>464</v>
      </c>
      <c r="B91" s="173">
        <f>SUM(B92:B97)</f>
        <v>15931</v>
      </c>
      <c r="C91" s="115"/>
      <c r="D91" s="219"/>
      <c r="E91" s="220"/>
      <c r="F91" s="220"/>
      <c r="H91" s="119"/>
    </row>
    <row r="92" spans="1:8" s="166" customFormat="1" ht="59.25" customHeight="1">
      <c r="A92" s="182" t="s">
        <v>338</v>
      </c>
      <c r="B92" s="221">
        <v>150</v>
      </c>
      <c r="C92" s="182" t="s">
        <v>465</v>
      </c>
      <c r="D92" s="193"/>
      <c r="E92" s="194"/>
      <c r="F92" s="194"/>
      <c r="H92" s="119"/>
    </row>
    <row r="93" spans="1:8" s="166" customFormat="1" ht="30" customHeight="1">
      <c r="A93" s="182" t="s">
        <v>340</v>
      </c>
      <c r="B93" s="221">
        <v>20</v>
      </c>
      <c r="C93" s="182" t="s">
        <v>466</v>
      </c>
      <c r="D93" s="193"/>
      <c r="E93" s="194"/>
      <c r="F93" s="194"/>
      <c r="H93" s="119"/>
    </row>
    <row r="94" spans="1:8" s="166" customFormat="1" ht="30.75" customHeight="1">
      <c r="A94" s="182" t="s">
        <v>341</v>
      </c>
      <c r="B94" s="221">
        <v>800</v>
      </c>
      <c r="C94" s="182" t="s">
        <v>467</v>
      </c>
      <c r="D94" s="193"/>
      <c r="E94" s="194"/>
      <c r="F94" s="194"/>
      <c r="H94" s="119"/>
    </row>
    <row r="95" spans="1:8" s="166" customFormat="1" ht="52.5" customHeight="1">
      <c r="A95" s="182" t="s">
        <v>344</v>
      </c>
      <c r="B95" s="221">
        <v>34</v>
      </c>
      <c r="C95" s="182" t="s">
        <v>468</v>
      </c>
      <c r="D95" s="193"/>
      <c r="E95" s="194"/>
      <c r="F95" s="194"/>
      <c r="H95" s="119"/>
    </row>
    <row r="96" spans="1:8" s="166" customFormat="1" ht="32.25" customHeight="1">
      <c r="A96" s="182" t="s">
        <v>347</v>
      </c>
      <c r="B96" s="221">
        <v>30</v>
      </c>
      <c r="C96" s="182" t="s">
        <v>469</v>
      </c>
      <c r="D96" s="193"/>
      <c r="E96" s="194"/>
      <c r="F96" s="194"/>
      <c r="H96" s="119"/>
    </row>
    <row r="97" spans="1:8" s="166" customFormat="1" ht="225.75" customHeight="1">
      <c r="A97" s="218" t="s">
        <v>470</v>
      </c>
      <c r="B97" s="175">
        <v>14897</v>
      </c>
      <c r="C97" s="211" t="s">
        <v>471</v>
      </c>
      <c r="D97" s="193"/>
      <c r="E97" s="194"/>
      <c r="F97" s="194"/>
      <c r="H97" s="119"/>
    </row>
    <row r="98" spans="1:8" ht="31.5" customHeight="1">
      <c r="A98" s="218"/>
      <c r="B98" s="175"/>
      <c r="C98" s="212"/>
      <c r="D98" s="177">
        <v>2334</v>
      </c>
      <c r="E98" s="178">
        <v>-26</v>
      </c>
      <c r="F98" s="178">
        <v>2360</v>
      </c>
      <c r="H98" s="119"/>
    </row>
    <row r="99" spans="1:8" s="88" customFormat="1" ht="39" customHeight="1">
      <c r="A99" s="115" t="s">
        <v>472</v>
      </c>
      <c r="B99" s="173">
        <f>SUM(B100:B101)</f>
        <v>20243</v>
      </c>
      <c r="C99" s="115"/>
      <c r="D99" s="117"/>
      <c r="E99" s="118"/>
      <c r="F99" s="118"/>
      <c r="H99" s="119"/>
    </row>
    <row r="100" spans="1:8" ht="50.25" customHeight="1">
      <c r="A100" s="182" t="s">
        <v>473</v>
      </c>
      <c r="B100" s="189">
        <v>160</v>
      </c>
      <c r="C100" s="222" t="s">
        <v>474</v>
      </c>
      <c r="D100" s="177"/>
      <c r="E100" s="178"/>
      <c r="F100" s="178"/>
      <c r="H100" s="119"/>
    </row>
    <row r="101" spans="1:8" ht="143.25" customHeight="1">
      <c r="A101" s="188" t="s">
        <v>475</v>
      </c>
      <c r="B101" s="189">
        <v>20083</v>
      </c>
      <c r="C101" s="215" t="s">
        <v>476</v>
      </c>
      <c r="D101" s="177">
        <v>102029</v>
      </c>
      <c r="E101" s="178">
        <v>-320</v>
      </c>
      <c r="F101" s="178">
        <v>102349</v>
      </c>
      <c r="H101" s="119"/>
    </row>
    <row r="102" spans="1:8" s="168" customFormat="1" ht="44.25" customHeight="1">
      <c r="A102" s="115" t="s">
        <v>477</v>
      </c>
      <c r="B102" s="173">
        <f>SUM(B103:B112)</f>
        <v>18648</v>
      </c>
      <c r="C102" s="115"/>
      <c r="H102" s="119"/>
    </row>
    <row r="103" spans="1:8" s="165" customFormat="1" ht="78" customHeight="1">
      <c r="A103" s="183" t="s">
        <v>478</v>
      </c>
      <c r="B103" s="210">
        <v>197</v>
      </c>
      <c r="C103" s="202" t="s">
        <v>479</v>
      </c>
      <c r="H103" s="119"/>
    </row>
    <row r="104" spans="1:8" s="165" customFormat="1" ht="41.25" customHeight="1">
      <c r="A104" s="183" t="s">
        <v>219</v>
      </c>
      <c r="B104" s="210">
        <v>317</v>
      </c>
      <c r="C104" s="207" t="s">
        <v>480</v>
      </c>
      <c r="H104" s="119"/>
    </row>
    <row r="105" spans="1:8" s="165" customFormat="1" ht="82.5" customHeight="1">
      <c r="A105" s="183" t="s">
        <v>222</v>
      </c>
      <c r="B105" s="210">
        <v>1035</v>
      </c>
      <c r="C105" s="207" t="s">
        <v>481</v>
      </c>
      <c r="H105" s="119"/>
    </row>
    <row r="106" spans="1:8" s="165" customFormat="1" ht="48.75" customHeight="1">
      <c r="A106" s="183" t="s">
        <v>223</v>
      </c>
      <c r="B106" s="210">
        <v>105</v>
      </c>
      <c r="C106" s="207" t="s">
        <v>482</v>
      </c>
      <c r="H106" s="119"/>
    </row>
    <row r="107" spans="1:8" ht="60.75" customHeight="1">
      <c r="A107" s="174" t="s">
        <v>216</v>
      </c>
      <c r="B107" s="179">
        <v>554</v>
      </c>
      <c r="C107" s="176" t="s">
        <v>483</v>
      </c>
      <c r="D107" s="177"/>
      <c r="E107" s="178"/>
      <c r="F107" s="178"/>
      <c r="H107" s="119"/>
    </row>
    <row r="108" spans="1:8" ht="35.25" customHeight="1">
      <c r="A108" s="183" t="s">
        <v>221</v>
      </c>
      <c r="B108" s="184">
        <v>1200</v>
      </c>
      <c r="C108" s="185" t="s">
        <v>484</v>
      </c>
      <c r="D108" s="177"/>
      <c r="E108" s="178"/>
      <c r="F108" s="178"/>
      <c r="H108" s="119"/>
    </row>
    <row r="109" spans="1:8" ht="54.75" customHeight="1">
      <c r="A109" s="223" t="s">
        <v>485</v>
      </c>
      <c r="B109" s="189">
        <v>260</v>
      </c>
      <c r="C109" s="224" t="s">
        <v>486</v>
      </c>
      <c r="D109" s="177"/>
      <c r="E109" s="178"/>
      <c r="F109" s="178"/>
      <c r="H109" s="119"/>
    </row>
    <row r="110" spans="1:8" ht="49.5" customHeight="1">
      <c r="A110" s="223" t="s">
        <v>487</v>
      </c>
      <c r="B110" s="189">
        <v>150</v>
      </c>
      <c r="C110" s="225" t="s">
        <v>488</v>
      </c>
      <c r="D110" s="177"/>
      <c r="E110" s="178"/>
      <c r="F110" s="178"/>
      <c r="H110" s="119"/>
    </row>
    <row r="111" spans="1:8" ht="66.75" customHeight="1">
      <c r="A111" s="223" t="s">
        <v>489</v>
      </c>
      <c r="B111" s="189">
        <v>1280</v>
      </c>
      <c r="C111" s="226" t="s">
        <v>490</v>
      </c>
      <c r="D111" s="177"/>
      <c r="E111" s="178"/>
      <c r="F111" s="178"/>
      <c r="H111" s="119"/>
    </row>
    <row r="112" spans="1:8" ht="82.5" customHeight="1">
      <c r="A112" s="223" t="s">
        <v>491</v>
      </c>
      <c r="B112" s="189">
        <v>13550</v>
      </c>
      <c r="C112" s="226" t="s">
        <v>492</v>
      </c>
      <c r="D112" s="177"/>
      <c r="E112" s="178"/>
      <c r="F112" s="178"/>
      <c r="H112" s="119"/>
    </row>
    <row r="113" spans="1:8" s="88" customFormat="1" ht="37.5" customHeight="1">
      <c r="A113" s="115" t="s">
        <v>493</v>
      </c>
      <c r="B113" s="173">
        <f>SUM(B114:B122)</f>
        <v>41186</v>
      </c>
      <c r="C113" s="115"/>
      <c r="D113" s="117"/>
      <c r="E113" s="118"/>
      <c r="F113" s="118"/>
      <c r="H113" s="119"/>
    </row>
    <row r="114" spans="1:8" ht="80.25" customHeight="1">
      <c r="A114" s="182" t="s">
        <v>298</v>
      </c>
      <c r="B114" s="175">
        <v>90</v>
      </c>
      <c r="C114" s="181" t="s">
        <v>494</v>
      </c>
      <c r="D114" s="177"/>
      <c r="E114" s="178"/>
      <c r="F114" s="178"/>
      <c r="H114" s="119"/>
    </row>
    <row r="115" spans="1:8" ht="31.5" customHeight="1">
      <c r="A115" s="182" t="s">
        <v>299</v>
      </c>
      <c r="B115" s="175">
        <v>5</v>
      </c>
      <c r="C115" s="180" t="s">
        <v>495</v>
      </c>
      <c r="D115" s="177"/>
      <c r="E115" s="178"/>
      <c r="F115" s="178"/>
      <c r="H115" s="119"/>
    </row>
    <row r="116" spans="1:8" ht="53.25" customHeight="1">
      <c r="A116" s="182" t="s">
        <v>496</v>
      </c>
      <c r="B116" s="175">
        <v>50</v>
      </c>
      <c r="C116" s="180" t="s">
        <v>497</v>
      </c>
      <c r="D116" s="177"/>
      <c r="E116" s="178"/>
      <c r="F116" s="178"/>
      <c r="H116" s="119"/>
    </row>
    <row r="117" spans="1:8" ht="30.75" customHeight="1">
      <c r="A117" s="182" t="s">
        <v>302</v>
      </c>
      <c r="B117" s="175">
        <v>10</v>
      </c>
      <c r="C117" s="180" t="s">
        <v>498</v>
      </c>
      <c r="D117" s="177"/>
      <c r="E117" s="178"/>
      <c r="F117" s="178"/>
      <c r="H117" s="119"/>
    </row>
    <row r="118" spans="1:8" ht="70.5" customHeight="1">
      <c r="A118" s="182" t="s">
        <v>303</v>
      </c>
      <c r="B118" s="175">
        <v>220</v>
      </c>
      <c r="C118" s="180" t="s">
        <v>499</v>
      </c>
      <c r="D118" s="177"/>
      <c r="E118" s="178"/>
      <c r="F118" s="178"/>
      <c r="H118" s="119"/>
    </row>
    <row r="119" spans="1:8" ht="57" customHeight="1">
      <c r="A119" s="182" t="s">
        <v>318</v>
      </c>
      <c r="B119" s="175">
        <v>60</v>
      </c>
      <c r="C119" s="180" t="s">
        <v>500</v>
      </c>
      <c r="D119" s="177"/>
      <c r="E119" s="178"/>
      <c r="F119" s="178"/>
      <c r="H119" s="119"/>
    </row>
    <row r="120" spans="1:8" ht="32.25" customHeight="1">
      <c r="A120" s="182" t="s">
        <v>501</v>
      </c>
      <c r="B120" s="175">
        <v>10</v>
      </c>
      <c r="C120" s="180" t="s">
        <v>502</v>
      </c>
      <c r="D120" s="177"/>
      <c r="E120" s="178"/>
      <c r="F120" s="178"/>
      <c r="H120" s="119"/>
    </row>
    <row r="121" spans="1:8" ht="90.75" customHeight="1">
      <c r="A121" s="182" t="s">
        <v>322</v>
      </c>
      <c r="B121" s="175">
        <v>320</v>
      </c>
      <c r="C121" s="181" t="s">
        <v>503</v>
      </c>
      <c r="D121" s="177"/>
      <c r="E121" s="178"/>
      <c r="F121" s="178"/>
      <c r="H121" s="119"/>
    </row>
    <row r="122" spans="1:8" ht="243" customHeight="1">
      <c r="A122" s="218" t="s">
        <v>504</v>
      </c>
      <c r="B122" s="175">
        <v>40421</v>
      </c>
      <c r="C122" s="181" t="s">
        <v>505</v>
      </c>
      <c r="D122" s="177"/>
      <c r="E122" s="178"/>
      <c r="F122" s="178"/>
      <c r="H122" s="119"/>
    </row>
    <row r="123" spans="1:8" ht="177" customHeight="1">
      <c r="A123" s="218"/>
      <c r="B123" s="175"/>
      <c r="C123" s="181"/>
      <c r="D123" s="177">
        <v>100</v>
      </c>
      <c r="E123" s="178">
        <v>123</v>
      </c>
      <c r="F123" s="178">
        <v>-23</v>
      </c>
      <c r="H123" s="119"/>
    </row>
    <row r="124" spans="1:8" s="168" customFormat="1" ht="35.25" customHeight="1">
      <c r="A124" s="115" t="s">
        <v>506</v>
      </c>
      <c r="B124" s="173">
        <f>SUM(B125:B128)</f>
        <v>14477</v>
      </c>
      <c r="C124" s="115"/>
      <c r="H124" s="119"/>
    </row>
    <row r="125" spans="1:8" ht="48" customHeight="1">
      <c r="A125" s="185" t="s">
        <v>247</v>
      </c>
      <c r="B125" s="184">
        <v>950</v>
      </c>
      <c r="C125" s="185" t="s">
        <v>507</v>
      </c>
      <c r="H125" s="119"/>
    </row>
    <row r="126" spans="1:8" ht="99.75" customHeight="1">
      <c r="A126" s="183" t="s">
        <v>217</v>
      </c>
      <c r="B126" s="210">
        <v>121</v>
      </c>
      <c r="C126" s="207" t="s">
        <v>508</v>
      </c>
      <c r="D126" s="177"/>
      <c r="E126" s="178"/>
      <c r="F126" s="178"/>
      <c r="H126" s="119"/>
    </row>
    <row r="127" spans="1:8" ht="59.25" customHeight="1">
      <c r="A127" s="183" t="s">
        <v>218</v>
      </c>
      <c r="B127" s="210">
        <v>192</v>
      </c>
      <c r="C127" s="207" t="s">
        <v>509</v>
      </c>
      <c r="H127" s="119"/>
    </row>
    <row r="128" spans="1:8" ht="122.25" customHeight="1">
      <c r="A128" s="227" t="s">
        <v>510</v>
      </c>
      <c r="B128" s="189">
        <v>13214</v>
      </c>
      <c r="C128" s="215" t="s">
        <v>511</v>
      </c>
      <c r="D128" s="177"/>
      <c r="E128" s="178"/>
      <c r="F128" s="178"/>
      <c r="H128" s="119"/>
    </row>
    <row r="129" spans="1:8" s="88" customFormat="1" ht="44.25" customHeight="1">
      <c r="A129" s="115" t="s">
        <v>512</v>
      </c>
      <c r="B129" s="173">
        <f>SUM(B130:B131)</f>
        <v>854</v>
      </c>
      <c r="C129" s="228"/>
      <c r="D129" s="117">
        <f>SUM(D130:D131)</f>
        <v>37</v>
      </c>
      <c r="E129" s="118">
        <f>SUM(E130:E131)</f>
        <v>47</v>
      </c>
      <c r="F129" s="118">
        <f>SUM(F130:F131)</f>
        <v>-10</v>
      </c>
      <c r="H129" s="119"/>
    </row>
    <row r="130" spans="1:8" ht="51" customHeight="1">
      <c r="A130" s="229" t="s">
        <v>513</v>
      </c>
      <c r="B130" s="189">
        <v>120</v>
      </c>
      <c r="C130" s="230" t="s">
        <v>514</v>
      </c>
      <c r="D130" s="177"/>
      <c r="E130" s="178"/>
      <c r="F130" s="178"/>
      <c r="H130" s="119"/>
    </row>
    <row r="131" spans="1:8" ht="81" customHeight="1">
      <c r="A131" s="188" t="s">
        <v>515</v>
      </c>
      <c r="B131" s="189">
        <v>734</v>
      </c>
      <c r="C131" s="215" t="s">
        <v>516</v>
      </c>
      <c r="D131" s="177">
        <v>37</v>
      </c>
      <c r="E131" s="178">
        <v>47</v>
      </c>
      <c r="F131" s="178">
        <v>-10</v>
      </c>
      <c r="H131" s="119"/>
    </row>
    <row r="132" spans="1:8" s="88" customFormat="1" ht="39.75" customHeight="1">
      <c r="A132" s="115" t="s">
        <v>517</v>
      </c>
      <c r="B132" s="173">
        <f>SUM(B133:B134)</f>
        <v>373</v>
      </c>
      <c r="C132" s="115"/>
      <c r="D132" s="117"/>
      <c r="E132" s="118"/>
      <c r="F132" s="118"/>
      <c r="H132" s="119"/>
    </row>
    <row r="133" spans="1:8" ht="60.75" customHeight="1">
      <c r="A133" s="231" t="s">
        <v>518</v>
      </c>
      <c r="B133" s="189">
        <v>27</v>
      </c>
      <c r="C133" s="232" t="s">
        <v>519</v>
      </c>
      <c r="D133" s="177"/>
      <c r="E133" s="178"/>
      <c r="F133" s="178"/>
      <c r="H133" s="119"/>
    </row>
    <row r="134" spans="1:8" ht="57.75" customHeight="1">
      <c r="A134" s="188" t="s">
        <v>520</v>
      </c>
      <c r="B134" s="189">
        <v>346</v>
      </c>
      <c r="C134" s="232" t="s">
        <v>521</v>
      </c>
      <c r="D134" s="177">
        <v>12236</v>
      </c>
      <c r="E134" s="178">
        <v>15</v>
      </c>
      <c r="F134" s="178">
        <v>12221</v>
      </c>
      <c r="H134" s="119"/>
    </row>
    <row r="135" spans="1:8" s="88" customFormat="1" ht="48" customHeight="1">
      <c r="A135" s="115" t="s">
        <v>522</v>
      </c>
      <c r="B135" s="173">
        <f>SUM(B136:B141)</f>
        <v>10102</v>
      </c>
      <c r="C135" s="115"/>
      <c r="D135" s="117">
        <v>0</v>
      </c>
      <c r="E135" s="118">
        <v>0</v>
      </c>
      <c r="F135" s="118">
        <v>0</v>
      </c>
      <c r="H135" s="119"/>
    </row>
    <row r="136" spans="1:8" ht="54.75" customHeight="1">
      <c r="A136" s="182" t="s">
        <v>323</v>
      </c>
      <c r="B136" s="175">
        <v>350</v>
      </c>
      <c r="C136" s="180" t="s">
        <v>523</v>
      </c>
      <c r="H136" s="119"/>
    </row>
    <row r="137" spans="1:8" ht="43.5" customHeight="1">
      <c r="A137" s="182" t="s">
        <v>524</v>
      </c>
      <c r="B137" s="175">
        <v>22</v>
      </c>
      <c r="C137" s="180" t="s">
        <v>525</v>
      </c>
      <c r="H137" s="119"/>
    </row>
    <row r="138" spans="1:8" ht="43.5" customHeight="1">
      <c r="A138" s="182" t="s">
        <v>316</v>
      </c>
      <c r="B138" s="175">
        <v>1000</v>
      </c>
      <c r="C138" s="180" t="s">
        <v>526</v>
      </c>
      <c r="H138" s="119"/>
    </row>
    <row r="139" spans="1:8" ht="43.5" customHeight="1">
      <c r="A139" s="182" t="s">
        <v>317</v>
      </c>
      <c r="B139" s="175">
        <v>50</v>
      </c>
      <c r="C139" s="180" t="s">
        <v>527</v>
      </c>
      <c r="H139" s="119"/>
    </row>
    <row r="140" spans="1:8" ht="76.5" customHeight="1">
      <c r="A140" s="182" t="s">
        <v>321</v>
      </c>
      <c r="B140" s="175">
        <v>380</v>
      </c>
      <c r="C140" s="180" t="s">
        <v>528</v>
      </c>
      <c r="D140" s="177"/>
      <c r="E140" s="178"/>
      <c r="F140" s="178"/>
      <c r="H140" s="119"/>
    </row>
    <row r="141" spans="1:8" ht="59.25" customHeight="1">
      <c r="A141" s="182" t="s">
        <v>529</v>
      </c>
      <c r="B141" s="175">
        <v>8300</v>
      </c>
      <c r="C141" s="182" t="s">
        <v>530</v>
      </c>
      <c r="H141" s="119"/>
    </row>
    <row r="142" spans="1:8" s="88" customFormat="1" ht="50.25" customHeight="1">
      <c r="A142" s="115" t="s">
        <v>531</v>
      </c>
      <c r="B142" s="173">
        <f>SUM(B143:B144)</f>
        <v>5328</v>
      </c>
      <c r="C142" s="115"/>
      <c r="H142" s="119"/>
    </row>
    <row r="143" spans="1:8" ht="54" customHeight="1">
      <c r="A143" s="233" t="s">
        <v>532</v>
      </c>
      <c r="B143" s="189">
        <v>15</v>
      </c>
      <c r="C143" s="234" t="s">
        <v>533</v>
      </c>
      <c r="H143" s="119"/>
    </row>
    <row r="144" spans="1:8" ht="51" customHeight="1">
      <c r="A144" s="188" t="s">
        <v>534</v>
      </c>
      <c r="B144" s="189">
        <v>5313</v>
      </c>
      <c r="C144" s="215" t="s">
        <v>535</v>
      </c>
      <c r="H144" s="119"/>
    </row>
    <row r="145" spans="1:8" ht="47.25" customHeight="1">
      <c r="A145" s="235" t="s">
        <v>536</v>
      </c>
      <c r="B145" s="173">
        <f>SUM(B146:B149)</f>
        <v>2490</v>
      </c>
      <c r="C145" s="236"/>
      <c r="H145" s="119"/>
    </row>
    <row r="146" spans="1:8" ht="60" customHeight="1">
      <c r="A146" s="174" t="s">
        <v>207</v>
      </c>
      <c r="B146" s="179">
        <v>50</v>
      </c>
      <c r="C146" s="176" t="s">
        <v>537</v>
      </c>
      <c r="D146" s="177"/>
      <c r="E146" s="178"/>
      <c r="F146" s="178"/>
      <c r="H146" s="119"/>
    </row>
    <row r="147" spans="1:8" s="167" customFormat="1" ht="93.75" customHeight="1">
      <c r="A147" s="200" t="s">
        <v>231</v>
      </c>
      <c r="B147" s="201">
        <v>2015</v>
      </c>
      <c r="C147" s="202" t="s">
        <v>538</v>
      </c>
      <c r="D147" s="203"/>
      <c r="E147" s="204"/>
      <c r="F147" s="204"/>
      <c r="H147" s="119"/>
    </row>
    <row r="148" spans="1:8" ht="45" customHeight="1">
      <c r="A148" s="229" t="s">
        <v>539</v>
      </c>
      <c r="B148" s="189">
        <v>90</v>
      </c>
      <c r="C148" s="237" t="s">
        <v>540</v>
      </c>
      <c r="D148" s="177"/>
      <c r="E148" s="178"/>
      <c r="F148" s="178"/>
      <c r="H148" s="119"/>
    </row>
    <row r="149" spans="1:8" ht="60.75" customHeight="1">
      <c r="A149" s="188" t="s">
        <v>541</v>
      </c>
      <c r="B149" s="189">
        <v>335</v>
      </c>
      <c r="C149" s="215" t="s">
        <v>542</v>
      </c>
      <c r="H149" s="119"/>
    </row>
    <row r="150" spans="1:8" ht="40.5" customHeight="1">
      <c r="A150" s="115" t="s">
        <v>543</v>
      </c>
      <c r="B150" s="173">
        <f>SUM(B151)</f>
        <v>5154</v>
      </c>
      <c r="C150" s="182"/>
      <c r="D150" s="177"/>
      <c r="E150" s="178"/>
      <c r="F150" s="178"/>
      <c r="H150" s="119"/>
    </row>
    <row r="151" spans="1:8" ht="35.25" customHeight="1">
      <c r="A151" s="182" t="s">
        <v>544</v>
      </c>
      <c r="B151" s="175">
        <v>5154</v>
      </c>
      <c r="C151" s="182" t="s">
        <v>545</v>
      </c>
      <c r="H151" s="119"/>
    </row>
    <row r="152" spans="1:8" s="88" customFormat="1" ht="44.25" customHeight="1">
      <c r="A152" s="115" t="s">
        <v>546</v>
      </c>
      <c r="B152" s="173">
        <f>SUM(B153:B153)</f>
        <v>33036</v>
      </c>
      <c r="C152" s="182"/>
      <c r="H152" s="119"/>
    </row>
    <row r="153" spans="1:8" s="57" customFormat="1" ht="87.75" customHeight="1">
      <c r="A153" s="115" t="s">
        <v>547</v>
      </c>
      <c r="B153" s="175">
        <v>33036</v>
      </c>
      <c r="C153" s="182" t="s">
        <v>548</v>
      </c>
      <c r="H153" s="119"/>
    </row>
    <row r="154" spans="1:8" s="57" customFormat="1" ht="51" customHeight="1">
      <c r="A154" s="115" t="s">
        <v>70</v>
      </c>
      <c r="B154" s="238">
        <f>B152+B150+B142+B135+B132+B129+B124+B113+B102+B99+B91+B83+B73+B68+B62+B49+B8+B145+B47</f>
        <v>331688</v>
      </c>
      <c r="C154" s="239"/>
      <c r="D154" s="240" t="e">
        <f>D152+D150+D142+#REF!+D135+D132+D129+D124+D113+D102+D99+D91+D83+D73+D68+D62+D49+D8</f>
        <v>#REF!</v>
      </c>
      <c r="E154" s="241" t="e">
        <f>E152+E150+E142+#REF!+E135+E132+E129+E124+E113+E102+E99+E91+E83+E73+E68+E62+E49+E8</f>
        <v>#REF!</v>
      </c>
      <c r="F154" s="241" t="e">
        <f>F152+F150+F142+#REF!+F135+F132+F129+F124+F113+F102+F99+F91+F83+F73+F68+F62+F49+F8</f>
        <v>#REF!</v>
      </c>
      <c r="H154" s="119"/>
    </row>
    <row r="155" ht="13.5">
      <c r="B155" s="242"/>
    </row>
    <row r="157" ht="13.5">
      <c r="B157" s="243"/>
    </row>
    <row r="159" ht="13.5">
      <c r="B159" s="243"/>
    </row>
  </sheetData>
  <sheetProtection/>
  <mergeCells count="28">
    <mergeCell ref="A1:F1"/>
    <mergeCell ref="B3:C3"/>
    <mergeCell ref="D3:F3"/>
    <mergeCell ref="A3:A7"/>
    <mergeCell ref="A44:A46"/>
    <mergeCell ref="A56:A57"/>
    <mergeCell ref="A66:A67"/>
    <mergeCell ref="A89:A90"/>
    <mergeCell ref="A97:A98"/>
    <mergeCell ref="A122:A123"/>
    <mergeCell ref="B6:B7"/>
    <mergeCell ref="B44:B46"/>
    <mergeCell ref="B56:B57"/>
    <mergeCell ref="B66:B67"/>
    <mergeCell ref="B89:B90"/>
    <mergeCell ref="B97:B98"/>
    <mergeCell ref="B122:B123"/>
    <mergeCell ref="C6:C7"/>
    <mergeCell ref="C44:C46"/>
    <mergeCell ref="C56:C57"/>
    <mergeCell ref="C66:C67"/>
    <mergeCell ref="C89:C90"/>
    <mergeCell ref="C97:C98"/>
    <mergeCell ref="C122:C123"/>
    <mergeCell ref="D4:D7"/>
    <mergeCell ref="E4:E7"/>
    <mergeCell ref="F6:F7"/>
    <mergeCell ref="B4:C5"/>
  </mergeCells>
  <printOptions/>
  <pageMargins left="0.7900000000000001" right="0.39" top="0.59" bottom="0.59" header="0.31" footer="0.39"/>
  <pageSetup firstPageNumber="22" useFirstPageNumber="1" horizontalDpi="600" verticalDpi="600" orientation="portrait" paperSize="8" scale="60"/>
  <headerFooter alignWithMargins="0">
    <oddFooter>&amp;R第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05"/>
  <sheetViews>
    <sheetView tabSelected="1" zoomScale="75" zoomScaleNormal="75" workbookViewId="0" topLeftCell="A7">
      <selection activeCell="A1" sqref="A1:F1"/>
    </sheetView>
  </sheetViews>
  <sheetFormatPr defaultColWidth="9.140625" defaultRowHeight="12"/>
  <cols>
    <col min="1" max="1" width="47.140625" style="98" customWidth="1"/>
    <col min="2" max="2" width="23.140625" style="99" customWidth="1"/>
    <col min="3" max="3" width="131.8515625" style="100" customWidth="1"/>
    <col min="4" max="5" width="9.140625" style="99" hidden="1" customWidth="1"/>
    <col min="6" max="6" width="1.1484375" style="99" hidden="1" customWidth="1"/>
    <col min="7" max="16384" width="9.140625" style="99" customWidth="1"/>
  </cols>
  <sheetData>
    <row r="1" spans="1:6" ht="36.75">
      <c r="A1" s="101" t="s">
        <v>549</v>
      </c>
      <c r="B1" s="101"/>
      <c r="C1" s="101"/>
      <c r="D1" s="101"/>
      <c r="E1" s="101"/>
      <c r="F1" s="101"/>
    </row>
    <row r="2" spans="1:6" ht="26.25">
      <c r="A2" s="102"/>
      <c r="B2" s="103"/>
      <c r="C2" s="104" t="s">
        <v>359</v>
      </c>
      <c r="E2" s="105"/>
      <c r="F2" s="105"/>
    </row>
    <row r="3" spans="1:6" ht="25.5">
      <c r="A3" s="106" t="s">
        <v>65</v>
      </c>
      <c r="B3" s="107"/>
      <c r="C3" s="107"/>
      <c r="D3" s="108" t="s">
        <v>367</v>
      </c>
      <c r="E3" s="109"/>
      <c r="F3" s="109"/>
    </row>
    <row r="4" spans="1:6" ht="40.5" customHeight="1">
      <c r="A4" s="106"/>
      <c r="B4" s="110" t="s">
        <v>550</v>
      </c>
      <c r="C4" s="110"/>
      <c r="D4" s="111" t="s">
        <v>71</v>
      </c>
      <c r="E4" s="112" t="s">
        <v>369</v>
      </c>
      <c r="F4" s="113" t="s">
        <v>370</v>
      </c>
    </row>
    <row r="5" spans="1:6" ht="13.5" customHeight="1">
      <c r="A5" s="106"/>
      <c r="B5" s="110"/>
      <c r="C5" s="110"/>
      <c r="D5" s="111"/>
      <c r="E5" s="112"/>
      <c r="F5" s="113"/>
    </row>
    <row r="6" spans="1:6" ht="13.5" customHeight="1">
      <c r="A6" s="106"/>
      <c r="B6" s="114" t="s">
        <v>97</v>
      </c>
      <c r="C6" s="114" t="s">
        <v>371</v>
      </c>
      <c r="D6" s="111"/>
      <c r="E6" s="112"/>
      <c r="F6" s="112" t="s">
        <v>372</v>
      </c>
    </row>
    <row r="7" spans="1:6" ht="13.5" customHeight="1">
      <c r="A7" s="106"/>
      <c r="B7" s="114"/>
      <c r="C7" s="114"/>
      <c r="D7" s="111"/>
      <c r="E7" s="112"/>
      <c r="F7" s="112"/>
    </row>
    <row r="8" spans="1:8" s="88" customFormat="1" ht="51" customHeight="1">
      <c r="A8" s="115" t="s">
        <v>373</v>
      </c>
      <c r="B8" s="116">
        <f>SUM(B9:B74)</f>
        <v>9317</v>
      </c>
      <c r="C8" s="116"/>
      <c r="D8" s="117">
        <v>71196</v>
      </c>
      <c r="E8" s="118">
        <v>673</v>
      </c>
      <c r="F8" s="118">
        <v>70523</v>
      </c>
      <c r="H8" s="119"/>
    </row>
    <row r="9" spans="1:8" s="89" customFormat="1" ht="84.75" customHeight="1">
      <c r="A9" s="120" t="s">
        <v>164</v>
      </c>
      <c r="B9" s="121">
        <v>851</v>
      </c>
      <c r="C9" s="122" t="s">
        <v>551</v>
      </c>
      <c r="D9" s="123"/>
      <c r="E9" s="124"/>
      <c r="F9" s="124"/>
      <c r="H9" s="125"/>
    </row>
    <row r="10" spans="1:8" s="89" customFormat="1" ht="79.5" customHeight="1">
      <c r="A10" s="120" t="s">
        <v>165</v>
      </c>
      <c r="B10" s="121">
        <v>131</v>
      </c>
      <c r="C10" s="122" t="s">
        <v>552</v>
      </c>
      <c r="D10" s="123"/>
      <c r="E10" s="124"/>
      <c r="F10" s="124"/>
      <c r="H10" s="125"/>
    </row>
    <row r="11" spans="1:8" s="89" customFormat="1" ht="84" customHeight="1">
      <c r="A11" s="120" t="s">
        <v>553</v>
      </c>
      <c r="B11" s="121">
        <v>70</v>
      </c>
      <c r="C11" s="122" t="s">
        <v>554</v>
      </c>
      <c r="D11" s="123"/>
      <c r="E11" s="124"/>
      <c r="F11" s="124"/>
      <c r="H11" s="125"/>
    </row>
    <row r="12" spans="1:8" s="89" customFormat="1" ht="43.5" customHeight="1">
      <c r="A12" s="120" t="s">
        <v>168</v>
      </c>
      <c r="B12" s="121">
        <v>50</v>
      </c>
      <c r="C12" s="122" t="s">
        <v>555</v>
      </c>
      <c r="D12" s="123"/>
      <c r="E12" s="124"/>
      <c r="F12" s="124"/>
      <c r="H12" s="125"/>
    </row>
    <row r="13" spans="1:8" s="89" customFormat="1" ht="101.25" customHeight="1">
      <c r="A13" s="120" t="s">
        <v>169</v>
      </c>
      <c r="B13" s="121">
        <v>573</v>
      </c>
      <c r="C13" s="122" t="s">
        <v>556</v>
      </c>
      <c r="D13" s="123"/>
      <c r="E13" s="124"/>
      <c r="F13" s="124"/>
      <c r="H13" s="125"/>
    </row>
    <row r="14" spans="1:8" s="89" customFormat="1" ht="136.5" customHeight="1">
      <c r="A14" s="120" t="s">
        <v>170</v>
      </c>
      <c r="B14" s="121">
        <v>1016</v>
      </c>
      <c r="C14" s="122" t="s">
        <v>557</v>
      </c>
      <c r="D14" s="123"/>
      <c r="E14" s="124"/>
      <c r="F14" s="124"/>
      <c r="H14" s="125"/>
    </row>
    <row r="15" spans="1:8" s="89" customFormat="1" ht="44.25" customHeight="1">
      <c r="A15" s="120" t="s">
        <v>171</v>
      </c>
      <c r="B15" s="121">
        <v>43</v>
      </c>
      <c r="C15" s="122" t="s">
        <v>558</v>
      </c>
      <c r="D15" s="123"/>
      <c r="E15" s="124"/>
      <c r="F15" s="124"/>
      <c r="H15" s="125"/>
    </row>
    <row r="16" spans="1:8" s="89" customFormat="1" ht="66" customHeight="1">
      <c r="A16" s="126" t="s">
        <v>172</v>
      </c>
      <c r="B16" s="121">
        <v>110</v>
      </c>
      <c r="C16" s="122" t="s">
        <v>559</v>
      </c>
      <c r="D16" s="123"/>
      <c r="E16" s="124"/>
      <c r="F16" s="124"/>
      <c r="H16" s="125"/>
    </row>
    <row r="17" spans="1:8" s="89" customFormat="1" ht="57" customHeight="1">
      <c r="A17" s="120" t="s">
        <v>173</v>
      </c>
      <c r="B17" s="121">
        <v>143</v>
      </c>
      <c r="C17" s="122" t="s">
        <v>560</v>
      </c>
      <c r="D17" s="123"/>
      <c r="E17" s="124"/>
      <c r="F17" s="124"/>
      <c r="H17" s="125"/>
    </row>
    <row r="18" spans="1:8" s="89" customFormat="1" ht="41.25" customHeight="1">
      <c r="A18" s="120" t="s">
        <v>174</v>
      </c>
      <c r="B18" s="121">
        <v>68</v>
      </c>
      <c r="C18" s="122" t="s">
        <v>561</v>
      </c>
      <c r="D18" s="123"/>
      <c r="E18" s="124"/>
      <c r="F18" s="124"/>
      <c r="H18" s="125"/>
    </row>
    <row r="19" spans="1:8" s="89" customFormat="1" ht="93.75" customHeight="1">
      <c r="A19" s="120" t="s">
        <v>175</v>
      </c>
      <c r="B19" s="121">
        <v>598</v>
      </c>
      <c r="C19" s="122" t="s">
        <v>562</v>
      </c>
      <c r="D19" s="123"/>
      <c r="E19" s="124"/>
      <c r="F19" s="124"/>
      <c r="H19" s="125"/>
    </row>
    <row r="20" spans="1:8" s="89" customFormat="1" ht="117.75" customHeight="1">
      <c r="A20" s="120" t="s">
        <v>176</v>
      </c>
      <c r="B20" s="121">
        <v>520</v>
      </c>
      <c r="C20" s="122" t="s">
        <v>563</v>
      </c>
      <c r="D20" s="123"/>
      <c r="E20" s="124"/>
      <c r="F20" s="124"/>
      <c r="H20" s="125"/>
    </row>
    <row r="21" spans="1:8" s="89" customFormat="1" ht="85.5" customHeight="1">
      <c r="A21" s="120" t="s">
        <v>177</v>
      </c>
      <c r="B21" s="121">
        <v>78</v>
      </c>
      <c r="C21" s="122" t="s">
        <v>564</v>
      </c>
      <c r="D21" s="123"/>
      <c r="E21" s="124"/>
      <c r="F21" s="124"/>
      <c r="H21" s="125"/>
    </row>
    <row r="22" spans="1:8" s="89" customFormat="1" ht="85.5" customHeight="1">
      <c r="A22" s="120" t="s">
        <v>179</v>
      </c>
      <c r="B22" s="121">
        <v>169</v>
      </c>
      <c r="C22" s="122" t="s">
        <v>565</v>
      </c>
      <c r="D22" s="123"/>
      <c r="E22" s="124"/>
      <c r="F22" s="124"/>
      <c r="H22" s="125"/>
    </row>
    <row r="23" spans="1:8" s="89" customFormat="1" ht="84.75" customHeight="1">
      <c r="A23" s="120" t="s">
        <v>180</v>
      </c>
      <c r="B23" s="121">
        <v>55</v>
      </c>
      <c r="C23" s="122" t="s">
        <v>566</v>
      </c>
      <c r="D23" s="123"/>
      <c r="E23" s="124"/>
      <c r="F23" s="124"/>
      <c r="H23" s="125"/>
    </row>
    <row r="24" spans="1:8" s="89" customFormat="1" ht="45.75" customHeight="1">
      <c r="A24" s="120" t="s">
        <v>181</v>
      </c>
      <c r="B24" s="121">
        <v>24</v>
      </c>
      <c r="C24" s="122" t="s">
        <v>567</v>
      </c>
      <c r="D24" s="123"/>
      <c r="E24" s="124"/>
      <c r="F24" s="124"/>
      <c r="H24" s="125"/>
    </row>
    <row r="25" spans="1:8" s="89" customFormat="1" ht="54.75" customHeight="1">
      <c r="A25" s="120" t="s">
        <v>182</v>
      </c>
      <c r="B25" s="121">
        <v>57</v>
      </c>
      <c r="C25" s="122" t="s">
        <v>568</v>
      </c>
      <c r="D25" s="123"/>
      <c r="E25" s="124"/>
      <c r="F25" s="124"/>
      <c r="H25" s="125"/>
    </row>
    <row r="26" spans="1:8" s="89" customFormat="1" ht="78" customHeight="1">
      <c r="A26" s="120" t="s">
        <v>183</v>
      </c>
      <c r="B26" s="121">
        <v>96</v>
      </c>
      <c r="C26" s="122" t="s">
        <v>569</v>
      </c>
      <c r="D26" s="123"/>
      <c r="E26" s="124"/>
      <c r="F26" s="124"/>
      <c r="H26" s="125"/>
    </row>
    <row r="27" spans="1:8" s="89" customFormat="1" ht="54" customHeight="1">
      <c r="A27" s="120" t="s">
        <v>184</v>
      </c>
      <c r="B27" s="121">
        <v>43</v>
      </c>
      <c r="C27" s="122" t="s">
        <v>570</v>
      </c>
      <c r="D27" s="123"/>
      <c r="E27" s="124"/>
      <c r="F27" s="124"/>
      <c r="H27" s="125"/>
    </row>
    <row r="28" spans="1:8" s="89" customFormat="1" ht="108" customHeight="1">
      <c r="A28" s="120" t="s">
        <v>185</v>
      </c>
      <c r="B28" s="121">
        <v>176</v>
      </c>
      <c r="C28" s="122" t="s">
        <v>571</v>
      </c>
      <c r="D28" s="123"/>
      <c r="E28" s="124"/>
      <c r="F28" s="124"/>
      <c r="H28" s="125"/>
    </row>
    <row r="29" spans="1:8" s="89" customFormat="1" ht="33" customHeight="1">
      <c r="A29" s="120" t="s">
        <v>186</v>
      </c>
      <c r="B29" s="121">
        <v>3</v>
      </c>
      <c r="C29" s="122" t="s">
        <v>572</v>
      </c>
      <c r="D29" s="123"/>
      <c r="E29" s="124"/>
      <c r="F29" s="124"/>
      <c r="H29" s="125"/>
    </row>
    <row r="30" spans="1:8" s="89" customFormat="1" ht="180.75" customHeight="1">
      <c r="A30" s="120" t="s">
        <v>187</v>
      </c>
      <c r="B30" s="121">
        <v>163</v>
      </c>
      <c r="C30" s="122" t="s">
        <v>573</v>
      </c>
      <c r="D30" s="123"/>
      <c r="E30" s="124"/>
      <c r="F30" s="124"/>
      <c r="H30" s="125"/>
    </row>
    <row r="31" spans="1:8" s="89" customFormat="1" ht="244.5" customHeight="1">
      <c r="A31" s="120" t="s">
        <v>188</v>
      </c>
      <c r="B31" s="121">
        <v>113</v>
      </c>
      <c r="C31" s="122" t="s">
        <v>574</v>
      </c>
      <c r="D31" s="123"/>
      <c r="E31" s="124"/>
      <c r="F31" s="124"/>
      <c r="H31" s="125"/>
    </row>
    <row r="32" spans="1:8" s="89" customFormat="1" ht="20.25">
      <c r="A32" s="120" t="s">
        <v>189</v>
      </c>
      <c r="B32" s="121">
        <v>15</v>
      </c>
      <c r="C32" s="122" t="s">
        <v>575</v>
      </c>
      <c r="D32" s="123"/>
      <c r="E32" s="124"/>
      <c r="F32" s="124"/>
      <c r="H32" s="125"/>
    </row>
    <row r="33" spans="1:8" s="89" customFormat="1" ht="40.5">
      <c r="A33" s="120" t="s">
        <v>190</v>
      </c>
      <c r="B33" s="121">
        <v>80</v>
      </c>
      <c r="C33" s="122" t="s">
        <v>576</v>
      </c>
      <c r="D33" s="123"/>
      <c r="E33" s="124"/>
      <c r="F33" s="124"/>
      <c r="H33" s="125"/>
    </row>
    <row r="34" spans="1:8" s="89" customFormat="1" ht="40.5">
      <c r="A34" s="120" t="s">
        <v>191</v>
      </c>
      <c r="B34" s="121">
        <v>50</v>
      </c>
      <c r="C34" s="122" t="s">
        <v>577</v>
      </c>
      <c r="D34" s="123"/>
      <c r="E34" s="124"/>
      <c r="F34" s="124"/>
      <c r="H34" s="125"/>
    </row>
    <row r="35" spans="1:8" s="89" customFormat="1" ht="40.5">
      <c r="A35" s="120" t="s">
        <v>192</v>
      </c>
      <c r="B35" s="121">
        <v>34</v>
      </c>
      <c r="C35" s="122" t="s">
        <v>578</v>
      </c>
      <c r="D35" s="123"/>
      <c r="E35" s="124"/>
      <c r="F35" s="124"/>
      <c r="H35" s="125"/>
    </row>
    <row r="36" spans="1:8" s="89" customFormat="1" ht="64.5" customHeight="1">
      <c r="A36" s="120" t="s">
        <v>193</v>
      </c>
      <c r="B36" s="121">
        <v>22</v>
      </c>
      <c r="C36" s="122" t="s">
        <v>579</v>
      </c>
      <c r="D36" s="123"/>
      <c r="E36" s="124"/>
      <c r="F36" s="124"/>
      <c r="H36" s="125"/>
    </row>
    <row r="37" spans="1:8" s="89" customFormat="1" ht="77.25" customHeight="1">
      <c r="A37" s="120" t="s">
        <v>194</v>
      </c>
      <c r="B37" s="121">
        <v>85</v>
      </c>
      <c r="C37" s="122" t="s">
        <v>580</v>
      </c>
      <c r="D37" s="123"/>
      <c r="E37" s="124"/>
      <c r="F37" s="124"/>
      <c r="H37" s="125"/>
    </row>
    <row r="38" spans="1:8" s="89" customFormat="1" ht="97.5" customHeight="1">
      <c r="A38" s="120" t="s">
        <v>195</v>
      </c>
      <c r="B38" s="121">
        <v>49</v>
      </c>
      <c r="C38" s="122" t="s">
        <v>581</v>
      </c>
      <c r="D38" s="123"/>
      <c r="E38" s="124"/>
      <c r="F38" s="124"/>
      <c r="H38" s="125"/>
    </row>
    <row r="39" spans="1:8" s="89" customFormat="1" ht="33" customHeight="1">
      <c r="A39" s="120" t="s">
        <v>196</v>
      </c>
      <c r="B39" s="121">
        <v>30</v>
      </c>
      <c r="C39" s="122" t="s">
        <v>582</v>
      </c>
      <c r="D39" s="123"/>
      <c r="E39" s="124"/>
      <c r="F39" s="124"/>
      <c r="H39" s="125"/>
    </row>
    <row r="40" spans="1:8" s="89" customFormat="1" ht="33" customHeight="1">
      <c r="A40" s="120" t="s">
        <v>197</v>
      </c>
      <c r="B40" s="121">
        <v>30</v>
      </c>
      <c r="C40" s="122" t="s">
        <v>582</v>
      </c>
      <c r="D40" s="123"/>
      <c r="E40" s="124"/>
      <c r="F40" s="124"/>
      <c r="H40" s="125"/>
    </row>
    <row r="41" spans="1:8" s="89" customFormat="1" ht="33" customHeight="1">
      <c r="A41" s="120" t="s">
        <v>198</v>
      </c>
      <c r="B41" s="121">
        <v>30</v>
      </c>
      <c r="C41" s="122" t="s">
        <v>582</v>
      </c>
      <c r="D41" s="123"/>
      <c r="E41" s="124"/>
      <c r="F41" s="124"/>
      <c r="H41" s="125"/>
    </row>
    <row r="42" spans="1:8" s="90" customFormat="1" ht="123.75" customHeight="1">
      <c r="A42" s="127" t="s">
        <v>199</v>
      </c>
      <c r="B42" s="121">
        <v>65</v>
      </c>
      <c r="C42" s="122" t="s">
        <v>583</v>
      </c>
      <c r="D42" s="128"/>
      <c r="E42" s="129"/>
      <c r="F42" s="129"/>
      <c r="H42" s="125"/>
    </row>
    <row r="43" spans="1:8" s="90" customFormat="1" ht="114" customHeight="1">
      <c r="A43" s="127" t="s">
        <v>248</v>
      </c>
      <c r="B43" s="121">
        <v>175</v>
      </c>
      <c r="C43" s="130" t="s">
        <v>584</v>
      </c>
      <c r="D43" s="128"/>
      <c r="E43" s="129"/>
      <c r="F43" s="129"/>
      <c r="H43" s="125"/>
    </row>
    <row r="44" spans="1:8" s="90" customFormat="1" ht="95.25" customHeight="1">
      <c r="A44" s="127" t="s">
        <v>394</v>
      </c>
      <c r="B44" s="121">
        <v>38</v>
      </c>
      <c r="C44" s="130" t="s">
        <v>585</v>
      </c>
      <c r="D44" s="128"/>
      <c r="E44" s="129"/>
      <c r="F44" s="129"/>
      <c r="H44" s="125"/>
    </row>
    <row r="45" spans="1:8" s="89" customFormat="1" ht="164.25" customHeight="1">
      <c r="A45" s="120" t="s">
        <v>201</v>
      </c>
      <c r="B45" s="121">
        <v>280</v>
      </c>
      <c r="C45" s="122" t="s">
        <v>586</v>
      </c>
      <c r="D45" s="123"/>
      <c r="E45" s="124"/>
      <c r="F45" s="124"/>
      <c r="H45" s="125"/>
    </row>
    <row r="46" spans="1:8" s="89" customFormat="1" ht="40.5" customHeight="1">
      <c r="A46" s="120" t="s">
        <v>202</v>
      </c>
      <c r="B46" s="121">
        <v>68</v>
      </c>
      <c r="C46" s="122" t="s">
        <v>587</v>
      </c>
      <c r="D46" s="123"/>
      <c r="E46" s="124"/>
      <c r="F46" s="124"/>
      <c r="H46" s="125"/>
    </row>
    <row r="47" spans="1:8" s="89" customFormat="1" ht="108" customHeight="1">
      <c r="A47" s="120" t="s">
        <v>203</v>
      </c>
      <c r="B47" s="121">
        <v>92</v>
      </c>
      <c r="C47" s="122" t="s">
        <v>588</v>
      </c>
      <c r="D47" s="123"/>
      <c r="E47" s="124"/>
      <c r="F47" s="124"/>
      <c r="H47" s="125"/>
    </row>
    <row r="48" spans="1:8" s="89" customFormat="1" ht="28.5" customHeight="1">
      <c r="A48" s="120" t="s">
        <v>204</v>
      </c>
      <c r="B48" s="121">
        <v>43</v>
      </c>
      <c r="C48" s="122" t="s">
        <v>589</v>
      </c>
      <c r="D48" s="123"/>
      <c r="E48" s="124"/>
      <c r="F48" s="124"/>
      <c r="H48" s="125"/>
    </row>
    <row r="49" spans="1:8" s="89" customFormat="1" ht="108" customHeight="1">
      <c r="A49" s="120" t="s">
        <v>206</v>
      </c>
      <c r="B49" s="121">
        <v>70</v>
      </c>
      <c r="C49" s="122" t="s">
        <v>590</v>
      </c>
      <c r="D49" s="123"/>
      <c r="E49" s="124"/>
      <c r="F49" s="124"/>
      <c r="H49" s="125"/>
    </row>
    <row r="50" spans="1:8" s="89" customFormat="1" ht="94.5" customHeight="1">
      <c r="A50" s="120" t="s">
        <v>209</v>
      </c>
      <c r="B50" s="121">
        <v>410</v>
      </c>
      <c r="C50" s="122" t="s">
        <v>591</v>
      </c>
      <c r="D50" s="123"/>
      <c r="E50" s="124"/>
      <c r="F50" s="124"/>
      <c r="H50" s="125"/>
    </row>
    <row r="51" spans="1:8" s="89" customFormat="1" ht="59.25" customHeight="1">
      <c r="A51" s="120" t="s">
        <v>210</v>
      </c>
      <c r="B51" s="121">
        <v>81</v>
      </c>
      <c r="C51" s="122" t="s">
        <v>592</v>
      </c>
      <c r="D51" s="123"/>
      <c r="E51" s="124"/>
      <c r="F51" s="124"/>
      <c r="H51" s="125"/>
    </row>
    <row r="52" spans="1:8" s="89" customFormat="1" ht="70.5" customHeight="1">
      <c r="A52" s="120" t="s">
        <v>211</v>
      </c>
      <c r="B52" s="121">
        <v>230</v>
      </c>
      <c r="C52" s="122" t="s">
        <v>593</v>
      </c>
      <c r="D52" s="123"/>
      <c r="E52" s="124"/>
      <c r="F52" s="124"/>
      <c r="H52" s="125"/>
    </row>
    <row r="53" spans="1:8" s="89" customFormat="1" ht="31.5" customHeight="1">
      <c r="A53" s="120" t="s">
        <v>224</v>
      </c>
      <c r="B53" s="121">
        <v>57</v>
      </c>
      <c r="C53" s="122" t="s">
        <v>594</v>
      </c>
      <c r="D53" s="123"/>
      <c r="E53" s="124"/>
      <c r="F53" s="124"/>
      <c r="H53" s="125"/>
    </row>
    <row r="54" spans="1:8" s="89" customFormat="1" ht="102.75" customHeight="1">
      <c r="A54" s="120" t="s">
        <v>225</v>
      </c>
      <c r="B54" s="121">
        <v>190</v>
      </c>
      <c r="C54" s="122" t="s">
        <v>595</v>
      </c>
      <c r="D54" s="123"/>
      <c r="E54" s="124"/>
      <c r="F54" s="124"/>
      <c r="H54" s="125"/>
    </row>
    <row r="55" spans="1:8" s="89" customFormat="1" ht="105.75" customHeight="1">
      <c r="A55" s="120" t="s">
        <v>264</v>
      </c>
      <c r="B55" s="121">
        <v>415</v>
      </c>
      <c r="C55" s="122" t="s">
        <v>596</v>
      </c>
      <c r="D55" s="123"/>
      <c r="E55" s="124"/>
      <c r="F55" s="124"/>
      <c r="H55" s="125"/>
    </row>
    <row r="56" spans="1:8" s="89" customFormat="1" ht="46.5" customHeight="1">
      <c r="A56" s="120" t="s">
        <v>265</v>
      </c>
      <c r="B56" s="121">
        <v>25</v>
      </c>
      <c r="C56" s="122" t="s">
        <v>597</v>
      </c>
      <c r="D56" s="123"/>
      <c r="E56" s="124"/>
      <c r="F56" s="124"/>
      <c r="H56" s="125"/>
    </row>
    <row r="57" spans="1:8" s="89" customFormat="1" ht="45.75" customHeight="1">
      <c r="A57" s="120" t="s">
        <v>266</v>
      </c>
      <c r="B57" s="121">
        <v>39</v>
      </c>
      <c r="C57" s="122" t="s">
        <v>598</v>
      </c>
      <c r="D57" s="123"/>
      <c r="E57" s="124"/>
      <c r="F57" s="124"/>
      <c r="H57" s="125"/>
    </row>
    <row r="58" spans="1:8" s="89" customFormat="1" ht="53.25" customHeight="1">
      <c r="A58" s="120" t="s">
        <v>267</v>
      </c>
      <c r="B58" s="121">
        <v>22</v>
      </c>
      <c r="C58" s="122" t="s">
        <v>599</v>
      </c>
      <c r="D58" s="123"/>
      <c r="E58" s="124"/>
      <c r="F58" s="124"/>
      <c r="H58" s="125"/>
    </row>
    <row r="59" spans="1:8" s="89" customFormat="1" ht="52.5" customHeight="1">
      <c r="A59" s="120" t="s">
        <v>268</v>
      </c>
      <c r="B59" s="121">
        <v>46</v>
      </c>
      <c r="C59" s="122" t="s">
        <v>600</v>
      </c>
      <c r="D59" s="123"/>
      <c r="E59" s="124"/>
      <c r="F59" s="124"/>
      <c r="H59" s="125"/>
    </row>
    <row r="60" spans="1:8" s="89" customFormat="1" ht="28.5" customHeight="1">
      <c r="A60" s="120" t="s">
        <v>269</v>
      </c>
      <c r="B60" s="121">
        <v>25</v>
      </c>
      <c r="C60" s="122" t="s">
        <v>601</v>
      </c>
      <c r="D60" s="123"/>
      <c r="E60" s="124"/>
      <c r="F60" s="124"/>
      <c r="H60" s="125"/>
    </row>
    <row r="61" spans="1:8" s="89" customFormat="1" ht="136.5" customHeight="1">
      <c r="A61" s="131" t="s">
        <v>403</v>
      </c>
      <c r="B61" s="121">
        <v>258</v>
      </c>
      <c r="C61" s="122" t="s">
        <v>602</v>
      </c>
      <c r="D61" s="123"/>
      <c r="E61" s="124"/>
      <c r="F61" s="124"/>
      <c r="H61" s="125"/>
    </row>
    <row r="62" spans="1:8" s="89" customFormat="1" ht="71.25" customHeight="1">
      <c r="A62" s="131" t="s">
        <v>405</v>
      </c>
      <c r="B62" s="121">
        <v>39</v>
      </c>
      <c r="C62" s="122" t="s">
        <v>603</v>
      </c>
      <c r="D62" s="123"/>
      <c r="E62" s="124"/>
      <c r="F62" s="124"/>
      <c r="H62" s="125"/>
    </row>
    <row r="63" spans="1:8" s="89" customFormat="1" ht="72" customHeight="1">
      <c r="A63" s="132" t="s">
        <v>604</v>
      </c>
      <c r="B63" s="121">
        <v>14</v>
      </c>
      <c r="C63" s="122" t="s">
        <v>605</v>
      </c>
      <c r="D63" s="123"/>
      <c r="E63" s="124"/>
      <c r="F63" s="124"/>
      <c r="H63" s="125"/>
    </row>
    <row r="64" spans="1:8" s="89" customFormat="1" ht="118.5" customHeight="1">
      <c r="A64" s="131" t="s">
        <v>407</v>
      </c>
      <c r="B64" s="121">
        <v>243</v>
      </c>
      <c r="C64" s="122" t="s">
        <v>606</v>
      </c>
      <c r="D64" s="123"/>
      <c r="E64" s="124"/>
      <c r="F64" s="124"/>
      <c r="H64" s="125"/>
    </row>
    <row r="65" spans="1:8" s="89" customFormat="1" ht="54.75" customHeight="1">
      <c r="A65" s="131" t="s">
        <v>285</v>
      </c>
      <c r="B65" s="121">
        <v>32</v>
      </c>
      <c r="C65" s="122" t="s">
        <v>607</v>
      </c>
      <c r="D65" s="123"/>
      <c r="E65" s="124"/>
      <c r="F65" s="124"/>
      <c r="H65" s="125"/>
    </row>
    <row r="66" spans="1:8" s="91" customFormat="1" ht="105.75" customHeight="1">
      <c r="A66" s="133" t="s">
        <v>350</v>
      </c>
      <c r="B66" s="121">
        <v>87</v>
      </c>
      <c r="C66" s="122" t="s">
        <v>608</v>
      </c>
      <c r="D66" s="134"/>
      <c r="E66" s="135"/>
      <c r="F66" s="135"/>
      <c r="H66" s="125"/>
    </row>
    <row r="67" spans="1:8" s="91" customFormat="1" ht="75" customHeight="1">
      <c r="A67" s="133" t="s">
        <v>351</v>
      </c>
      <c r="B67" s="121">
        <v>24</v>
      </c>
      <c r="C67" s="122" t="s">
        <v>609</v>
      </c>
      <c r="D67" s="134"/>
      <c r="E67" s="135"/>
      <c r="F67" s="135"/>
      <c r="H67" s="125"/>
    </row>
    <row r="68" spans="1:8" s="91" customFormat="1" ht="53.25" customHeight="1">
      <c r="A68" s="133" t="s">
        <v>352</v>
      </c>
      <c r="B68" s="121">
        <v>15</v>
      </c>
      <c r="C68" s="122" t="s">
        <v>610</v>
      </c>
      <c r="D68" s="134"/>
      <c r="E68" s="135"/>
      <c r="F68" s="135"/>
      <c r="H68" s="125"/>
    </row>
    <row r="69" spans="1:8" s="91" customFormat="1" ht="84" customHeight="1">
      <c r="A69" s="133" t="s">
        <v>611</v>
      </c>
      <c r="B69" s="121">
        <v>105</v>
      </c>
      <c r="C69" s="122" t="s">
        <v>612</v>
      </c>
      <c r="D69" s="134"/>
      <c r="E69" s="135"/>
      <c r="F69" s="135"/>
      <c r="H69" s="125"/>
    </row>
    <row r="70" spans="1:8" s="91" customFormat="1" ht="115.5" customHeight="1">
      <c r="A70" s="133" t="s">
        <v>354</v>
      </c>
      <c r="B70" s="121">
        <v>285</v>
      </c>
      <c r="C70" s="122" t="s">
        <v>613</v>
      </c>
      <c r="D70" s="134"/>
      <c r="E70" s="135"/>
      <c r="F70" s="135"/>
      <c r="H70" s="125"/>
    </row>
    <row r="71" spans="1:8" s="91" customFormat="1" ht="35.25" customHeight="1">
      <c r="A71" s="133" t="s">
        <v>355</v>
      </c>
      <c r="B71" s="121">
        <v>93</v>
      </c>
      <c r="C71" s="122" t="s">
        <v>614</v>
      </c>
      <c r="D71" s="134"/>
      <c r="E71" s="135"/>
      <c r="F71" s="135"/>
      <c r="H71" s="125"/>
    </row>
    <row r="72" spans="1:8" s="89" customFormat="1" ht="63.75" customHeight="1">
      <c r="A72" s="133" t="s">
        <v>270</v>
      </c>
      <c r="B72" s="121">
        <v>75</v>
      </c>
      <c r="C72" s="122" t="s">
        <v>615</v>
      </c>
      <c r="D72" s="123"/>
      <c r="E72" s="124"/>
      <c r="F72" s="124"/>
      <c r="H72" s="125"/>
    </row>
    <row r="73" spans="1:8" s="89" customFormat="1" ht="57.75" customHeight="1">
      <c r="A73" s="133" t="s">
        <v>271</v>
      </c>
      <c r="B73" s="121">
        <v>63</v>
      </c>
      <c r="C73" s="122" t="s">
        <v>616</v>
      </c>
      <c r="D73" s="123"/>
      <c r="E73" s="124"/>
      <c r="F73" s="124"/>
      <c r="H73" s="125"/>
    </row>
    <row r="74" spans="1:8" s="89" customFormat="1" ht="83.25" customHeight="1">
      <c r="A74" s="133" t="s">
        <v>272</v>
      </c>
      <c r="B74" s="121">
        <v>38</v>
      </c>
      <c r="C74" s="122" t="s">
        <v>617</v>
      </c>
      <c r="D74" s="123"/>
      <c r="E74" s="124"/>
      <c r="F74" s="124"/>
      <c r="H74" s="125"/>
    </row>
    <row r="75" spans="1:8" s="89" customFormat="1" ht="61.5" customHeight="1">
      <c r="A75" s="136" t="s">
        <v>415</v>
      </c>
      <c r="B75" s="121">
        <f>SUM(B76)</f>
        <v>90</v>
      </c>
      <c r="C75" s="137"/>
      <c r="D75" s="123"/>
      <c r="E75" s="124"/>
      <c r="F75" s="124"/>
      <c r="H75" s="125"/>
    </row>
    <row r="76" spans="1:8" s="89" customFormat="1" ht="78" customHeight="1">
      <c r="A76" s="120" t="s">
        <v>200</v>
      </c>
      <c r="B76" s="138">
        <v>90</v>
      </c>
      <c r="C76" s="122" t="s">
        <v>618</v>
      </c>
      <c r="D76" s="123"/>
      <c r="E76" s="124"/>
      <c r="F76" s="124"/>
      <c r="H76" s="125"/>
    </row>
    <row r="77" spans="1:8" s="92" customFormat="1" ht="30.75" customHeight="1">
      <c r="A77" s="136" t="s">
        <v>417</v>
      </c>
      <c r="B77" s="121">
        <f>SUM(B78:B87)</f>
        <v>3385</v>
      </c>
      <c r="C77" s="139"/>
      <c r="D77" s="140">
        <f>SUM(D78:D87)</f>
        <v>40422</v>
      </c>
      <c r="E77" s="141">
        <f>SUM(E78:E87)</f>
        <v>712</v>
      </c>
      <c r="F77" s="141">
        <f>SUM(F78:F87)</f>
        <v>52704</v>
      </c>
      <c r="H77" s="125"/>
    </row>
    <row r="78" spans="1:8" s="93" customFormat="1" ht="120.75" customHeight="1">
      <c r="A78" s="120" t="s">
        <v>205</v>
      </c>
      <c r="B78" s="121">
        <v>105</v>
      </c>
      <c r="C78" s="122" t="s">
        <v>619</v>
      </c>
      <c r="D78" s="142"/>
      <c r="E78" s="143"/>
      <c r="F78" s="143"/>
      <c r="H78" s="125"/>
    </row>
    <row r="79" spans="1:8" s="93" customFormat="1" ht="104.25" customHeight="1">
      <c r="A79" s="133" t="s">
        <v>620</v>
      </c>
      <c r="B79" s="138">
        <v>71</v>
      </c>
      <c r="C79" s="122" t="s">
        <v>621</v>
      </c>
      <c r="D79" s="142"/>
      <c r="E79" s="143"/>
      <c r="F79" s="143"/>
      <c r="H79" s="125"/>
    </row>
    <row r="80" spans="1:8" s="93" customFormat="1" ht="102" customHeight="1">
      <c r="A80" s="144" t="s">
        <v>226</v>
      </c>
      <c r="B80" s="121">
        <v>240</v>
      </c>
      <c r="C80" s="122" t="s">
        <v>622</v>
      </c>
      <c r="D80" s="142">
        <v>29036</v>
      </c>
      <c r="E80" s="143">
        <v>71</v>
      </c>
      <c r="F80" s="143">
        <v>28965</v>
      </c>
      <c r="H80" s="125"/>
    </row>
    <row r="81" spans="1:8" s="93" customFormat="1" ht="100.5" customHeight="1">
      <c r="A81" s="144" t="s">
        <v>227</v>
      </c>
      <c r="B81" s="121">
        <v>420</v>
      </c>
      <c r="C81" s="122" t="s">
        <v>623</v>
      </c>
      <c r="D81" s="142">
        <v>5384</v>
      </c>
      <c r="E81" s="143">
        <v>21</v>
      </c>
      <c r="F81" s="143">
        <v>5363</v>
      </c>
      <c r="H81" s="125"/>
    </row>
    <row r="82" spans="1:8" s="93" customFormat="1" ht="111" customHeight="1">
      <c r="A82" s="144" t="s">
        <v>232</v>
      </c>
      <c r="B82" s="121">
        <v>1124</v>
      </c>
      <c r="C82" s="145" t="s">
        <v>624</v>
      </c>
      <c r="D82" s="142"/>
      <c r="E82" s="143"/>
      <c r="F82" s="143"/>
      <c r="H82" s="125"/>
    </row>
    <row r="83" spans="1:8" s="93" customFormat="1" ht="131.25" customHeight="1">
      <c r="A83" s="144" t="s">
        <v>233</v>
      </c>
      <c r="B83" s="121">
        <v>980</v>
      </c>
      <c r="C83" s="122" t="s">
        <v>625</v>
      </c>
      <c r="D83" s="142">
        <v>3568</v>
      </c>
      <c r="E83" s="143">
        <v>125</v>
      </c>
      <c r="F83" s="143">
        <v>3443</v>
      </c>
      <c r="H83" s="125"/>
    </row>
    <row r="84" spans="1:8" s="93" customFormat="1" ht="97.5" customHeight="1">
      <c r="A84" s="144" t="s">
        <v>626</v>
      </c>
      <c r="B84" s="121">
        <v>210</v>
      </c>
      <c r="C84" s="122" t="s">
        <v>627</v>
      </c>
      <c r="D84" s="146" t="s">
        <v>628</v>
      </c>
      <c r="E84" s="143">
        <v>398</v>
      </c>
      <c r="F84" s="143">
        <v>12596</v>
      </c>
      <c r="H84" s="125"/>
    </row>
    <row r="85" spans="1:8" s="93" customFormat="1" ht="72.75" customHeight="1">
      <c r="A85" s="144" t="s">
        <v>235</v>
      </c>
      <c r="B85" s="121">
        <v>100</v>
      </c>
      <c r="C85" s="122" t="s">
        <v>629</v>
      </c>
      <c r="D85" s="142">
        <v>100</v>
      </c>
      <c r="E85" s="143">
        <v>123</v>
      </c>
      <c r="F85" s="143">
        <v>-23</v>
      </c>
      <c r="H85" s="125"/>
    </row>
    <row r="86" spans="1:8" s="93" customFormat="1" ht="33" customHeight="1">
      <c r="A86" s="147" t="s">
        <v>236</v>
      </c>
      <c r="B86" s="121">
        <v>30</v>
      </c>
      <c r="C86" s="122" t="s">
        <v>630</v>
      </c>
      <c r="D86" s="142">
        <v>2334</v>
      </c>
      <c r="E86" s="143">
        <v>-26</v>
      </c>
      <c r="F86" s="143">
        <v>2360</v>
      </c>
      <c r="H86" s="125"/>
    </row>
    <row r="87" spans="1:8" s="89" customFormat="1" ht="64.5" customHeight="1">
      <c r="A87" s="133" t="s">
        <v>310</v>
      </c>
      <c r="B87" s="121">
        <v>105</v>
      </c>
      <c r="C87" s="122" t="s">
        <v>631</v>
      </c>
      <c r="D87" s="123"/>
      <c r="E87" s="124"/>
      <c r="F87" s="124"/>
      <c r="H87" s="125"/>
    </row>
    <row r="88" spans="1:8" s="94" customFormat="1" ht="39.75" customHeight="1">
      <c r="A88" s="136" t="s">
        <v>431</v>
      </c>
      <c r="B88" s="121">
        <v>694</v>
      </c>
      <c r="C88" s="139"/>
      <c r="D88" s="140">
        <f>SUM(D89:D97)</f>
        <v>124713</v>
      </c>
      <c r="E88" s="141">
        <f>SUM(E89:E97)</f>
        <v>679</v>
      </c>
      <c r="F88" s="141">
        <f>SUM(F89:F97)</f>
        <v>124034</v>
      </c>
      <c r="H88" s="125"/>
    </row>
    <row r="89" spans="1:8" s="90" customFormat="1" ht="38.25" customHeight="1">
      <c r="A89" s="144" t="s">
        <v>632</v>
      </c>
      <c r="B89" s="121">
        <v>38</v>
      </c>
      <c r="C89" s="122" t="s">
        <v>633</v>
      </c>
      <c r="D89" s="128">
        <v>3788</v>
      </c>
      <c r="E89" s="129">
        <v>502</v>
      </c>
      <c r="F89" s="129">
        <v>3286</v>
      </c>
      <c r="H89" s="125"/>
    </row>
    <row r="90" spans="1:8" s="90" customFormat="1" ht="40.5">
      <c r="A90" s="144" t="s">
        <v>432</v>
      </c>
      <c r="B90" s="121">
        <v>82</v>
      </c>
      <c r="C90" s="122" t="s">
        <v>634</v>
      </c>
      <c r="D90" s="128"/>
      <c r="E90" s="129"/>
      <c r="F90" s="129"/>
      <c r="H90" s="125"/>
    </row>
    <row r="91" spans="1:8" s="90" customFormat="1" ht="115.5" customHeight="1">
      <c r="A91" s="144" t="s">
        <v>252</v>
      </c>
      <c r="B91" s="121">
        <v>238</v>
      </c>
      <c r="C91" s="122" t="s">
        <v>635</v>
      </c>
      <c r="D91" s="128">
        <v>3568</v>
      </c>
      <c r="E91" s="129">
        <v>125</v>
      </c>
      <c r="F91" s="129">
        <v>3443</v>
      </c>
      <c r="H91" s="125"/>
    </row>
    <row r="92" spans="1:8" s="90" customFormat="1" ht="33" customHeight="1">
      <c r="A92" s="144" t="s">
        <v>253</v>
      </c>
      <c r="B92" s="121">
        <v>30</v>
      </c>
      <c r="C92" s="122" t="s">
        <v>636</v>
      </c>
      <c r="D92" s="128">
        <v>12994</v>
      </c>
      <c r="E92" s="129">
        <v>398</v>
      </c>
      <c r="F92" s="129">
        <v>12596</v>
      </c>
      <c r="H92" s="125"/>
    </row>
    <row r="93" spans="1:8" s="90" customFormat="1" ht="33" customHeight="1">
      <c r="A93" s="144" t="s">
        <v>637</v>
      </c>
      <c r="B93" s="121">
        <v>65</v>
      </c>
      <c r="C93" s="122" t="s">
        <v>638</v>
      </c>
      <c r="D93" s="128">
        <v>2334</v>
      </c>
      <c r="E93" s="129">
        <v>-26</v>
      </c>
      <c r="F93" s="129">
        <v>2360</v>
      </c>
      <c r="H93" s="125"/>
    </row>
    <row r="94" spans="1:8" s="90" customFormat="1" ht="33" customHeight="1">
      <c r="A94" s="144" t="s">
        <v>255</v>
      </c>
      <c r="B94" s="121">
        <v>70</v>
      </c>
      <c r="C94" s="122" t="s">
        <v>639</v>
      </c>
      <c r="D94" s="128">
        <v>102029</v>
      </c>
      <c r="E94" s="129">
        <v>-320</v>
      </c>
      <c r="F94" s="129">
        <v>102349</v>
      </c>
      <c r="H94" s="125"/>
    </row>
    <row r="95" spans="1:8" s="90" customFormat="1" ht="33" customHeight="1">
      <c r="A95" s="144" t="s">
        <v>256</v>
      </c>
      <c r="B95" s="121">
        <v>40</v>
      </c>
      <c r="C95" s="122" t="s">
        <v>640</v>
      </c>
      <c r="D95" s="128"/>
      <c r="E95" s="129"/>
      <c r="F95" s="129"/>
      <c r="H95" s="125"/>
    </row>
    <row r="96" spans="1:8" s="90" customFormat="1" ht="33" customHeight="1">
      <c r="A96" s="144" t="s">
        <v>257</v>
      </c>
      <c r="B96" s="121">
        <v>41</v>
      </c>
      <c r="C96" s="122" t="s">
        <v>641</v>
      </c>
      <c r="D96" s="128"/>
      <c r="E96" s="129"/>
      <c r="F96" s="129"/>
      <c r="H96" s="125"/>
    </row>
    <row r="97" spans="1:8" s="91" customFormat="1" ht="33" customHeight="1">
      <c r="A97" s="144" t="s">
        <v>261</v>
      </c>
      <c r="B97" s="121">
        <v>90</v>
      </c>
      <c r="C97" s="122" t="s">
        <v>642</v>
      </c>
      <c r="D97" s="134"/>
      <c r="E97" s="135"/>
      <c r="F97" s="135"/>
      <c r="H97" s="125"/>
    </row>
    <row r="98" spans="1:8" s="94" customFormat="1" ht="39.75" customHeight="1">
      <c r="A98" s="136" t="s">
        <v>438</v>
      </c>
      <c r="B98" s="121">
        <f>SUM(B99:B102)</f>
        <v>185</v>
      </c>
      <c r="C98" s="139"/>
      <c r="D98" s="148"/>
      <c r="E98" s="149"/>
      <c r="F98" s="149"/>
      <c r="H98" s="125"/>
    </row>
    <row r="99" spans="1:8" s="90" customFormat="1" ht="51" customHeight="1">
      <c r="A99" s="144" t="s">
        <v>250</v>
      </c>
      <c r="B99" s="121">
        <v>80</v>
      </c>
      <c r="C99" s="122" t="s">
        <v>643</v>
      </c>
      <c r="D99" s="128">
        <v>-318</v>
      </c>
      <c r="E99" s="129">
        <v>49</v>
      </c>
      <c r="F99" s="129">
        <v>-367</v>
      </c>
      <c r="H99" s="125"/>
    </row>
    <row r="100" spans="1:8" s="89" customFormat="1" ht="54.75" customHeight="1">
      <c r="A100" s="144" t="s">
        <v>440</v>
      </c>
      <c r="B100" s="121">
        <v>24</v>
      </c>
      <c r="C100" s="122" t="s">
        <v>644</v>
      </c>
      <c r="D100" s="123"/>
      <c r="E100" s="124"/>
      <c r="F100" s="124"/>
      <c r="H100" s="125"/>
    </row>
    <row r="101" spans="1:8" s="90" customFormat="1" ht="96" customHeight="1">
      <c r="A101" s="144" t="s">
        <v>262</v>
      </c>
      <c r="B101" s="121">
        <v>45</v>
      </c>
      <c r="C101" s="122" t="s">
        <v>645</v>
      </c>
      <c r="D101" s="128"/>
      <c r="E101" s="129"/>
      <c r="F101" s="129"/>
      <c r="H101" s="125"/>
    </row>
    <row r="102" spans="1:8" s="89" customFormat="1" ht="85.5" customHeight="1">
      <c r="A102" s="133" t="s">
        <v>646</v>
      </c>
      <c r="B102" s="121">
        <v>36</v>
      </c>
      <c r="C102" s="122" t="s">
        <v>647</v>
      </c>
      <c r="D102" s="123"/>
      <c r="E102" s="124"/>
      <c r="F102" s="124"/>
      <c r="H102" s="125"/>
    </row>
    <row r="103" spans="1:8" s="94" customFormat="1" ht="69" customHeight="1">
      <c r="A103" s="136" t="s">
        <v>444</v>
      </c>
      <c r="B103" s="121">
        <f>SUM(B104:B112)</f>
        <v>683</v>
      </c>
      <c r="C103" s="139"/>
      <c r="D103" s="148"/>
      <c r="E103" s="149"/>
      <c r="F103" s="149"/>
      <c r="H103" s="125"/>
    </row>
    <row r="104" spans="1:8" s="90" customFormat="1" ht="180.75" customHeight="1">
      <c r="A104" s="127" t="s">
        <v>178</v>
      </c>
      <c r="B104" s="121">
        <v>160</v>
      </c>
      <c r="C104" s="122" t="s">
        <v>648</v>
      </c>
      <c r="D104" s="128">
        <v>-98</v>
      </c>
      <c r="E104" s="129">
        <v>-30</v>
      </c>
      <c r="F104" s="129">
        <v>-68</v>
      </c>
      <c r="H104" s="125"/>
    </row>
    <row r="105" spans="1:8" s="90" customFormat="1" ht="106.5" customHeight="1">
      <c r="A105" s="144" t="s">
        <v>240</v>
      </c>
      <c r="B105" s="121">
        <v>165</v>
      </c>
      <c r="C105" s="122" t="s">
        <v>649</v>
      </c>
      <c r="D105" s="128"/>
      <c r="E105" s="129"/>
      <c r="F105" s="129"/>
      <c r="H105" s="125"/>
    </row>
    <row r="106" spans="1:8" s="90" customFormat="1" ht="51" customHeight="1">
      <c r="A106" s="144" t="s">
        <v>241</v>
      </c>
      <c r="B106" s="121">
        <v>20</v>
      </c>
      <c r="C106" s="122" t="s">
        <v>650</v>
      </c>
      <c r="D106" s="128">
        <v>37</v>
      </c>
      <c r="E106" s="129">
        <v>47</v>
      </c>
      <c r="F106" s="129">
        <v>-10</v>
      </c>
      <c r="H106" s="125"/>
    </row>
    <row r="107" spans="1:8" s="90" customFormat="1" ht="60" customHeight="1">
      <c r="A107" s="144" t="s">
        <v>242</v>
      </c>
      <c r="B107" s="121">
        <v>32</v>
      </c>
      <c r="C107" s="122" t="s">
        <v>651</v>
      </c>
      <c r="D107" s="128">
        <v>12236</v>
      </c>
      <c r="E107" s="129">
        <v>15</v>
      </c>
      <c r="F107" s="129">
        <v>12221</v>
      </c>
      <c r="H107" s="125"/>
    </row>
    <row r="108" spans="1:8" s="90" customFormat="1" ht="84.75" customHeight="1">
      <c r="A108" s="144" t="s">
        <v>243</v>
      </c>
      <c r="B108" s="121">
        <v>71</v>
      </c>
      <c r="C108" s="122" t="s">
        <v>652</v>
      </c>
      <c r="D108" s="128">
        <v>0</v>
      </c>
      <c r="E108" s="129">
        <v>0</v>
      </c>
      <c r="F108" s="129">
        <v>0</v>
      </c>
      <c r="H108" s="125"/>
    </row>
    <row r="109" spans="1:8" s="90" customFormat="1" ht="35.25" customHeight="1">
      <c r="A109" s="144" t="s">
        <v>450</v>
      </c>
      <c r="B109" s="121">
        <v>74</v>
      </c>
      <c r="C109" s="122" t="s">
        <v>653</v>
      </c>
      <c r="D109" s="128">
        <v>-1</v>
      </c>
      <c r="E109" s="129">
        <v>9</v>
      </c>
      <c r="F109" s="129">
        <v>-10</v>
      </c>
      <c r="H109" s="125"/>
    </row>
    <row r="110" spans="1:8" s="90" customFormat="1" ht="38.25" customHeight="1">
      <c r="A110" s="144" t="s">
        <v>263</v>
      </c>
      <c r="B110" s="121">
        <v>59</v>
      </c>
      <c r="C110" s="122" t="s">
        <v>654</v>
      </c>
      <c r="D110" s="128">
        <v>200000</v>
      </c>
      <c r="E110" s="129">
        <v>0</v>
      </c>
      <c r="F110" s="129">
        <v>200000</v>
      </c>
      <c r="H110" s="125"/>
    </row>
    <row r="111" spans="1:8" s="89" customFormat="1" ht="109.5" customHeight="1">
      <c r="A111" s="127" t="s">
        <v>208</v>
      </c>
      <c r="B111" s="121">
        <v>80</v>
      </c>
      <c r="C111" s="122" t="s">
        <v>655</v>
      </c>
      <c r="D111" s="123"/>
      <c r="E111" s="124"/>
      <c r="F111" s="124"/>
      <c r="H111" s="125"/>
    </row>
    <row r="112" spans="1:8" s="89" customFormat="1" ht="81" customHeight="1">
      <c r="A112" s="133" t="s">
        <v>656</v>
      </c>
      <c r="B112" s="121">
        <v>22</v>
      </c>
      <c r="C112" s="122" t="s">
        <v>657</v>
      </c>
      <c r="D112" s="123"/>
      <c r="E112" s="124"/>
      <c r="F112" s="124"/>
      <c r="H112" s="125"/>
    </row>
    <row r="113" spans="1:8" s="95" customFormat="1" ht="56.25" customHeight="1">
      <c r="A113" s="136" t="s">
        <v>658</v>
      </c>
      <c r="B113" s="121">
        <f>SUM(B114:B126)</f>
        <v>1221</v>
      </c>
      <c r="C113" s="139"/>
      <c r="D113" s="150"/>
      <c r="E113" s="151"/>
      <c r="F113" s="151"/>
      <c r="H113" s="125"/>
    </row>
    <row r="114" spans="1:8" s="91" customFormat="1" ht="111" customHeight="1">
      <c r="A114" s="133" t="s">
        <v>331</v>
      </c>
      <c r="B114" s="121">
        <v>147</v>
      </c>
      <c r="C114" s="122" t="s">
        <v>659</v>
      </c>
      <c r="D114" s="134"/>
      <c r="E114" s="135"/>
      <c r="F114" s="135"/>
      <c r="H114" s="125"/>
    </row>
    <row r="115" spans="1:8" s="91" customFormat="1" ht="87" customHeight="1">
      <c r="A115" s="133" t="s">
        <v>332</v>
      </c>
      <c r="B115" s="121">
        <v>68</v>
      </c>
      <c r="C115" s="122" t="s">
        <v>660</v>
      </c>
      <c r="D115" s="134"/>
      <c r="E115" s="135"/>
      <c r="F115" s="135"/>
      <c r="H115" s="125"/>
    </row>
    <row r="116" spans="1:8" s="91" customFormat="1" ht="60.75" customHeight="1">
      <c r="A116" s="133" t="s">
        <v>661</v>
      </c>
      <c r="B116" s="121">
        <v>32</v>
      </c>
      <c r="C116" s="122" t="s">
        <v>662</v>
      </c>
      <c r="D116" s="134"/>
      <c r="E116" s="135"/>
      <c r="F116" s="135"/>
      <c r="H116" s="125"/>
    </row>
    <row r="117" spans="1:8" s="91" customFormat="1" ht="120.75" customHeight="1">
      <c r="A117" s="133" t="s">
        <v>334</v>
      </c>
      <c r="B117" s="121">
        <v>140</v>
      </c>
      <c r="C117" s="122" t="s">
        <v>663</v>
      </c>
      <c r="D117" s="134"/>
      <c r="E117" s="135"/>
      <c r="F117" s="135"/>
      <c r="H117" s="125"/>
    </row>
    <row r="118" spans="1:8" s="91" customFormat="1" ht="80.25" customHeight="1">
      <c r="A118" s="133" t="s">
        <v>335</v>
      </c>
      <c r="B118" s="121">
        <v>44</v>
      </c>
      <c r="C118" s="122" t="s">
        <v>664</v>
      </c>
      <c r="D118" s="134"/>
      <c r="E118" s="135"/>
      <c r="F118" s="135"/>
      <c r="H118" s="125"/>
    </row>
    <row r="119" spans="1:8" s="91" customFormat="1" ht="144" customHeight="1">
      <c r="A119" s="133" t="s">
        <v>336</v>
      </c>
      <c r="B119" s="121">
        <v>90</v>
      </c>
      <c r="C119" s="122" t="s">
        <v>665</v>
      </c>
      <c r="D119" s="134"/>
      <c r="E119" s="135"/>
      <c r="F119" s="135"/>
      <c r="H119" s="125"/>
    </row>
    <row r="120" spans="1:8" s="91" customFormat="1" ht="103.5" customHeight="1">
      <c r="A120" s="133" t="s">
        <v>337</v>
      </c>
      <c r="B120" s="121">
        <v>24</v>
      </c>
      <c r="C120" s="122" t="s">
        <v>666</v>
      </c>
      <c r="D120" s="134"/>
      <c r="E120" s="135"/>
      <c r="F120" s="135"/>
      <c r="H120" s="125"/>
    </row>
    <row r="121" spans="1:8" s="91" customFormat="1" ht="54.75" customHeight="1">
      <c r="A121" s="133" t="s">
        <v>356</v>
      </c>
      <c r="B121" s="121">
        <v>60</v>
      </c>
      <c r="C121" s="122" t="s">
        <v>667</v>
      </c>
      <c r="D121" s="134"/>
      <c r="E121" s="135"/>
      <c r="F121" s="135"/>
      <c r="H121" s="125"/>
    </row>
    <row r="122" spans="1:8" s="91" customFormat="1" ht="92.25" customHeight="1">
      <c r="A122" s="133" t="s">
        <v>326</v>
      </c>
      <c r="B122" s="121">
        <v>200</v>
      </c>
      <c r="C122" s="122" t="s">
        <v>668</v>
      </c>
      <c r="D122" s="134"/>
      <c r="E122" s="135"/>
      <c r="F122" s="135"/>
      <c r="H122" s="125"/>
    </row>
    <row r="123" spans="1:8" s="91" customFormat="1" ht="61.5" customHeight="1">
      <c r="A123" s="133" t="s">
        <v>327</v>
      </c>
      <c r="B123" s="121">
        <v>102</v>
      </c>
      <c r="C123" s="122" t="s">
        <v>669</v>
      </c>
      <c r="D123" s="134"/>
      <c r="E123" s="135"/>
      <c r="F123" s="135"/>
      <c r="H123" s="125"/>
    </row>
    <row r="124" spans="1:8" s="91" customFormat="1" ht="51.75" customHeight="1">
      <c r="A124" s="133" t="s">
        <v>328</v>
      </c>
      <c r="B124" s="121">
        <v>20</v>
      </c>
      <c r="C124" s="122" t="s">
        <v>670</v>
      </c>
      <c r="D124" s="134"/>
      <c r="E124" s="135"/>
      <c r="F124" s="135"/>
      <c r="H124" s="125"/>
    </row>
    <row r="125" spans="1:8" s="91" customFormat="1" ht="61.5" customHeight="1">
      <c r="A125" s="133" t="s">
        <v>329</v>
      </c>
      <c r="B125" s="121">
        <v>24</v>
      </c>
      <c r="C125" s="122" t="s">
        <v>671</v>
      </c>
      <c r="D125" s="134"/>
      <c r="E125" s="135"/>
      <c r="F125" s="135"/>
      <c r="H125" s="125"/>
    </row>
    <row r="126" spans="1:8" s="91" customFormat="1" ht="91.5" customHeight="1">
      <c r="A126" s="133" t="s">
        <v>330</v>
      </c>
      <c r="B126" s="121">
        <v>270</v>
      </c>
      <c r="C126" s="122" t="s">
        <v>672</v>
      </c>
      <c r="D126" s="134"/>
      <c r="E126" s="135"/>
      <c r="F126" s="135"/>
      <c r="H126" s="125"/>
    </row>
    <row r="127" spans="1:8" s="96" customFormat="1" ht="51.75" customHeight="1">
      <c r="A127" s="136" t="s">
        <v>464</v>
      </c>
      <c r="B127" s="121">
        <v>816</v>
      </c>
      <c r="C127" s="137"/>
      <c r="D127" s="152"/>
      <c r="E127" s="153"/>
      <c r="F127" s="153"/>
      <c r="H127" s="125"/>
    </row>
    <row r="128" spans="1:8" s="91" customFormat="1" ht="132" customHeight="1">
      <c r="A128" s="133" t="s">
        <v>338</v>
      </c>
      <c r="B128" s="121">
        <v>206</v>
      </c>
      <c r="C128" s="122" t="s">
        <v>673</v>
      </c>
      <c r="D128" s="134"/>
      <c r="E128" s="135"/>
      <c r="F128" s="135"/>
      <c r="H128" s="125"/>
    </row>
    <row r="129" spans="1:8" s="91" customFormat="1" ht="132" customHeight="1">
      <c r="A129" s="133" t="s">
        <v>339</v>
      </c>
      <c r="B129" s="121">
        <v>245</v>
      </c>
      <c r="C129" s="122" t="s">
        <v>674</v>
      </c>
      <c r="D129" s="134"/>
      <c r="E129" s="135"/>
      <c r="F129" s="135"/>
      <c r="H129" s="125"/>
    </row>
    <row r="130" spans="1:8" s="91" customFormat="1" ht="70.5" customHeight="1">
      <c r="A130" s="133" t="s">
        <v>340</v>
      </c>
      <c r="B130" s="121">
        <v>56</v>
      </c>
      <c r="C130" s="122" t="s">
        <v>675</v>
      </c>
      <c r="D130" s="134"/>
      <c r="E130" s="135"/>
      <c r="F130" s="135"/>
      <c r="H130" s="125"/>
    </row>
    <row r="131" spans="1:8" s="91" customFormat="1" ht="68.25" customHeight="1">
      <c r="A131" s="133" t="s">
        <v>341</v>
      </c>
      <c r="B131" s="121">
        <v>54</v>
      </c>
      <c r="C131" s="122" t="s">
        <v>676</v>
      </c>
      <c r="D131" s="134"/>
      <c r="E131" s="135"/>
      <c r="F131" s="135"/>
      <c r="H131" s="125"/>
    </row>
    <row r="132" spans="1:8" s="91" customFormat="1" ht="84.75" customHeight="1">
      <c r="A132" s="133" t="s">
        <v>342</v>
      </c>
      <c r="B132" s="121">
        <v>71</v>
      </c>
      <c r="C132" s="122" t="s">
        <v>677</v>
      </c>
      <c r="D132" s="134"/>
      <c r="E132" s="135"/>
      <c r="F132" s="135"/>
      <c r="H132" s="125"/>
    </row>
    <row r="133" spans="1:8" s="91" customFormat="1" ht="71.25" customHeight="1">
      <c r="A133" s="133" t="s">
        <v>343</v>
      </c>
      <c r="B133" s="121">
        <v>15</v>
      </c>
      <c r="C133" s="122" t="s">
        <v>678</v>
      </c>
      <c r="D133" s="134"/>
      <c r="E133" s="135"/>
      <c r="F133" s="135"/>
      <c r="H133" s="125"/>
    </row>
    <row r="134" spans="1:8" s="91" customFormat="1" ht="105.75" customHeight="1">
      <c r="A134" s="133" t="s">
        <v>344</v>
      </c>
      <c r="B134" s="121">
        <v>36</v>
      </c>
      <c r="C134" s="122" t="s">
        <v>679</v>
      </c>
      <c r="D134" s="134"/>
      <c r="E134" s="135"/>
      <c r="F134" s="135"/>
      <c r="H134" s="125"/>
    </row>
    <row r="135" spans="1:8" s="91" customFormat="1" ht="46.5" customHeight="1">
      <c r="A135" s="133" t="s">
        <v>345</v>
      </c>
      <c r="B135" s="121">
        <v>66</v>
      </c>
      <c r="C135" s="122" t="s">
        <v>680</v>
      </c>
      <c r="D135" s="134"/>
      <c r="E135" s="135"/>
      <c r="F135" s="135"/>
      <c r="H135" s="125"/>
    </row>
    <row r="136" spans="1:8" s="91" customFormat="1" ht="49.5" customHeight="1">
      <c r="A136" s="133" t="s">
        <v>346</v>
      </c>
      <c r="B136" s="121">
        <v>24</v>
      </c>
      <c r="C136" s="122" t="s">
        <v>681</v>
      </c>
      <c r="D136" s="134"/>
      <c r="E136" s="135"/>
      <c r="F136" s="135"/>
      <c r="H136" s="125"/>
    </row>
    <row r="137" spans="1:8" s="91" customFormat="1" ht="51.75" customHeight="1">
      <c r="A137" s="133" t="s">
        <v>347</v>
      </c>
      <c r="B137" s="121">
        <v>28</v>
      </c>
      <c r="C137" s="122" t="s">
        <v>682</v>
      </c>
      <c r="D137" s="134"/>
      <c r="E137" s="135"/>
      <c r="F137" s="135"/>
      <c r="H137" s="125"/>
    </row>
    <row r="138" spans="1:8" s="91" customFormat="1" ht="39" customHeight="1">
      <c r="A138" s="133" t="s">
        <v>348</v>
      </c>
      <c r="B138" s="121">
        <v>15</v>
      </c>
      <c r="C138" s="122" t="s">
        <v>683</v>
      </c>
      <c r="D138" s="134"/>
      <c r="E138" s="135"/>
      <c r="F138" s="135"/>
      <c r="H138" s="125"/>
    </row>
    <row r="139" spans="1:8" s="92" customFormat="1" ht="39" customHeight="1">
      <c r="A139" s="136" t="s">
        <v>472</v>
      </c>
      <c r="B139" s="121">
        <v>188</v>
      </c>
      <c r="C139" s="139"/>
      <c r="D139" s="140"/>
      <c r="E139" s="141"/>
      <c r="F139" s="141"/>
      <c r="H139" s="125"/>
    </row>
    <row r="140" spans="1:8" s="89" customFormat="1" ht="159" customHeight="1">
      <c r="A140" s="133" t="s">
        <v>684</v>
      </c>
      <c r="B140" s="121">
        <v>147</v>
      </c>
      <c r="C140" s="122" t="s">
        <v>685</v>
      </c>
      <c r="D140" s="123"/>
      <c r="E140" s="124"/>
      <c r="F140" s="124"/>
      <c r="H140" s="125"/>
    </row>
    <row r="141" spans="1:8" s="89" customFormat="1" ht="50.25" customHeight="1">
      <c r="A141" s="133" t="s">
        <v>473</v>
      </c>
      <c r="B141" s="121">
        <v>16</v>
      </c>
      <c r="C141" s="122" t="s">
        <v>686</v>
      </c>
      <c r="D141" s="123"/>
      <c r="E141" s="124"/>
      <c r="F141" s="124"/>
      <c r="H141" s="125"/>
    </row>
    <row r="142" spans="1:8" s="89" customFormat="1" ht="75" customHeight="1">
      <c r="A142" s="133" t="s">
        <v>687</v>
      </c>
      <c r="B142" s="121">
        <v>25</v>
      </c>
      <c r="C142" s="122" t="s">
        <v>688</v>
      </c>
      <c r="D142" s="123"/>
      <c r="E142" s="124"/>
      <c r="F142" s="124"/>
      <c r="H142" s="125"/>
    </row>
    <row r="143" spans="1:8" s="94" customFormat="1" ht="44.25" customHeight="1">
      <c r="A143" s="136" t="s">
        <v>477</v>
      </c>
      <c r="B143" s="121">
        <v>1293</v>
      </c>
      <c r="C143" s="139"/>
      <c r="H143" s="125"/>
    </row>
    <row r="144" spans="1:8" s="90" customFormat="1" ht="142.5" customHeight="1">
      <c r="A144" s="127" t="s">
        <v>478</v>
      </c>
      <c r="B144" s="121">
        <v>150</v>
      </c>
      <c r="C144" s="122" t="s">
        <v>689</v>
      </c>
      <c r="H144" s="125"/>
    </row>
    <row r="145" spans="1:8" s="90" customFormat="1" ht="54.75" customHeight="1">
      <c r="A145" s="127" t="s">
        <v>213</v>
      </c>
      <c r="B145" s="121">
        <v>60</v>
      </c>
      <c r="C145" s="122" t="s">
        <v>690</v>
      </c>
      <c r="H145" s="125"/>
    </row>
    <row r="146" spans="1:8" s="90" customFormat="1" ht="54.75" customHeight="1">
      <c r="A146" s="127" t="s">
        <v>214</v>
      </c>
      <c r="B146" s="121">
        <v>6</v>
      </c>
      <c r="C146" s="122" t="s">
        <v>691</v>
      </c>
      <c r="H146" s="125"/>
    </row>
    <row r="147" spans="1:8" s="90" customFormat="1" ht="66.75" customHeight="1">
      <c r="A147" s="127" t="s">
        <v>215</v>
      </c>
      <c r="B147" s="121">
        <v>26</v>
      </c>
      <c r="C147" s="122" t="s">
        <v>692</v>
      </c>
      <c r="H147" s="125"/>
    </row>
    <row r="148" spans="1:8" s="90" customFormat="1" ht="117" customHeight="1">
      <c r="A148" s="127" t="s">
        <v>219</v>
      </c>
      <c r="B148" s="121">
        <v>425</v>
      </c>
      <c r="C148" s="122" t="s">
        <v>693</v>
      </c>
      <c r="H148" s="125"/>
    </row>
    <row r="149" spans="1:8" s="90" customFormat="1" ht="80.25" customHeight="1">
      <c r="A149" s="127" t="s">
        <v>222</v>
      </c>
      <c r="B149" s="121">
        <v>110</v>
      </c>
      <c r="C149" s="122" t="s">
        <v>694</v>
      </c>
      <c r="H149" s="125"/>
    </row>
    <row r="150" spans="1:8" s="90" customFormat="1" ht="71.25" customHeight="1">
      <c r="A150" s="127" t="s">
        <v>223</v>
      </c>
      <c r="B150" s="121">
        <v>28</v>
      </c>
      <c r="C150" s="130" t="s">
        <v>695</v>
      </c>
      <c r="H150" s="125"/>
    </row>
    <row r="151" spans="1:8" s="89" customFormat="1" ht="48" customHeight="1">
      <c r="A151" s="120" t="s">
        <v>216</v>
      </c>
      <c r="B151" s="121">
        <v>34</v>
      </c>
      <c r="C151" s="122" t="s">
        <v>696</v>
      </c>
      <c r="D151" s="123"/>
      <c r="E151" s="124"/>
      <c r="F151" s="124"/>
      <c r="H151" s="125"/>
    </row>
    <row r="152" spans="1:8" s="89" customFormat="1" ht="35.25" customHeight="1">
      <c r="A152" s="127" t="s">
        <v>221</v>
      </c>
      <c r="B152" s="121">
        <v>11</v>
      </c>
      <c r="C152" s="122" t="s">
        <v>697</v>
      </c>
      <c r="D152" s="123"/>
      <c r="E152" s="124"/>
      <c r="F152" s="124"/>
      <c r="H152" s="125"/>
    </row>
    <row r="153" spans="1:8" s="89" customFormat="1" ht="63" customHeight="1">
      <c r="A153" s="154" t="s">
        <v>485</v>
      </c>
      <c r="B153" s="121">
        <v>355</v>
      </c>
      <c r="C153" s="122" t="s">
        <v>698</v>
      </c>
      <c r="D153" s="123"/>
      <c r="E153" s="124"/>
      <c r="F153" s="124"/>
      <c r="H153" s="125"/>
    </row>
    <row r="154" spans="1:8" s="89" customFormat="1" ht="79.5" customHeight="1">
      <c r="A154" s="154" t="s">
        <v>487</v>
      </c>
      <c r="B154" s="121">
        <v>73</v>
      </c>
      <c r="C154" s="122" t="s">
        <v>699</v>
      </c>
      <c r="D154" s="123"/>
      <c r="E154" s="124"/>
      <c r="F154" s="124"/>
      <c r="H154" s="125"/>
    </row>
    <row r="155" spans="1:8" s="89" customFormat="1" ht="33" customHeight="1">
      <c r="A155" s="154" t="s">
        <v>489</v>
      </c>
      <c r="B155" s="121">
        <v>15</v>
      </c>
      <c r="C155" s="122" t="s">
        <v>700</v>
      </c>
      <c r="D155" s="123"/>
      <c r="E155" s="124"/>
      <c r="F155" s="124"/>
      <c r="H155" s="125"/>
    </row>
    <row r="156" spans="1:8" s="92" customFormat="1" ht="37.5" customHeight="1">
      <c r="A156" s="136" t="s">
        <v>493</v>
      </c>
      <c r="B156" s="121">
        <f>SUM(B157:B176)</f>
        <v>1124</v>
      </c>
      <c r="C156" s="139"/>
      <c r="D156" s="140"/>
      <c r="E156" s="141"/>
      <c r="F156" s="141"/>
      <c r="H156" s="125"/>
    </row>
    <row r="157" spans="1:8" s="89" customFormat="1" ht="207.75" customHeight="1">
      <c r="A157" s="133" t="s">
        <v>298</v>
      </c>
      <c r="B157" s="121">
        <v>245</v>
      </c>
      <c r="C157" s="122" t="s">
        <v>701</v>
      </c>
      <c r="D157" s="123"/>
      <c r="E157" s="124"/>
      <c r="F157" s="124"/>
      <c r="H157" s="125"/>
    </row>
    <row r="158" spans="1:8" s="89" customFormat="1" ht="59.25" customHeight="1">
      <c r="A158" s="133" t="s">
        <v>299</v>
      </c>
      <c r="B158" s="121">
        <v>16</v>
      </c>
      <c r="C158" s="122" t="s">
        <v>702</v>
      </c>
      <c r="D158" s="123"/>
      <c r="E158" s="124"/>
      <c r="F158" s="124"/>
      <c r="H158" s="125"/>
    </row>
    <row r="159" spans="1:8" s="89" customFormat="1" ht="72" customHeight="1">
      <c r="A159" s="133" t="s">
        <v>496</v>
      </c>
      <c r="B159" s="121">
        <v>24</v>
      </c>
      <c r="C159" s="122" t="s">
        <v>703</v>
      </c>
      <c r="D159" s="123"/>
      <c r="E159" s="124"/>
      <c r="F159" s="124"/>
      <c r="H159" s="125"/>
    </row>
    <row r="160" spans="1:8" s="89" customFormat="1" ht="62.25" customHeight="1">
      <c r="A160" s="155" t="s">
        <v>704</v>
      </c>
      <c r="B160" s="121">
        <v>20</v>
      </c>
      <c r="C160" s="122" t="s">
        <v>705</v>
      </c>
      <c r="D160" s="123"/>
      <c r="E160" s="124"/>
      <c r="F160" s="124"/>
      <c r="H160" s="125"/>
    </row>
    <row r="161" spans="1:8" s="89" customFormat="1" ht="81.75" customHeight="1">
      <c r="A161" s="133" t="s">
        <v>302</v>
      </c>
      <c r="B161" s="121">
        <v>16</v>
      </c>
      <c r="C161" s="122" t="s">
        <v>706</v>
      </c>
      <c r="D161" s="123"/>
      <c r="E161" s="124"/>
      <c r="F161" s="124"/>
      <c r="H161" s="125"/>
    </row>
    <row r="162" spans="1:8" s="89" customFormat="1" ht="107.25" customHeight="1">
      <c r="A162" s="133" t="s">
        <v>303</v>
      </c>
      <c r="B162" s="121">
        <v>125</v>
      </c>
      <c r="C162" s="122" t="s">
        <v>707</v>
      </c>
      <c r="D162" s="123"/>
      <c r="E162" s="124"/>
      <c r="F162" s="124"/>
      <c r="H162" s="125"/>
    </row>
    <row r="163" spans="1:8" s="89" customFormat="1" ht="38.25" customHeight="1">
      <c r="A163" s="133" t="s">
        <v>304</v>
      </c>
      <c r="B163" s="121">
        <v>47</v>
      </c>
      <c r="C163" s="122" t="s">
        <v>708</v>
      </c>
      <c r="D163" s="123"/>
      <c r="E163" s="124"/>
      <c r="F163" s="124"/>
      <c r="H163" s="125"/>
    </row>
    <row r="164" spans="1:8" s="89" customFormat="1" ht="38.25" customHeight="1">
      <c r="A164" s="126" t="s">
        <v>305</v>
      </c>
      <c r="B164" s="121">
        <v>47</v>
      </c>
      <c r="C164" s="122" t="s">
        <v>708</v>
      </c>
      <c r="D164" s="123"/>
      <c r="E164" s="124"/>
      <c r="F164" s="124"/>
      <c r="H164" s="125"/>
    </row>
    <row r="165" spans="1:8" s="89" customFormat="1" ht="38.25" customHeight="1">
      <c r="A165" s="133" t="s">
        <v>306</v>
      </c>
      <c r="B165" s="121">
        <v>43</v>
      </c>
      <c r="C165" s="122" t="s">
        <v>709</v>
      </c>
      <c r="D165" s="123"/>
      <c r="E165" s="124"/>
      <c r="F165" s="124"/>
      <c r="H165" s="125"/>
    </row>
    <row r="166" spans="1:8" s="89" customFormat="1" ht="38.25" customHeight="1">
      <c r="A166" s="133" t="s">
        <v>307</v>
      </c>
      <c r="B166" s="121">
        <v>38</v>
      </c>
      <c r="C166" s="122" t="s">
        <v>710</v>
      </c>
      <c r="D166" s="123"/>
      <c r="E166" s="124"/>
      <c r="F166" s="124"/>
      <c r="H166" s="125"/>
    </row>
    <row r="167" spans="1:8" s="89" customFormat="1" ht="38.25" customHeight="1">
      <c r="A167" s="133" t="s">
        <v>308</v>
      </c>
      <c r="B167" s="121">
        <v>39</v>
      </c>
      <c r="C167" s="122" t="s">
        <v>711</v>
      </c>
      <c r="D167" s="123"/>
      <c r="E167" s="124"/>
      <c r="F167" s="124"/>
      <c r="H167" s="125"/>
    </row>
    <row r="168" spans="1:8" s="89" customFormat="1" ht="38.25" customHeight="1">
      <c r="A168" s="133" t="s">
        <v>712</v>
      </c>
      <c r="B168" s="121">
        <v>39</v>
      </c>
      <c r="C168" s="122" t="s">
        <v>711</v>
      </c>
      <c r="D168" s="123"/>
      <c r="E168" s="124"/>
      <c r="F168" s="124"/>
      <c r="H168" s="125"/>
    </row>
    <row r="169" spans="1:8" s="89" customFormat="1" ht="125.25" customHeight="1">
      <c r="A169" s="133" t="s">
        <v>713</v>
      </c>
      <c r="B169" s="121">
        <v>69</v>
      </c>
      <c r="C169" s="122" t="s">
        <v>714</v>
      </c>
      <c r="D169" s="123"/>
      <c r="E169" s="124"/>
      <c r="F169" s="124"/>
      <c r="H169" s="125"/>
    </row>
    <row r="170" spans="1:8" s="89" customFormat="1" ht="111.75" customHeight="1">
      <c r="A170" s="133" t="s">
        <v>314</v>
      </c>
      <c r="B170" s="121">
        <v>48</v>
      </c>
      <c r="C170" s="122" t="s">
        <v>715</v>
      </c>
      <c r="D170" s="123"/>
      <c r="E170" s="124"/>
      <c r="F170" s="124"/>
      <c r="H170" s="125"/>
    </row>
    <row r="171" spans="1:8" s="89" customFormat="1" ht="60" customHeight="1">
      <c r="A171" s="133" t="s">
        <v>315</v>
      </c>
      <c r="B171" s="121">
        <v>17</v>
      </c>
      <c r="C171" s="122" t="s">
        <v>716</v>
      </c>
      <c r="D171" s="123"/>
      <c r="E171" s="124"/>
      <c r="F171" s="124"/>
      <c r="H171" s="125"/>
    </row>
    <row r="172" spans="1:8" s="89" customFormat="1" ht="106.5" customHeight="1">
      <c r="A172" s="133" t="s">
        <v>318</v>
      </c>
      <c r="B172" s="121">
        <v>90</v>
      </c>
      <c r="C172" s="122" t="s">
        <v>717</v>
      </c>
      <c r="D172" s="123"/>
      <c r="E172" s="124"/>
      <c r="F172" s="124"/>
      <c r="H172" s="125"/>
    </row>
    <row r="173" spans="1:8" s="89" customFormat="1" ht="86.25" customHeight="1">
      <c r="A173" s="133" t="s">
        <v>319</v>
      </c>
      <c r="B173" s="121">
        <v>36</v>
      </c>
      <c r="C173" s="122" t="s">
        <v>718</v>
      </c>
      <c r="D173" s="123"/>
      <c r="E173" s="124"/>
      <c r="F173" s="124"/>
      <c r="H173" s="125"/>
    </row>
    <row r="174" spans="1:8" s="89" customFormat="1" ht="66" customHeight="1">
      <c r="A174" s="133" t="s">
        <v>501</v>
      </c>
      <c r="B174" s="121">
        <v>30</v>
      </c>
      <c r="C174" s="122" t="s">
        <v>719</v>
      </c>
      <c r="D174" s="123"/>
      <c r="E174" s="124"/>
      <c r="F174" s="124"/>
      <c r="H174" s="125"/>
    </row>
    <row r="175" spans="1:8" s="89" customFormat="1" ht="72.75" customHeight="1">
      <c r="A175" s="133" t="s">
        <v>322</v>
      </c>
      <c r="B175" s="121">
        <v>95</v>
      </c>
      <c r="C175" s="122" t="s">
        <v>720</v>
      </c>
      <c r="D175" s="123"/>
      <c r="E175" s="124"/>
      <c r="F175" s="124"/>
      <c r="H175" s="125"/>
    </row>
    <row r="176" spans="1:8" s="89" customFormat="1" ht="50.25" customHeight="1">
      <c r="A176" s="126" t="s">
        <v>721</v>
      </c>
      <c r="B176" s="121">
        <v>40</v>
      </c>
      <c r="C176" s="122" t="s">
        <v>722</v>
      </c>
      <c r="D176" s="123"/>
      <c r="E176" s="124"/>
      <c r="F176" s="124"/>
      <c r="H176" s="125"/>
    </row>
    <row r="177" spans="1:8" s="94" customFormat="1" ht="35.25" customHeight="1">
      <c r="A177" s="136" t="s">
        <v>506</v>
      </c>
      <c r="B177" s="121">
        <v>878</v>
      </c>
      <c r="C177" s="139"/>
      <c r="H177" s="125"/>
    </row>
    <row r="178" spans="1:8" s="89" customFormat="1" ht="66.75" customHeight="1">
      <c r="A178" s="144" t="s">
        <v>247</v>
      </c>
      <c r="B178" s="121">
        <v>381</v>
      </c>
      <c r="C178" s="122" t="s">
        <v>723</v>
      </c>
      <c r="H178" s="125"/>
    </row>
    <row r="179" spans="1:8" s="89" customFormat="1" ht="87.75" customHeight="1">
      <c r="A179" s="127" t="s">
        <v>217</v>
      </c>
      <c r="B179" s="121">
        <v>285</v>
      </c>
      <c r="C179" s="122" t="s">
        <v>724</v>
      </c>
      <c r="D179" s="123"/>
      <c r="E179" s="124"/>
      <c r="F179" s="124"/>
      <c r="H179" s="125"/>
    </row>
    <row r="180" spans="1:8" s="89" customFormat="1" ht="47.25" customHeight="1">
      <c r="A180" s="127" t="s">
        <v>218</v>
      </c>
      <c r="B180" s="121">
        <v>147</v>
      </c>
      <c r="C180" s="122" t="s">
        <v>725</v>
      </c>
      <c r="H180" s="125"/>
    </row>
    <row r="181" spans="1:8" s="89" customFormat="1" ht="47.25" customHeight="1">
      <c r="A181" s="156" t="s">
        <v>726</v>
      </c>
      <c r="B181" s="121">
        <v>65</v>
      </c>
      <c r="C181" s="122" t="s">
        <v>727</v>
      </c>
      <c r="D181" s="123"/>
      <c r="E181" s="124"/>
      <c r="F181" s="124"/>
      <c r="H181" s="125"/>
    </row>
    <row r="182" spans="1:8" s="92" customFormat="1" ht="57.75" customHeight="1">
      <c r="A182" s="136" t="s">
        <v>512</v>
      </c>
      <c r="B182" s="121">
        <f>SUM(B183:B187)</f>
        <v>348</v>
      </c>
      <c r="C182" s="139"/>
      <c r="D182" s="140">
        <f>SUM(D183:D187)</f>
        <v>0</v>
      </c>
      <c r="E182" s="141">
        <f>SUM(E183:E187)</f>
        <v>0</v>
      </c>
      <c r="F182" s="141">
        <f>SUM(F183:F187)</f>
        <v>0</v>
      </c>
      <c r="H182" s="125"/>
    </row>
    <row r="183" spans="1:8" s="89" customFormat="1" ht="80.25" customHeight="1">
      <c r="A183" s="157" t="s">
        <v>728</v>
      </c>
      <c r="B183" s="121">
        <v>83</v>
      </c>
      <c r="C183" s="122" t="s">
        <v>729</v>
      </c>
      <c r="D183" s="123"/>
      <c r="E183" s="124"/>
      <c r="F183" s="124"/>
      <c r="H183" s="125"/>
    </row>
    <row r="184" spans="1:8" s="89" customFormat="1" ht="36" customHeight="1">
      <c r="A184" s="157" t="s">
        <v>730</v>
      </c>
      <c r="B184" s="121">
        <v>140</v>
      </c>
      <c r="C184" s="122" t="s">
        <v>731</v>
      </c>
      <c r="D184" s="123"/>
      <c r="E184" s="124"/>
      <c r="F184" s="124"/>
      <c r="H184" s="125"/>
    </row>
    <row r="185" spans="1:8" s="89" customFormat="1" ht="36" customHeight="1">
      <c r="A185" s="157" t="s">
        <v>513</v>
      </c>
      <c r="B185" s="121">
        <v>62</v>
      </c>
      <c r="C185" s="122" t="s">
        <v>732</v>
      </c>
      <c r="D185" s="123"/>
      <c r="E185" s="124"/>
      <c r="F185" s="124"/>
      <c r="H185" s="125"/>
    </row>
    <row r="186" spans="1:8" s="89" customFormat="1" ht="57" customHeight="1">
      <c r="A186" s="157" t="s">
        <v>733</v>
      </c>
      <c r="B186" s="121">
        <v>62</v>
      </c>
      <c r="C186" s="122" t="s">
        <v>734</v>
      </c>
      <c r="D186" s="123"/>
      <c r="E186" s="124"/>
      <c r="F186" s="124"/>
      <c r="H186" s="125"/>
    </row>
    <row r="187" spans="1:8" s="89" customFormat="1" ht="35.25" customHeight="1">
      <c r="A187" s="157" t="s">
        <v>291</v>
      </c>
      <c r="B187" s="121">
        <v>1</v>
      </c>
      <c r="C187" s="122" t="s">
        <v>735</v>
      </c>
      <c r="D187" s="123"/>
      <c r="E187" s="124"/>
      <c r="F187" s="124"/>
      <c r="H187" s="125"/>
    </row>
    <row r="188" spans="1:8" s="92" customFormat="1" ht="47.25" customHeight="1">
      <c r="A188" s="136" t="s">
        <v>517</v>
      </c>
      <c r="B188" s="121">
        <v>106</v>
      </c>
      <c r="C188" s="139"/>
      <c r="D188" s="140"/>
      <c r="E188" s="141"/>
      <c r="F188" s="141"/>
      <c r="H188" s="125"/>
    </row>
    <row r="189" spans="1:8" s="89" customFormat="1" ht="140.25" customHeight="1">
      <c r="A189" s="158" t="s">
        <v>518</v>
      </c>
      <c r="B189" s="121">
        <v>64</v>
      </c>
      <c r="C189" s="122" t="s">
        <v>736</v>
      </c>
      <c r="D189" s="123"/>
      <c r="E189" s="124"/>
      <c r="F189" s="124"/>
      <c r="H189" s="125"/>
    </row>
    <row r="190" spans="1:8" s="89" customFormat="1" ht="53.25" customHeight="1">
      <c r="A190" s="158" t="s">
        <v>737</v>
      </c>
      <c r="B190" s="121">
        <v>42</v>
      </c>
      <c r="C190" s="122" t="s">
        <v>738</v>
      </c>
      <c r="D190" s="123"/>
      <c r="E190" s="124"/>
      <c r="F190" s="124"/>
      <c r="H190" s="125"/>
    </row>
    <row r="191" spans="1:8" s="92" customFormat="1" ht="65.25" customHeight="1">
      <c r="A191" s="136" t="s">
        <v>522</v>
      </c>
      <c r="B191" s="121">
        <f>SUM(B192:B197)</f>
        <v>578</v>
      </c>
      <c r="C191" s="139"/>
      <c r="D191" s="140">
        <v>0</v>
      </c>
      <c r="E191" s="141">
        <v>0</v>
      </c>
      <c r="F191" s="141">
        <v>0</v>
      </c>
      <c r="H191" s="125"/>
    </row>
    <row r="192" spans="1:8" s="89" customFormat="1" ht="42" customHeight="1">
      <c r="A192" s="133" t="s">
        <v>524</v>
      </c>
      <c r="B192" s="121">
        <v>28</v>
      </c>
      <c r="C192" s="122" t="s">
        <v>739</v>
      </c>
      <c r="H192" s="125"/>
    </row>
    <row r="193" spans="1:8" s="89" customFormat="1" ht="42" customHeight="1">
      <c r="A193" s="133" t="s">
        <v>316</v>
      </c>
      <c r="B193" s="121">
        <v>185</v>
      </c>
      <c r="C193" s="122" t="s">
        <v>740</v>
      </c>
      <c r="H193" s="125"/>
    </row>
    <row r="194" spans="1:8" s="89" customFormat="1" ht="60" customHeight="1">
      <c r="A194" s="133" t="s">
        <v>317</v>
      </c>
      <c r="B194" s="121">
        <v>78</v>
      </c>
      <c r="C194" s="122" t="s">
        <v>741</v>
      </c>
      <c r="H194" s="125"/>
    </row>
    <row r="195" spans="1:8" s="89" customFormat="1" ht="76.5" customHeight="1">
      <c r="A195" s="133" t="s">
        <v>311</v>
      </c>
      <c r="B195" s="121">
        <v>120</v>
      </c>
      <c r="C195" s="122" t="s">
        <v>742</v>
      </c>
      <c r="H195" s="125"/>
    </row>
    <row r="196" spans="1:8" s="89" customFormat="1" ht="54" customHeight="1">
      <c r="A196" s="133" t="s">
        <v>312</v>
      </c>
      <c r="B196" s="121">
        <v>15</v>
      </c>
      <c r="C196" s="122" t="s">
        <v>743</v>
      </c>
      <c r="H196" s="125"/>
    </row>
    <row r="197" spans="1:8" s="89" customFormat="1" ht="42" customHeight="1">
      <c r="A197" s="133" t="s">
        <v>321</v>
      </c>
      <c r="B197" s="121">
        <v>152</v>
      </c>
      <c r="C197" s="122" t="s">
        <v>744</v>
      </c>
      <c r="D197" s="123"/>
      <c r="E197" s="124"/>
      <c r="F197" s="124"/>
      <c r="H197" s="125"/>
    </row>
    <row r="198" spans="1:8" s="92" customFormat="1" ht="57.75" customHeight="1">
      <c r="A198" s="136" t="s">
        <v>531</v>
      </c>
      <c r="B198" s="121">
        <v>141</v>
      </c>
      <c r="C198" s="139"/>
      <c r="H198" s="125"/>
    </row>
    <row r="199" spans="1:8" s="89" customFormat="1" ht="135.75" customHeight="1">
      <c r="A199" s="159" t="s">
        <v>532</v>
      </c>
      <c r="B199" s="121">
        <v>102</v>
      </c>
      <c r="C199" s="122" t="s">
        <v>745</v>
      </c>
      <c r="H199" s="125"/>
    </row>
    <row r="200" spans="1:8" s="89" customFormat="1" ht="81.75" customHeight="1">
      <c r="A200" s="159" t="s">
        <v>746</v>
      </c>
      <c r="B200" s="121">
        <v>39</v>
      </c>
      <c r="C200" s="122" t="s">
        <v>747</v>
      </c>
      <c r="H200" s="125"/>
    </row>
    <row r="201" spans="1:8" s="89" customFormat="1" ht="66" customHeight="1">
      <c r="A201" s="160" t="s">
        <v>536</v>
      </c>
      <c r="B201" s="121">
        <f>SUM(B202:B204)</f>
        <v>640</v>
      </c>
      <c r="C201" s="137"/>
      <c r="H201" s="125"/>
    </row>
    <row r="202" spans="1:8" s="89" customFormat="1" ht="138.75" customHeight="1">
      <c r="A202" s="120" t="s">
        <v>207</v>
      </c>
      <c r="B202" s="121">
        <v>40</v>
      </c>
      <c r="C202" s="122" t="s">
        <v>748</v>
      </c>
      <c r="D202" s="123"/>
      <c r="E202" s="124"/>
      <c r="F202" s="124"/>
      <c r="H202" s="125"/>
    </row>
    <row r="203" spans="1:8" s="93" customFormat="1" ht="87.75" customHeight="1">
      <c r="A203" s="147" t="s">
        <v>231</v>
      </c>
      <c r="B203" s="121">
        <v>425</v>
      </c>
      <c r="C203" s="122" t="s">
        <v>749</v>
      </c>
      <c r="D203" s="142"/>
      <c r="E203" s="143"/>
      <c r="F203" s="143"/>
      <c r="H203" s="125"/>
    </row>
    <row r="204" spans="1:8" s="89" customFormat="1" ht="118.5" customHeight="1">
      <c r="A204" s="157" t="s">
        <v>750</v>
      </c>
      <c r="B204" s="121">
        <v>175</v>
      </c>
      <c r="C204" s="122" t="s">
        <v>751</v>
      </c>
      <c r="D204" s="123"/>
      <c r="E204" s="124"/>
      <c r="F204" s="124"/>
      <c r="H204" s="125"/>
    </row>
    <row r="205" spans="1:8" s="97" customFormat="1" ht="51" customHeight="1">
      <c r="A205" s="136" t="s">
        <v>70</v>
      </c>
      <c r="B205" s="161">
        <f>B198+B191+B188+B182+B177+B156+B143+B139+B127+B113+B103+B98+B88+B77+B8+B201+B75</f>
        <v>21687</v>
      </c>
      <c r="C205" s="162"/>
      <c r="D205" s="163" t="e">
        <f>#REF!+#REF!+D198+#REF!+D191+D188+D182+D177+D156+D143+D139+D127+D113+D103+D98+D88+D77+D8</f>
        <v>#REF!</v>
      </c>
      <c r="E205" s="164" t="e">
        <f>#REF!+#REF!+E198+#REF!+E191+E188+E182+E177+E156+E143+E139+E127+E113+E103+E98+E88+E77+E8</f>
        <v>#REF!</v>
      </c>
      <c r="F205" s="164" t="e">
        <f>#REF!+#REF!+F198+#REF!+F191+F188+F182+F177+F156+F143+F139+F127+F113+F103+F98+F88+F77+F8</f>
        <v>#REF!</v>
      </c>
      <c r="H205" s="125"/>
    </row>
  </sheetData>
  <sheetProtection/>
  <mergeCells count="10">
    <mergeCell ref="A1:F1"/>
    <mergeCell ref="B3:C3"/>
    <mergeCell ref="D3:F3"/>
    <mergeCell ref="A3:A7"/>
    <mergeCell ref="B6:B7"/>
    <mergeCell ref="C6:C7"/>
    <mergeCell ref="D4:D7"/>
    <mergeCell ref="E4:E7"/>
    <mergeCell ref="F6:F7"/>
    <mergeCell ref="B4:C5"/>
  </mergeCells>
  <printOptions/>
  <pageMargins left="0.71" right="0.43000000000000005" top="0.51" bottom="0.67" header="0.47" footer="0.39"/>
  <pageSetup firstPageNumber="28" useFirstPageNumber="1" fitToHeight="16" fitToWidth="1" horizontalDpi="600" verticalDpi="600" orientation="portrait" paperSize="8" scale="74"/>
  <headerFooter scaleWithDoc="0" alignWithMargins="0">
    <oddFooter>&amp;R第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2019-01-11T09:37:14Z</cp:lastPrinted>
  <dcterms:created xsi:type="dcterms:W3CDTF">2018-01-13T08:10:32Z</dcterms:created>
  <dcterms:modified xsi:type="dcterms:W3CDTF">2023-12-08T09:25:04Z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D97A1A9898024D328D2BFBC39998A96A_12</vt:lpwstr>
  </property>
</Properties>
</file>