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firstSheet="1" activeTab="2"/>
  </bookViews>
  <sheets>
    <sheet name="Sheet1" sheetId="1" state="hidden" r:id="rId1"/>
    <sheet name="汕尾(56)" sheetId="2" r:id="rId2"/>
    <sheet name="分领域" sheetId="3" r:id="rId3"/>
  </sheets>
  <definedNames>
    <definedName name="_xlnm.Print_Titles" localSheetId="1">'汕尾(56)'!$3:$4</definedName>
  </definedNames>
  <calcPr fullCalcOnLoad="1"/>
</workbook>
</file>

<file path=xl/sharedStrings.xml><?xml version="1.0" encoding="utf-8"?>
<sst xmlns="http://schemas.openxmlformats.org/spreadsheetml/2006/main" count="861" uniqueCount="352">
  <si>
    <t>广东省2019年重点建设项目计划表</t>
  </si>
  <si>
    <t>投资单位：万元</t>
  </si>
  <si>
    <t>序号</t>
  </si>
  <si>
    <t>项目名称</t>
  </si>
  <si>
    <t>建设内容及规模</t>
  </si>
  <si>
    <t>建设起止
年限</t>
  </si>
  <si>
    <t>总投资</t>
  </si>
  <si>
    <t>到2018年底累计完成投资</t>
  </si>
  <si>
    <t>2019年投资计划</t>
  </si>
  <si>
    <t>项目单位</t>
  </si>
  <si>
    <t>项目所在地</t>
  </si>
  <si>
    <t>项目类型</t>
  </si>
  <si>
    <t>备注</t>
  </si>
  <si>
    <t>小计</t>
  </si>
  <si>
    <t>主要建设内容</t>
  </si>
  <si>
    <t>新增生产
能力</t>
  </si>
  <si>
    <t>合计(共0项)</t>
  </si>
  <si>
    <t>汕尾市2020年重点建设项目进展情况汇总表（3月份半月报）</t>
  </si>
  <si>
    <t>责任单位</t>
  </si>
  <si>
    <t>行业分类</t>
  </si>
  <si>
    <t>到2019年底累计完成投资</t>
  </si>
  <si>
    <t>2020年投资计划</t>
  </si>
  <si>
    <t>2020年完成投资</t>
  </si>
  <si>
    <t>存在问题</t>
  </si>
  <si>
    <t>本年工作目标</t>
  </si>
  <si>
    <t>其中3月份1-15日完成投资</t>
  </si>
  <si>
    <t>1-3月15日
完成投资</t>
  </si>
  <si>
    <t>形象进度</t>
  </si>
  <si>
    <t>完成比例（%）</t>
  </si>
  <si>
    <t>合计（56项）</t>
  </si>
  <si>
    <t>市城区政府（3项）</t>
  </si>
  <si>
    <t>汕尾星河湾</t>
  </si>
  <si>
    <t>市城区人民政府</t>
  </si>
  <si>
    <t>环保民生保障及其他</t>
  </si>
  <si>
    <t>2017-2021</t>
  </si>
  <si>
    <t>建设内容为32栋住宅楼、1栋酒店、1栋体育馆、1栋幼儿园、3条商业街</t>
  </si>
  <si>
    <t>基建</t>
  </si>
  <si>
    <t>汕尾星河湾一期商业及住宅部分已全部封顶，正在进行外立面施工及装修工程；汕尾星河湾二期正在进行主体结构施工及园建绿化施工。</t>
  </si>
  <si>
    <t>汕尾市城区农村生活污水治理工程PPP项目</t>
  </si>
  <si>
    <t>2019-2020</t>
  </si>
  <si>
    <t>城区农村生活污水治理全覆盖37个行政村（109个自然村），建设污水处理站56个，污水建设规模2820吨/天，截污主管网59115米，电气工程。</t>
  </si>
  <si>
    <t>全面完成</t>
  </si>
  <si>
    <t>完成项目工程形象进度7.5%，目前主要是分片区推进项目前期工程勘察、测量、设计和部分施工工作。</t>
  </si>
  <si>
    <t>污水处理站建设用地选址、落实问题</t>
  </si>
  <si>
    <t>华润置地汕尾万象天地项目</t>
  </si>
  <si>
    <t>2019-2027</t>
  </si>
  <si>
    <t>汕尾万象天地项目总建筑面积125万㎡，商业总建筑面积为13.3㎡，规划有一线品牌、文化潮流、儿童天地等业态；配有150米超高层写字楼</t>
  </si>
  <si>
    <t>E17-A地块:场地清表，施工准备阶段。                                                                      E17-B地块:主体结构施工至2/3。                                                                                                  E17-C地块:场地清表，施工准备阶段。</t>
  </si>
  <si>
    <t>海丰县（10项）</t>
  </si>
  <si>
    <t>国道G324线海丰县城至梅陇段改建工程</t>
  </si>
  <si>
    <t>海丰县人民政府</t>
  </si>
  <si>
    <t>交通通讯</t>
  </si>
  <si>
    <t>2019-2021</t>
  </si>
  <si>
    <t>路线全长10.028公里，其中K712+227(起点)～K717+000为新建路段，长约3.77km；K717+000～K723+225（终点）为基本利用旧路在左侧进行单侧加宽，部分路段进行截弯取值，长约6.26km。</t>
  </si>
  <si>
    <t>完成50%工程量。</t>
  </si>
  <si>
    <t>1、省交通运输厅已对两阶段施工图设计进行审批，准备走招投标程序。
2、国道G324线海丰县城至梅陇段改建工程附属工程大钳西桥危桥改造工程施工便道施工中。</t>
  </si>
  <si>
    <t>施工图设计需逐级上报至省交通运输厅</t>
  </si>
  <si>
    <t>润宝印刷研发生产项目</t>
  </si>
  <si>
    <t>现代产业</t>
  </si>
  <si>
    <t>厂房、宿舍、办公室、饭堂、润宝职工会所</t>
  </si>
  <si>
    <t>完成厂房主体建设</t>
  </si>
  <si>
    <t>厂房两栋封顶，砌砖已差不多完成，宿舍已建四层，研发楼已建五层。</t>
  </si>
  <si>
    <t>海丰众恒机器手</t>
  </si>
  <si>
    <t>2017-2020</t>
  </si>
  <si>
    <t>主要建设集研发、生产、展览于一体的机器手，机器人生产项目。</t>
  </si>
  <si>
    <t>建成德国标准厂房1层5栋，宿舍6层1栋，全园绿化率达100%。</t>
  </si>
  <si>
    <t>已建成标准厂房5栋，6层宿舍楼1栋，装修完毕，厂区95%绿化已完成道路95%，已铺上水泥路。四号厂房正在装修水电，科研楼三楼正在砌外墙，五楼的柱铁已经完成。</t>
  </si>
  <si>
    <t>海丰佳宝食品</t>
  </si>
  <si>
    <t>主要生产肉类制品，果蔬制品。</t>
  </si>
  <si>
    <t>2020年6月完成厂房建设，7月份完成生产设备采购，年底投产。</t>
  </si>
  <si>
    <t>A01厂房主体结构砌体完成，室内抺灰完成，外立面己完成贴砖；研发车间主体结构砌体完成，室内抺灰完成，外立面的三分之一是玻璃幕墙未施工；员工住宅主体结构砌体完成，室内抺灰完成，外立面己完成贴砖；主体铝合金工程完成80%，钢结构工程完成90%，厂房内室外道路完成60%，厂房地下排水系统正在施工中，计划准备做室内装饰；现正在做消防设施、完善围墙。</t>
  </si>
  <si>
    <t>海丰县公平水库“引水入城”供水建设项目</t>
  </si>
  <si>
    <t>农林水利</t>
  </si>
  <si>
    <t>建设一座10万立方米/天的自来水厂及配套设施，取水泵站一座，全长13.6公里的引水管道</t>
  </si>
  <si>
    <t>取水头部工程、管道工程</t>
  </si>
  <si>
    <t>1、管道施工累计共完成约4300米开挖回填；
2、完成公平水库田寮渡口取水头部基础围护桩95根、水泥搅拌桩842根，高压旋喷桩285根。
3、第三水厂厂区土方平整。</t>
  </si>
  <si>
    <t>海丰县城北三环路升级改造工程</t>
  </si>
  <si>
    <t>市政建设</t>
  </si>
  <si>
    <t>工程改造范围起点于中华鹏路口，终点至红城大道东交叉口（铜马路口），道路红线为42米/50米，总长约9.4公里，按城市主干路标准进行改造，设计时速60km/h，主线中华鹏路口至莲花大道交叉口路段采用双向六车道、莲花大道交叉口至铜马路口路段采用双向八车道。主要建设内容包括：道路工程、交通工程、地下管线工程、桥涵工程、照明工程以及绿化工程</t>
  </si>
  <si>
    <t>道路建设</t>
  </si>
  <si>
    <t>完成钻探，七通一平</t>
  </si>
  <si>
    <t>海丰县城莲花大道建设工程</t>
  </si>
  <si>
    <t>2016-2020</t>
  </si>
  <si>
    <t>一级公路10.718公里</t>
  </si>
  <si>
    <t>2020年全面建成通车。</t>
  </si>
  <si>
    <t>1、莲花大道(修编)项目截止2020年1月底累计完成工程量约13861万元（1月份完成工程量约1951万元），占合同总额的54.9%。其中完成路面基层水稳料摊铺约9.1公里；完成沥青砼下面层厚7cm摊铺8.8公里；完成沥青砼中面层5cm摊铺8.8公里；完成沥青砼上面层4cm摊铺4.0公里等。 
2、附属工程给排水管道项目截止2020年1月底累计完成工程量：排污管9063米，倒虹吸DN1500钢筋砼污水管135米，排污检查井112座，排污管砼支墩237个；敷设给水管道8830米，砖砌阀门井52座，预埋过路给水钢管970米。</t>
  </si>
  <si>
    <t>1、双桂山两个通信基站无用地可安置迁移，目前已评估并出具评估报告，用地尚未落实。2、K5+800～K6+800（顾莲峙村）全路段约1.0公里未完成征地拆迁、地上作物补偿和坟墓及其他管线还未迁移（近期有部分已补偿地上作物的已清表）。3、因该项目无用地建设指标，目前正在配合国土部门办理建设用地报批手续和申请预购水田指标，用地建设手续目前无审批。</t>
  </si>
  <si>
    <t>海丰县红城文旅小镇建设项目</t>
  </si>
  <si>
    <t>社会事业</t>
  </si>
  <si>
    <t>2019-2028</t>
  </si>
  <si>
    <t>包括红色文化广场、红色文化街区、彭湃干部学院、彭湃纪念馆、红色文化创意园区、红色文化研究院、红文一条街、红色实景演艺中心、红区自驾营地等。</t>
  </si>
  <si>
    <t>红色文化广场、文旅小镇核心区建设</t>
  </si>
  <si>
    <t>红色文化广场完成拆迁补偿、场地围蔽工程及基础设施建设。</t>
  </si>
  <si>
    <t>1、红色文化广场项目理顺土地权属，功能变更；2、深度规划设计专家认证周期较长；3、用地指标紧缺</t>
  </si>
  <si>
    <t>海丰县彭湃纪念医院新院区建设项目</t>
  </si>
  <si>
    <t>2018-2022</t>
  </si>
  <si>
    <t>项目按950 张病床综合医院设，包括康复活动区、广场道路、绿化、围墙大门、供电、通信、给排水、消防安全等配套。</t>
  </si>
  <si>
    <t>1.门诊医技楼基础工程的建设、主体建设,总建筑面积48558m2；
2.住院楼Ａ栋的外立面、室内装修等,建筑面积24445m2；
3.空间联系连廊920m2。</t>
  </si>
  <si>
    <t>1.地下室负二层结构工程完成100%；
2.地下室负一层结构工程完成100%；
3.住院楼A栋结构工程完成至地上十七层，占100%。
4.地下室工程完成模板及脚手架拆除，占100%；
5.地下室砌筑工程完成负二层15-22区域，占14.4%；
5.住院楼砌筑工程完成至17层区域，占100%。</t>
  </si>
  <si>
    <t>海丰县彭湃中学提质升级工程</t>
  </si>
  <si>
    <t>2018-2020</t>
  </si>
  <si>
    <t>1.新建图书科普综合楼（其中：图书科普综合楼14250平方米、地下室3674平方米）资金5906万元。2.新建2号宿舍楼4920平方米，资金1476万元。3.新建4号宿舍楼7257平方米，资金2177万元。4.主校门及广场、东西校门和西北围墙，资金800万元。</t>
  </si>
  <si>
    <t>改造学生宿舍、改造教学综合楼、新建辅助用房及生活服务用房，总建筑面积22719.6平方米；室外工程包括铺设广场砖、硬地化、沥青混凝土路面，配套绿化、艺术景观、廊架凳子、校门、围墙、室外给排水、照明、消防、强电电缆、校园监控系统、广播系统等。</t>
  </si>
  <si>
    <t>已完成一期工程的新建5号学生宿舍楼、艺术中心、体育馆、旧学生宿舍楼改造，教学核心区1-8栋教学楼正在建设中；二期项目正在办理立项手续</t>
  </si>
  <si>
    <t>陆丰市（17项）</t>
  </si>
  <si>
    <t>广东陆丰核电一期工程项目</t>
  </si>
  <si>
    <t>陆丰市人民政府</t>
  </si>
  <si>
    <t>能源保障</t>
  </si>
  <si>
    <t>2020-2025</t>
  </si>
  <si>
    <t>陆丰核电厂址规划建设6台百万千瓦级压水堆核电机组，一次规划分期建设。一期工程建设两台AP1000机组，设计寿命60年，单机容量1245MW。</t>
  </si>
  <si>
    <t>计划主要开展核岛国外设备采购、核岛安装运维，排水隧洞施工、常规岛安装运维等工作。</t>
  </si>
  <si>
    <t>陆丰核电一期工程仍处于筹建期，工程进展如下：  1#排水隧洞：截止9月20日，掘进至里程SSK1+193.7，盾构机于9月4日完成铰接密封气囊的更换。并于9月5日恢复掘进。目前，盾构已进入小半径转弯段。掘进速度满足1台盾构机完成1#、2#排水隧洞的进度要求；  1#常规岛：正进行侧壁第三阶段C4/C5/C9/C10/C11段结构施工； ?1#泵房：正进行鼓网区G7-5、泵区W6-1/3结构施工；  场平工程：场平二期累计完成土石方挖运587.12万方，完成率92.7%。计划年底完成A3区土石方开挖； 大吊车臂杆防腐：启动41节臂杆的防腐作业，完成28节臂杆主体防腐施工，其中5节完成验收； CA/CV成品保护：完成模块防腐准备工作，正进行CVBH平台防腐施工。</t>
  </si>
  <si>
    <t>中广核汕尾甲子海上风电场项目（一）</t>
  </si>
  <si>
    <t>规划装机容量为50万千瓦海上风电场，拟安装78台6.45MW风电机组，配套建设1座220kV海上升压站、220kV登陆海底电缆、35kV海底电缆和1座陆上集控中心（与后湖陆上集控中心统一规划建设）。</t>
  </si>
  <si>
    <t>陆上集控中心、海上升压站站，220kv海底电缆，35kv集电海缆，风力发电机组建设。</t>
  </si>
  <si>
    <t>1.推进风机机位、海上升压站详勘；推进项目设计及施工准备相关工作； 
2.推进陆上集控中心建设(与后湖项目共建）；
3.正在进行海上施工准备工作。</t>
  </si>
  <si>
    <t>中广核汕尾甲子海上风电场项目（二）</t>
  </si>
  <si>
    <t>规划装机容量为40万千瓦海上风电场，拟安装62台6.45MW风电机组，配套建设1座220kV海上升压站、220kV登陆海底电缆、35kV海底电缆。</t>
  </si>
  <si>
    <t>海上升压站站，220kv海底电缆，35kv集电海缆，风力发电机组建设。</t>
  </si>
  <si>
    <t>中广核汕尾后湖海上风电场项目</t>
  </si>
  <si>
    <t>2018-2021</t>
  </si>
  <si>
    <t>规划装机容量50万千瓦海上风电场，拟布置91台5.5MW的风电机组，配套建设2座220kV海上升压站、220kV登陆海底电缆、35kV海底电缆及1座陆上集控中心。</t>
  </si>
  <si>
    <t>陆上集控中心，海上升压站、220kv海底电缆，35kv集电海缆，风力发电机组建设。</t>
  </si>
  <si>
    <t>1.送出工程：初步设计已完成，正在进行开工准备等相关工作；
2.推进项目设计相关工作；
3.正在推进海上桩基第2桩、第3桩预制工作； 
4.推进陆上集控中心建设：正在进行排洪沟、围墙等相关施工。</t>
  </si>
  <si>
    <t>汕尾海洋工程基地（陆丰）项目基地水工工程</t>
  </si>
  <si>
    <t>2020-2021</t>
  </si>
  <si>
    <t>建设防波堤一座，8000t重件泊位、5000DWT重件泊位和运维泊位各一个及相应配套设施，码头总长361m。</t>
  </si>
  <si>
    <t>港口码头1#引桥的施工、1#泊位的施工，并完成2#码头的施工。</t>
  </si>
  <si>
    <t>2019年9月24日，完成码头合资公司工商注册。
2019年12月17日，完成码头项目的备案工作。
2019年12月31日，通过码头项目立项投资评审会。</t>
  </si>
  <si>
    <t>1、规划报批；
2、项目环评；
3、恳请汕尾市政府协调省政府尽快批复汕尾港调整规划；
4、恳请市生态环境局协调省生态环境厅协调省政府批示本项目关于生态严控区的处理意见。</t>
  </si>
  <si>
    <t>陆丰海洋工程基地</t>
  </si>
  <si>
    <t>重大发展平台</t>
  </si>
  <si>
    <t>2019-2023</t>
  </si>
  <si>
    <t>建设业务包含陆丰海洋工程基地中各园区公共区域道路工程、护坡工程、给排水管网工程、电缆沟工程、绿化工程、综合水泵房及水池工程、污水处理厂工程及其他临时性工程。</t>
  </si>
  <si>
    <t>完成当前园区公共区域道路工程、护坡工程、给排水管网工程、电缆沟工程、绿化工程、综合水泵房及水池工程、污水处理厂工程及其他临时性工程的建设。</t>
  </si>
  <si>
    <t>完成公共区域配套的可研编制、设计图等前期工作。预计6月开工。</t>
  </si>
  <si>
    <t>设计尚未完成</t>
  </si>
  <si>
    <t>汕尾海洋工程基地（陆丰）中天科技产业园新建项目</t>
  </si>
  <si>
    <t>配套职工宿舍和楼房若干，产能高压交、直流海底光电缆年600公里，电力电缆年1000公里，年销售20亿元人民币。</t>
  </si>
  <si>
    <t>海底电缆生产厂房及生产线安装、调试及投产。</t>
  </si>
  <si>
    <t>共计7栋单体建筑，已完成5栋单体的桩基施工。</t>
  </si>
  <si>
    <t>汕尾海洋工程基地（陆丰）年产40万吨海上风电场配套设备制造项目</t>
  </si>
  <si>
    <t>本项目主要建设本项目主要建设海上风机单桩、塔筒、导管架等生产车间及配套设施，业务内容为海上风机单桩、塔筒、导管架等海工、海风装备研发和制造，预计达产后可达年产400套塔筒、250套海上风机单桩基础、导管架基础承载平台的规模。</t>
  </si>
  <si>
    <t>建设海上风机单桩、塔筒、导管架等生产车间及配套设施</t>
  </si>
  <si>
    <t>一期工程开工仪式已经完成，一期工程岩土工程勘察报告已经完成，目前正在联系设计单位及环评报告编制单位；</t>
  </si>
  <si>
    <t>汕尾海洋工程基地（陆丰）项目管桩及导管架基础制造厂工程</t>
  </si>
  <si>
    <t>本项目主要建设大型海上升压站模块制造厂、风电发电站机组管架制造与装配综合车间及相关配套设施，业务内容海上升压站模块、导管架、钢管桩等海工、海风装备研发和制造，预计达产后年产能钢结构25万吨。</t>
  </si>
  <si>
    <t>大型龙门吊采购安装、重型厂房安装、设备采购及安装。</t>
  </si>
  <si>
    <t>目前已完成土地交易CA证书的办理工作，计划下半月完成土地交易工作。</t>
  </si>
  <si>
    <t>路华电子科技园</t>
  </si>
  <si>
    <t>建设厂房、员工宿舍、生产设备配套。</t>
  </si>
  <si>
    <t>建设围墙,厂房。</t>
  </si>
  <si>
    <t>已完成土地平整，进入基础建设，已经搭建部分钢结构车间。</t>
  </si>
  <si>
    <t>汕尾海洋工程基地（陆丰）项目明阳智能海上风电产业园工程</t>
  </si>
  <si>
    <t>本项目主要建设大型海上风电设备制造、叶片设备制造、电气设备制造、试验中心及其相关配套设施，预计达产后年产能5兆瓦及以上风电机组150套。</t>
  </si>
  <si>
    <t>1、2020年第一季度完成项目前期工作；
2、2020年一季度完成叶片厂房及配套设施建设、安装；
3、2020年二季度完成总装厂房及配套设施建设、安装；
4、2020年三季度完成电气厂房及配套设施建设、安装；
5、2020年四季度完成办公楼工程及配套设施建设；</t>
  </si>
  <si>
    <t>1、E01叶片成型车间BC跨地面钢筋绑扎、浇筑，钢柱安装1根（BCD轴钢柱安装完成），BC跨、CD跨钢梁各安装2道，屋面兜底网张挂，CD跨气楼安装，不锈钢天沟焊接，CD跨梁连杆安装；
2、E06修型车间BC跨地面钢筋绑扎、浇筑，A轴钢柱安装4根，AB跨拼装钢梁，AB跨梁系杆安装，气楼拼装，B轴柱间支撑安装，AB跨屋面水平支撑安装；
3、E03整装厂房L轴地梁短柱防腐，累计完成基础防腐量的95%；  9、10、11轴杯口、地梁，模板制作安装，地梁短柱混凝土浇筑，A轴地梁混凝土浇筑，混凝土浇筑完成总量的96%；
4、E02办公楼、电气厂房基础开挖8.7轴，累计完成基础开挖量55%。水电跟踪土建预埋防雷接地</t>
  </si>
  <si>
    <t>陆丰市运河南、北路市政工程</t>
  </si>
  <si>
    <t>开挖运河长2873米，宽80米，深5—7米；运河北路分两段建设，螺河东岸至上海路2140米长，永泰路至东河段长1173米，宽均为60米，双向六车道。运河南路东接东河西接螺河东岸，全长4781米，宽30米，双向四车道。</t>
  </si>
  <si>
    <t>道路埔设</t>
  </si>
  <si>
    <t>1、南路挡土墙2km;2、南路路基清表2.18km;3、南路路基超挖换填、填石，碎石反滤层;4、污水管道WB46~WB56检查井；5、部分袋装砂井软基处理；6、北路挡土墙1.6km;7、北路雨污水管道；8、北路路基清表清淤泥，AK0+260~AK2+160段回填片石、反滤层及合格土。</t>
  </si>
  <si>
    <t>1、拆迁、搬迁项目及土地征收
2、石油管道改线</t>
  </si>
  <si>
    <t>陆丰市螺河东路（一期）市政工程</t>
  </si>
  <si>
    <t>一期建设线路由老广汕公路茫洋桥至新广汕公路相接，长5.05公里（含桥梁一座），道路红线按80米控制，双向6车道，荷载等级城Ａ级。</t>
  </si>
  <si>
    <t>确定施工单位。</t>
  </si>
  <si>
    <t>开展招标工作。</t>
  </si>
  <si>
    <t>陆城自来水厂</t>
  </si>
  <si>
    <t>建设自来水厂一座，日产量10万吨。</t>
  </si>
  <si>
    <t>开展厂区围墙、附属工程净水构筑物等建设。</t>
  </si>
  <si>
    <t>完成工程项目前期工作，厂区场地平整，围墙工作已推进中。</t>
  </si>
  <si>
    <t>陆丰市龙山中学新校区（二期）建设项目</t>
  </si>
  <si>
    <t>2020-2022</t>
  </si>
  <si>
    <t>通过协调调整为两个标段实施。其中，二期一标段造价为8575.06万元，建设内容为园建包括室外地面面层、混凝土道路、人工湖湖底搅拌桩加固、食堂东南6m道路、西大门前沥青路、亲水平台、环湖小路、边坡10-10、11-11、12-12段增高护坡高度等内容；西大门景墙主要内容为西大门地面、路侧石、园林绿化、挡土墙及景观墙；宿舍楼建设工程主要内容为6#、7#、9#宿舍楼建筑面积共8891.1㎡。书院主要内容为新建书院建筑面积为1601.5㎡；运动场主要内容为运动场跑道、足球场、排水沟、绿化草坪、周边人行通道、升旗台、主席台及看台；弹性丙烯酸篮球场、跳远沙池、二期范围内的树木种植； 1#、2#综合教学楼二次装修主要内容为石材楼地面、墙面块料面层、语音教室瓷砖楼地面重新高档装修；第三配电房800KW发电机组主要内容为扩大原有配电房三，增加柴油发电机组、发电机电池、墙面隔音板、隔音门、消声器、电缆等内容。二期二标段为1栋19层教师周转宿舍（一房一厅）约共260套，学生宿舍3栋216间，新建第二食堂。</t>
  </si>
  <si>
    <t>启动二期一标段建设书院、学生公寓、运动场、体育馆、篮球、乒乓球场、绿化景观等，推进招投标、勘察、设计、施工，报规、报建等。</t>
  </si>
  <si>
    <t>陆丰市龙山中学新校区一期项目已经投入资金2.6313亿元，一期第一标段工程完成建设，其他配套工程已完工，包含综合楼室内外抹灰、铝合金窗安装、室内卫生间防水、屋面防水、楼地面、墙面块料、对应安装预埋、管道穿线；食堂基础工程已完工并投入使用；宿舍楼已完工并投入使用；室外附属工程人行道、机动车平台等基本完成；电房、垃圾站二次结构、砌筑、室内外装修完成、景观桥装饰完成、室外高压电缆，弱电等土建工程及管线预埋完成、室外给排水工程基本完成、路灯安装完成、管线预埋完成。二期建设教师公寓、书院、学生公寓、运动场、体育馆、篮球、乒乓球场、绿化景观等44363.9平方米，二期一标段已完成可行性研究报告、立项、公开投招标，准备签订合同。</t>
  </si>
  <si>
    <t>汕尾市普宁华美实验学校</t>
  </si>
  <si>
    <t>分二期建设。首期投资5亿：建综合楼、体育馆、图书馆各1栋，教学楼2座，阶梯教室1座，礼堂2座，宿舍2栋，食堂2个，设备用房1栋，地下室1层，地下标准泳池3个等。二期投资2亿：建宿舍4栋，教学楼1座，礼堂1座、食堂1个等</t>
  </si>
  <si>
    <t>建设实验楼2栋、图书馆1栋、体育馆1栋、宿舍2栋</t>
  </si>
  <si>
    <t>学生宿舍3.4号楼二层完成梁板混凝土，教职工宿舍2号楼首层完成混凝土，学生宿舍1.2楼底板混凝土浇筑完成，教职工宿舍1号楼首层底板混凝土完成，设备楼七层梁板混凝土完成，5＃连廊（设备楼连小学部）六层梁板混凝土完成，小学部1#六层梁板混凝土完成，2#层梁板钢筋安装，3#混凝土浇筑完成，4#五层梁板浇筑完成，高中部1#四层梁板混凝土完成，2#4#三层梁板混凝土完成，5＃三层梁板及楼梯完成混凝土，
实验Ａ楼二层梁板混凝土完成，综合楼二层支撑架安装。</t>
  </si>
  <si>
    <t>市政自来水建设</t>
  </si>
  <si>
    <t>乌坎村农民公寓建设项目</t>
  </si>
  <si>
    <t>2019-2022</t>
  </si>
  <si>
    <t>建设43栋、25层住宅楼和地下停车库，设计户型有60平方米，90平方米，120平方米，150平方米及相关配套设施。</t>
  </si>
  <si>
    <t>农民公寓基础设施建设。</t>
  </si>
  <si>
    <t>土方工程已完成70%，临时设施完成60%，桩基工程已完成1000根。</t>
  </si>
  <si>
    <t>陆河县（3项）</t>
  </si>
  <si>
    <t>陆河比亚迪汽车综合试验场</t>
  </si>
  <si>
    <t>陆河县人民政府</t>
  </si>
  <si>
    <t>建筑规模：新建办公楼、员工宿舍等建筑10栋；充电及加油站各1个（局限内部使用），维修车间60间，试验室15间。道路建设规模：新建高速环道、动态广场等各类测试路面。</t>
  </si>
  <si>
    <t>外围跑道及配套设备建设</t>
  </si>
  <si>
    <t>1、完成全场征地及大部分清表； 
2、进入试车场的道路已开始施工； 
3、完成上护河岸线调整的水务审批，调整保护区工作正在进行； 
4、正在协调试车场范围内争议地的问题。</t>
  </si>
  <si>
    <t>1、试车场范围内涉及花鳗鲡省级自然保护区核心区建设用地修改方案；
2、用地指标不足；
3、上护、新田两镇部分征地钉子户的征地拆迁未解决。</t>
  </si>
  <si>
    <t>陆河嘉华半岛温泉酒店</t>
  </si>
  <si>
    <t>酒店、餐饮及其配套设施。</t>
  </si>
  <si>
    <t>完成前期报建手续，并且开始建设酒店</t>
  </si>
  <si>
    <t>目前，该项目已经开工建设，完成桩基地勘，现进行场地平整和搭建工人宿舍。</t>
  </si>
  <si>
    <t>陆河县河口镇城镇扩容提质（陆河南部新城）市政道路建设项目</t>
  </si>
  <si>
    <t>2017-2025</t>
  </si>
  <si>
    <t>一期市政道路工程259000平方米、二期市政道路工程218100平方米、桥梁工程14100平方米、三期市政道路工程 544560平方米；市政配套绿化工程103160平方米、照明工程路灯4728套、电缆5456米、排污干管、井62700米、排水干管、井125400米、消防给水62700米、强电管道62700米、弱电管道62700米、交通标示一项。</t>
  </si>
  <si>
    <t>完成新城大道北段、同心路北段、龙腾大道（新城大道至同心路段）等道路、桥梁、排污排水干管、井、照明工程、强电弱电管道、交通标示工程、市民公园、城市运营中心、国道G235绿化带建设。</t>
  </si>
  <si>
    <t>城市运营中心施工</t>
  </si>
  <si>
    <t>建设用地指标、水田指标获取</t>
  </si>
  <si>
    <t>新区管委会（1项）</t>
  </si>
  <si>
    <t>新区江涛创新园项目</t>
  </si>
  <si>
    <t>新区管委会
市城区人民政府</t>
  </si>
  <si>
    <t>主要建设一个集药品研发、生产为一体的药品研发中心。主要设备有：口服固体制剂设备、口服液体制剂设备、研发设备、质检设备及相关生产、辅助、公用及配套设备，预计形成年产值5亿片（粒）片剂（硬胶囊）口服固体。</t>
  </si>
  <si>
    <t>完成内部装修，设备、生产线安装及室外绿化、道路建设</t>
  </si>
  <si>
    <t>1、综合生产厂房、质检楼、综合仓库、提取车间、无菌制剂车间内墙抹灰完成；                             2、综合生产厂房、质检楼、综合仓库、提取车间、无菌制剂车间外墙抹灰完成；                                                 3、综合生产厂房、质检楼、综合仓库、提取车间、无菌制剂车间外墙防水完成；                                                      4、综合生产厂房外墙涂料已完成；质检楼、综合仓库、无菌制剂车间外墙涂料完成50%；                                        5、综合生产厂房和质检楼、综合仓库屋面防水完成；                                                                                6、1#科研楼砌筑完成，内墙抹灰已完成；                                                                  7、2#3#科研楼砌筑已完成；内墙抹灰已完成；                                                               8、4#科研楼外墙真石漆完成；                                                                                 9、1#宿舍内墙砌筑完成，内墙抹灰完成，外墙抹灰已完成；外墙防水完成30。</t>
  </si>
  <si>
    <t>市发改局（1项）</t>
  </si>
  <si>
    <t>粤东天然气主干管网海丰-惠来联络线项目</t>
  </si>
  <si>
    <t>汕尾市发改局</t>
  </si>
  <si>
    <t>经过海丰县、陆丰市、惠来县3个县、市行政范围，干线全长162km，管径为D914mm，设计压力为9.2MPa。总计河流大、中型穿越7处，穿越高速4次（含在建兴汕高速1次），穿越厦深高铁1次，新建1座站场，6座监控阀室。</t>
  </si>
  <si>
    <t>征地、管道建设。</t>
  </si>
  <si>
    <t>市代建中心（5项）</t>
  </si>
  <si>
    <t>珠（三角）（粤）东沿海快速通道汕尾市区至陆丰段及海丰（支线）新建工程</t>
  </si>
  <si>
    <t>汕尾市代建中心</t>
  </si>
  <si>
    <t>2020-2023</t>
  </si>
  <si>
    <t>项目起于S241线和环城快速路（规划）相交处，一期工程（汕尾段）路线长13.0公里，二期工程（陆丰段）路线长10.414公里，三期工程（海丰（支线）段）路线长约15.677公里，三段路线共长约39.091公里。道路横断面采用双向六车道+四辅道（路基宽度60米）设计，设计等级为一级公路兼城市道路，设计速度为80公里/时。</t>
  </si>
  <si>
    <t>完成项目立项及招投标工作</t>
  </si>
  <si>
    <t>1.项目于2012年12月31日取得市发改局项目建议书的批复，批复估算总投资43.36亿元。
2.2019年8月完成了工可的第六次修编工作，可以申报立项，估算总投资约58亿元。
3.现正进行用地预审、规划选址、水土保持方案、地质灾害危险性评估、压覆矿产资源调查和社会稳定风险分析评估等前期工作。</t>
  </si>
  <si>
    <t>1、项目投资规模较大，资金缺口是制约项目开展的最大阻碍，项目建设资金仅依靠我市财力将难以填补项目建设资金的巨大缺口；
2、路线经过多次优化，需占用水田面积约3158亩，而我市补充耕地指标难以平衡本项目占用耕地数量，报批阶段耕地占补平衡落实到位存在困难，无法开展耕地踏勘论证工作</t>
  </si>
  <si>
    <t>海汕路西闸至埔边段综合改造工程</t>
  </si>
  <si>
    <t>海汕路西闸至埔边段综合改造工程起于西闸，沿途经过红草镇梧围、径口、拾和、三和、埔边等村庄，止于埔边小桥。项目路线全长约9.5公里，道路规划红线为70米，控制宽度90m（局部因排洪渠需要控制148米），中央分隔带为9米。项目按照城市快速路的标准进行建设，采用主车道双向六车道+辅道双向四车道设计，主车道设计车速为80公里/小时，辅道设计车速为40公里/小时。主要建设内容包括道路工程、桥梁工程、隧道工程、给排水工程、照明工程、交通工程、绿化工程及其他附属工程等</t>
  </si>
  <si>
    <t>完成项目建设任务。</t>
  </si>
  <si>
    <t>1、土建标：项目第一、二合同段分别于2019年3月30日和2月14日正式动工建设，目前工程已基本完成道路高压旋喷桩等地基处理，桥梁桩基、主体（架梁）和桥面铺装，涵洞和通道施工，给排水管道埋设，辅道水稳层和混凝土路面，主道水稳层和第一层底层沥青路面施工，三和路口隧道主体施工，路基和填土施工，照明工程施工等工作；2、绿化标：目前进行中央9米绿化带填土已基本完成、埋设主道水电过路管基本完成、埋设中央绿化带喷淋管完成30%、完成灯带、完成X129跨线桥底下部分地被种植、完成三和路隧道防火涂料、安装字体及两边150米的中央绿化带、约30%苗木采购等施工工作。3、项目累计完成建安总投资85230万元，占比77.04%。</t>
  </si>
  <si>
    <t>1、用地预审自2018年11月开始向自然资源局申请办理，但因各种原因，至今仍未能办理完成。
2、现场道路两侧部分房屋拆迁工作已接近尾声，但还剩国有土地部分房屋未完成征拆工作，影响现场施工。
3、新建人行道内燃气、电力、电信等管线管道未全部重新埋设完成。</t>
  </si>
  <si>
    <t>汕尾市区工业大道西段等市政综合工程</t>
  </si>
  <si>
    <t>工业大道西段起自兴港路，终点至汕尾大道，全长约5.2公里，总宽度50米～140米（其中路幅宽50米、道路两侧各5米退缩用地、景观带宽约80米），道路设计采用城市主干道的标准，主车道采用双向六车道，设计车速为60公里/小时，80米景观带中设置有城市绿道、蓄水体、驿站、排洪渠等；城北路南起红海西路，北至工业大道西段，全长约1.5公里，路幅宽40米，道路设计采用城市主干道的标准，主车道采用双向六车道，设计车速为60公里/小时；文华路西起城北路，东至林伟华中学门口，全长约390米，路幅宽20米，道路设计采用城市次干道的标准，主车道采用双向四车道，设计车速为40公里/小时。项目主要建设内容包含道路工程、桥隧工程、交通工程、给排水工程、照明工程、电力管道工程、通信管道工程、道路绿化工程、园林景观工程（含城市绿道）等。</t>
  </si>
  <si>
    <t>完成道路主体施工建设。</t>
  </si>
  <si>
    <t>1.2019年4月12日召开市政府市政道路建设工程推进会，要求加快汕尾市区工业大道西段等市政道路建设。2.2019年5月15日与住建局完成项目前期资料的初步移交。 3.2019年6月3日召开汕尾市区工业大道西段等市政工程建设有关工作汇报会议，讨论分析存在问题，研究部署下一步工作。4.2019年7月3日确定项目可行性研究报告修编服务单位，并于2019年7月5日签订服务合同。5.项目可行性研究报告于2019年7月22日报市发改局进行审批，于2019年8月7日取得市发改局申报材料反馈意见，需重新申请项目资金证明、规划选址意见及用地预审意见。6.2019年9月5号发函向市财政局申请资金证明，于2019年11月8日取得资金证明。7.于2019年9月19日确定规划选址意见书编制单位，于2019年9月30日确定用地预审服务单位。8.于2019年10月上旬编制完成项目规划选址评估报告初稿，于2019年11月下旬完成用地预审组件，项目用地预审和规划选址于2019年11月27日报市城区自然资源局进行审批，于2019年12月2日取得市城区自然资源局初审意见，项目用地预审和规划选址已于2019年12月18日报市自然资源局进行审批。9.按照市自然资源局意见，在完善项目用地预审和规划选址方案后于2020年3月16日重新报市城区自然资源局审批。</t>
  </si>
  <si>
    <t>1、项目规划路线经过中央粮库，需占用其土地及库房等建筑物；
2、工程征地拆迁；</t>
  </si>
  <si>
    <t>汕尾市林伟华中学综合楼和体艺游泳馆及配套工程</t>
  </si>
  <si>
    <t>汕尾市代建中心
汕尾市林伟华中学</t>
  </si>
  <si>
    <t>本项目拟建综合楼、体艺馆和游泳馆各一幢。</t>
  </si>
  <si>
    <t>完成项目建筑主体施工。</t>
  </si>
  <si>
    <t>1.业主林伟华中学于2019年8月份确定项目建设方案。2.于2019年8月29日确定工程可行性研究报告编制单位，并于2019年9月30日签订合同。3.于2019年9月下旬编制完成项目工程可行性研究报告初稿。4.2019年10月配合林伟华中学向市财政局申请出具项目资金证明。</t>
  </si>
  <si>
    <t>项目资金证明</t>
  </si>
  <si>
    <t>中共汕尾市委党校迁建工程</t>
  </si>
  <si>
    <t>汕尾市代建中心
中共汕尾市委党校</t>
  </si>
  <si>
    <t>汕尾市委党校迁建工程建设内容：包括综合教学楼a，建筑面积6000㎡；综合教学楼b，建筑面积2500㎡；综合教学楼c，建筑面积3600㎡；学员宿舍楼，建筑面积35000㎡；海陆丰革命根据地历史展览馆（文化史馆），建筑面积6500㎡；体育馆，建筑面积2700㎡；学术报告厅，建筑面积2700㎡；人才公寓，建筑面积10000㎡；学员食堂，建筑面积3000㎡；地下停车场，建筑面积16000㎡；及配套的室外部分场地硬化和绿化以及配套的水、暖、电工程。</t>
  </si>
  <si>
    <t>完成综合教学楼a、综合教学楼b、综合教学楼c、学员宿舍楼、海陆丰革命根据地历史展览馆（文化史馆）、体育馆、学术报告厅、人才公寓、学员食堂、地下停车场的建设，及配套的室外部分场地硬化和绿化以及配套的水、暖、电工程。</t>
  </si>
  <si>
    <t>1.中共汕尾市委党校迁建工程于2019年7月19日动工建设，目前正按计划推进项目建设，截止2020年3月15日,工程进度完成情况如下：
1#楼（展览馆）：完成三层柱、平屋面层梁板钢筋模板制作安装，现进行斜屋面层梁板钢筋模板制作安装。
2#楼（综合教学楼A）：进行首层地梁钢筋绑扎。
3#楼（学院宿舍）：A单元进行基础回填，B单元进行地梁砖模砌筑，C单元完成三层底板浇筑以及三层柱的钢筋制作安装。
5#楼（综合教学楼 B）、6#楼（人才公寓 A/B）：完成5#、6#楼基础防水施工，完成地下室底板钢筋绑扎制作安装及混凝土浇筑的70％。
7#楼（学术报告厅）:进行首层柱钢筋绑扎。
8#楼（综合教学楼 C）:完成B区域斜屋面混凝土浇筑（已封顶），现进行A区域6层柱钢筋模板制作安装。
准备一层墙面砖的砌筑。
9#楼（体育馆）:完成首层柱、二层梁板混凝土浇筑，现进行二层柱、坡屋面层梁板钢筋模板制作安装。
2.截止2020年3月15日，党校项目现场复工到岗人数214人。</t>
  </si>
  <si>
    <t>市铁路办（2项）</t>
  </si>
  <si>
    <t>广州至汕尾铁路（汕尾段）</t>
  </si>
  <si>
    <t>汕尾市铁路办</t>
  </si>
  <si>
    <t>350公里时速高铁，汕尾段线路约54公里。</t>
  </si>
  <si>
    <t>征地拆迁、路基、桥涵、隧道施工。</t>
  </si>
  <si>
    <t>一、广州至汕尾铁路先行段已于2017年7月5日开工建设，全线初步设计已获中国铁路总公司、广东省人民政府联合审批。广汕铁路进入全线开工建设阶段，施工单位中铁十一局（GSSG6标）、中铁十二局（GSSG7标）已进驻我市开展建设工作，我市沿线各县区已全面开展征地拆迁和用地资料组卷报批工作，加大征地拆迁力度，按时交付用地，确保工程建设进展顺利。
二、工程建设进度（一）中铁十二局（GSSG-7标）：
长沙湾完成桩基5根，跨省道S241特大桥完成桩基1根。（二）中铁十一局（GSSG6标）：1、临建工程基本完成；2、三凸岭隧道隧道出口进洞180米，三凸岭斜井进洞293米、路基土石方5万立方米。三、征地拆迁进展情况
截至2020年2月28日，我市共计交付红线用地953.75亩（占比68.99%）、控制性用地40.52亩（占比77.86%）、房屋拆迁15400㎡（占比37.67%）。
其中，海丰县共计交付红线用地348.51亩（占比82.02%）、控制性用地32.21亩（占比100%）、房屋拆迁0㎡。城区共计交付红线用地605.24亩（剔除厦深货运场238亩后完成占比84.13%）、控制性用地8.31亩（占比41.91%）房屋拆迁15400㎡（占比45.81%）。四、“三电”及管线迁改进展情况
截至2020年2月28日，广汕铁路汕尾段（含深汕合作区）累计完成568处迁改，完成设计总量809处的70.21%。</t>
  </si>
  <si>
    <t>一、市城区东涌镇涉及环兴塑胶制品有限公司（新金泰酒楼）、真牌珠宝金行有限公司、百草堂凉茶（新湖驾校）荣霖粮油食品有限公司4块国有土地，尚未进行补偿回收，影响连续梁控制性工程及东冲特大桥工程建设。其中环兴塑胶制品有限公司（新金泰酒楼）、荣霖粮油食品有限公司经协商同意各2个桥墩先进行施工。
二、梅陇镇蜈蚣咀村、上园村、沟尾吴村涉及房屋拆迁面积5845㎡，三个村庄涉及长沙湾特大桥红线内房屋20户、红线外20米37户，其中沟尾吴村房屋未谈妥前同意交付17.45亩红线用地。
三、海丰县梅陇镇梅东村红线涉及鱼塘48.5亩还未交地，协议已签订完成，但村民要求边角地一并征收补偿，并纳入办理社保，目前尚未达成一致意见，还在协调，影响长沙湾大桥施工。梅陇镇农场鱼塘247平方米，因补偿存在争议还未交地。
四、广汕铁路汕尾站改工程占用厦深铁路既有铁路用地238亩，厦深公司需保留货运站场，不同意采用货币补偿，要求以土地置换方式补偿，重建货运场；厦深铁路公司于2020年1月3日发函汕尾市人民政府要求进行选址复建，市府办已呈批给市自然资源局办理，市自然资源局目前还没回函厦深公司。
四、三电迁改输电线路塔基征地涉及梅陇镇东联村委、梅尖村委养殖户鱼塘，要求补偿太高，大大超出概算，海丰铁路办、梅陇镇领导与养殖户多次沟通协调，至今仍没有达成协议，影响施工建设。
四、施工单位受疫情影响，需抓紧恢复施工工点生产，复工复产所需防疫物资紧张。</t>
  </si>
  <si>
    <t>汕尾至汕头铁路（汕尾段）</t>
  </si>
  <si>
    <t>350公里时速高铁，汕尾段约69.6公里。</t>
  </si>
  <si>
    <t>一、工程建设进度
（一）中铁三局（SSZQ2标）：
1、2#、3#钢筋厂建设完成，验收完成，1#、3#拌合站正在建设；
2、平公山隧道出口便道修通，洞口导向墙完成，管棚施做完成；
3、船坞村特大桥钻孔桩47根，螺河特大桥钻孔桩完成42根；
4、大化村出口路基段场地清表完成，进行CFG试桩，完成100根；
5、螺河特大桥160连续梁处水中栈桥搭设；
6、望尧山2号隧道出口清表。
（二）中铁广州工程局（SSZQ3标）：
1、拌和站、钢筋加工厂已全部完成验收；
2、陆丰东站梁场拌和站已完成征地，清表工作完成，梁场拌和站正在施工料仓隔墙；
3、路基挖方开累完成4万方，桥梁孔桩开累完成62根，CFG桩完成837米，挤密螺纹桩开累完成960米。</t>
  </si>
  <si>
    <t>一、市城区东涌镇东石隧道进口处红线涉及农庄房屋、坟墓未拆迁，影响施工进场施工。二、海丰县赤坑镇大化村征地拆迁未启动，影响大化村特大桥和大化隧道施工建设。三、甲西镇天湖村、北池村、范袁村、康美村，桥冲镇湖石村、禾谭村、桥冲村、大塘村、下塘村、后冲村、白沙村坟墓未完全迁移，影响工程建设。四、陆丰市上英镇北洋村要求整体搬迁，该段新建线路红线用地边线距离厦深铁路栅栏约17m，村民要求整体搬迁；五、陆丰市上英镇地方百姓要求对汕汕铁路与厦深铁路间的未征用土地进行征用补偿，该段汕汕铁路与厦深高铁之间的距离为9米至200米，地方百姓反映如汕汕铁路建设后将影响两条铁路间的土地农业生产，要求一并征用补偿；六、陆丰市上英、东海、金厢等镇交地缓慢，可开工点少，影响螺河特大桥进场施工。七、金厢镇望尧村林氏坟墓迁移问题未解决，路基开挖暂时不能施工、望尧山隧道无法进洞施工；八、陆丰市辖区合泰工业园范围内红线用地一致未谈妥，目前国土、省测绘无法进场勘界，地界桩无法埋设，红线征地受阻，东海镇辖区范围内红线进地一直无法进入；九、陆丰市桥冲镇挖方段路基段占用部队军事用地约7亩，陆丰市政府、铁路办多次与部队进行了沟通协商，提出用10亩地进行置换，部队要求置换不少于50亩土地，目前还没达成共识，陆丰市正在协商推进相关工作。</t>
  </si>
  <si>
    <t>汕尾理工学院筹建办（1项）</t>
  </si>
  <si>
    <t>汕尾理工学院</t>
  </si>
  <si>
    <t>汕尾理工学院筹建办</t>
  </si>
  <si>
    <t>总体规划办学规模15000人（本科11500，研究生3500），总规划用地面积约2000亩，总建筑面积约为540900㎡。其中一期约948亩，建筑面积约为218450㎡；二期约646.5亩，建筑面积约为171350㎡；三期约400亩，建筑面积约为151100㎡，投资估算约42.7394亿元，主要建设内容包括十二项必备校舍、其他建筑用房、架空及平台以及地下室停车场等配套设施。</t>
  </si>
  <si>
    <t>校舍建筑面积15万平方米，可行性研究报告，立项及人才引进。</t>
  </si>
  <si>
    <t>汕尾理工学院校园规划与建筑设计已进入评标阶段</t>
  </si>
  <si>
    <t>市国资委（1项）</t>
  </si>
  <si>
    <t>汕尾市区站前横路投控广贤汇</t>
  </si>
  <si>
    <t>汕尾市国资委</t>
  </si>
  <si>
    <t>拟建设人才公寓、专家用房及公共配套。</t>
  </si>
  <si>
    <t>完成项目前期工作，开工建设</t>
  </si>
  <si>
    <t>正在进行项目前期工作。</t>
  </si>
  <si>
    <t>市交通局（3项）</t>
  </si>
  <si>
    <t>沈阳至海口国家高速公路汕尾陆丰至深圳龙岗段改扩建项目（汕尾段）</t>
  </si>
  <si>
    <t>汕尾市交通局</t>
  </si>
  <si>
    <t>深汕西改扩建项目在既有高速公路的基础上由四车道扩建成八车道。汕尾市境内路线长71.74公里，路线向西途经陆丰市、汕尾市城区、海丰县、深汕合作区。工程可行性研究报告推荐方案，汕尾段投资额核准估算约124.5亿元。</t>
  </si>
  <si>
    <t>临时工程、路基工程及征地拆迁。</t>
  </si>
  <si>
    <t>项目已按全线原路加宽方案完成项目核准，初步设计批复。受深汕合作区改线影响，部分前期专项如用地预审、规划选址、社稳等需重新开展，且须进行调规及初步设计变更。目前需重新开展的前期专项、环评已在有序推进：调规报告已获省交通运输厅行业意见，待完成重新用地预审、重新规划选址、重新社稳评估后上报省发改委核准。初步设计变更已通过了省交通厅预审。待调规获批后上报交通部批复，现同步开展定测及施工图设计工作。                                                                                                                    目前汕尾段属于前期阶段，暂无形象进度。</t>
  </si>
  <si>
    <t>兴宁至汕尾高速公路海丰至红海湾开发区段一期工程</t>
  </si>
  <si>
    <t>2015-2020</t>
  </si>
  <si>
    <t>全线采用双向4车道高速公路技术标准，设计速度100km/h，路基宽度26m。 一期工程施工图设计批复规模路线长21.84km（海丰县14.98km，陆丰市6.86公里），设特大桥、大桥5758.32m/11座，中、小桥294.8m/8座，涵洞33座；设隧道1684.5m/座（按双洞平均长计）；设互通立交4处，服务区1处。</t>
  </si>
  <si>
    <t>工程建设剩余路面、房建、绿化、交安、机电工程施工。</t>
  </si>
  <si>
    <t>（1）路基工程：主线路基已全部完成交验，交付路面工程施工。
（2）桥涵工程：桩基、墩柱、预制梁施工已全部完成；涵洞施工已全部完成。
（3）隧道工程：隧道施工已全部完成。
（4）互通立交工程：塘尾互通立交、西湖互通立交、陆丰西互通立交、沙港互通立交正在建设中。
（5）路面工程：已完成主线路段沥青路面施工。</t>
  </si>
  <si>
    <t>1、按照批复的施工图设计，兴汕高速一期工程在海丰县赤坑镇设置了沙港互通立交，连接汕尾市规划的珠东快速路。但截至目前珠东快速路尚未动工，一期工程建成后将无法连接地方道路，无法发挥兴汕高速设计功能。
2、兴汕项目设计的重要功能是作为汕尾红海湾港区的快速疏港公路；目前该港区暂未见动工迹象。
3、自开工以来，受地材价格上涨及调整范围受限问题，承包人承受了较大的经营压力，各标段均不同程度地存在较大的资金压力，对工程建设推进造成了一定影响。</t>
  </si>
  <si>
    <t>兴(宁）汕（尾）高速公路五华至陆河段</t>
  </si>
  <si>
    <t>本项目路线汕尾段5.5km，桩号为K81+500～K87+0005.6。途径陆河上砂、下砂、水唇、于陆河县水唇镇章塘互通连接潮惠高速公路，一级公路，设计时速100KM/h，双向四车道。</t>
  </si>
  <si>
    <t>累计完成陆河段5.5km高速公路施工。</t>
  </si>
  <si>
    <t>1、软基处理：完成软基处理100%；
2、路基工程：完成路基挖方199万m³（总量199万m³），完成总量100%；填方128万m³（总量128万m³），完成总量100%； 
3、涵洞工程：折算完成涵洞25座（总量25座），完成总量100%；
4、桥梁桩基工程：完成桩基433根（总量433根），完成总量100%；完成立柱323根（总量323根），完成总量的100%；完成梁板预制100%，已架设721片（总量733片），完成总量的98.4%；
5、路面工程：完成垫层4.5公里（总量4.5公里），完成总量的100%；完成底基层4.5公里（总量4.5公里），完成总量的100%。完成基层1.1公里（总量9.0公里）,完成总量的12.2%。</t>
  </si>
  <si>
    <t>计划3月10日复工需要政府支持、解决的事项。</t>
  </si>
  <si>
    <t>市科技局（1项）</t>
  </si>
  <si>
    <t>汕尾分中心建设一期</t>
  </si>
  <si>
    <t>汕尾市科技局</t>
  </si>
  <si>
    <t xml:space="preserve">建设大型科研基础设施（大型风电机组整机测试技术实验室（15MW级6自由度传动链），大型叶片研发设计与测试实验室（120米级），大型风机轴承研发测试实验室和多能互补综合实验室，实验风场以及安全研究中心），全周期为5年。其中一期（2020-2022年）建设任务包括：传动链实验室建设厂房和部分设备，叶片实验室建设厂房和试验台，试验风场一期建设2-3个机位,轴承实验室一期只做规划设计，多能互补实验室建设两套试验装置，安全研究中心建成。
</t>
  </si>
  <si>
    <t>启动汕尾分中心建设场地准备及传动链实验楼、叶片测试大厅、安全技术研究中心教学大楼、试验风场陆上桩位的建设，完成各实验室建筑及测试系统的设计方案，签订土建委托合同。
完成试验风场升压站、集控中心、传动链实验室液压加载系统测试系统、叶片实验室检测台、行车、检测设备、安全技术研究中心模拟测试台灯重要试验设备的供货合同签订，并开始设备制造。</t>
  </si>
  <si>
    <t>1.2019年12月27日，召开汕尾分中心第一届理事会第一次会议及学术委员会会议，表决通过分中心拟任人选名单及章程（草案），审议通过先进能源科学与技术广东省实验室汕尾分中心建设实施方案。
2. 2020年2月1日，完成汕尾分中心注册登记。
3. 初步明确汕尾分中心建设用地（共265.76亩）、试验风场机位（20亩）意向。
4. 开展汕尾分中心立项、报批报建、委托协议起草及内部规章制度编制。</t>
  </si>
  <si>
    <t>1、拨付分中心开办经费；
2、协调解决分中心建设用地、用海的问题；
3、适时追加预算投入。</t>
  </si>
  <si>
    <t>市人社局（1项）</t>
  </si>
  <si>
    <t>汕尾市高级技工学校一期项目</t>
  </si>
  <si>
    <t>汕尾市人社局</t>
  </si>
  <si>
    <t>主要建设内容包括教学楼、行政楼、实训楼、双创中心、活动中心、图书馆、体育馆、宿舍楼、食堂、地下车库以及400米标准跑道田径场、室内网球场、道路绿化配套工程。在校生规模约8000至10000人，年职业技能培训超过5000人，力争2020年建成汕尾市高级技工学校，争取到2021年建成汕尾市技师学院。</t>
  </si>
  <si>
    <t>1、学生宿舍楼（16、17号楼）、教学楼（6-8号楼）、实训楼（1－3号楼）、食堂（10、19号楼）建成投入使用；2、学生活动中心、图书馆、体育馆、教师公寓、双创中心建成投入使用；3、400米标准跑道田径场、看台、室外篮球、室外羽毛球场、室外排球场、室外网球场、道路绿化等配套工程建成投入使用。</t>
  </si>
  <si>
    <t>一是学生宿舍楼工程（共11小栋）已全部封顶，完成室内装修和外墙贴砖；二是实训楼工程（共6栋）4栋单体完成封顶并进行室内装修，2栋正在进行4层施工；三是教学楼（共3栋）2栋已封顶，1栋完成6层及食堂（共2栋）完成地基基础； 四是教师公寓、双创中心、活动中心、体育馆、图书馆（共5栋）已完成地基基础施工，基本完成人防工程施工。四是地下管网、校区道路、绿化工程等室外工程已进场施工。</t>
  </si>
  <si>
    <t>1、拓展用地257亩未完成征地手续；
2、启动汕尾市高级技工学校二期项目建设用地问题，涉及271亩；
3、协调推进征地，请求二期项目增补为2020年省重点项目有关工作。</t>
  </si>
  <si>
    <t>市卫健局（1项）</t>
  </si>
  <si>
    <t>汕尾市中医医院建设项目</t>
  </si>
  <si>
    <t>汕尾市卫生健康局</t>
  </si>
  <si>
    <t>规划建设800张床位，一期建设500张床位。</t>
  </si>
  <si>
    <t>完成前期手续办理、地质勘探、三通一平、开工建设地下层。</t>
  </si>
  <si>
    <t>项目由深圳市支持建设资金8亿元并主导建设，负责项目设计、勘探、医院用房建设、信息化建设、设备购置等。目前，省政府批准了医院建设项目用地，市政府召开建设用地会审会议，批准了建设用地划拨申请。现已形成概念设计图，市政府专题召开了图纸设计介绍会。即将开展“三通一平”工作。</t>
  </si>
  <si>
    <t>划拨用地资金未到位</t>
  </si>
  <si>
    <t>市文化旅体局
（1项）</t>
  </si>
  <si>
    <t>汕尾市文化中心项目</t>
  </si>
  <si>
    <t>汕尾市文化旅体局</t>
  </si>
  <si>
    <t>汕尾市文化中心，由市文化馆、市博物馆、市图书馆、演艺中心和配套设施等部分组成。</t>
  </si>
  <si>
    <t>用地手续办理等前期工作，完成项目设计、勘察等相关工作，完成施工许可证核发等相关工作。于5月底动工建设。</t>
  </si>
  <si>
    <t>1、项目用地方面：取得了《关于汕尾市文化中心项目用地的选址意见》、《关于汕尾市文化中心建设用地的意见》、《建设项目选址意见书》、市城区自然资源局项目建设用地预审初审意见、《建设项目用地预审与选址意见书》。2、项目可行性研究方面：已完成项目可行性研究报告编制。3、项目立项方面：取得了《关于市文化中心项目建设资金来源的函》，《关于汕尾市文化中心项目建议书的批复》，《关于汕尾市文化中心项目可行性研究报告的批复》。4、项目方案设计方面：完成项目概念性方案设计，并征求了市直有关单位和市民、人大代表、政协委员的意见建议。</t>
  </si>
  <si>
    <t>1、建设用地水田置换的问题；
2、设计方案和投资模式确定的问题</t>
  </si>
  <si>
    <t>汕尾市中心医院（深圳援建）筹建办（1项）</t>
  </si>
  <si>
    <t>深汕中心医院</t>
  </si>
  <si>
    <t>汕尾市中心医院（深圳援建）筹建办</t>
  </si>
  <si>
    <t>分两期建设，近期设计床位数800张，远期建设700床位，共计1500床位</t>
  </si>
  <si>
    <t>1、2020年11月30日完成所有医疗设备招标；
2、2020年12月15日完成室外工程建设；
3、2020年12月25日完成精装修工程建设；
4、2020年12月31日达到竣工验收条件。
5、2020年12月31日达到医院试运营条件，正式试运营。</t>
  </si>
  <si>
    <t>截至01月底，报告厅：首层砌体完成98%，首层座位台阶浇筑完成100%。后勤综合区：后勤宿舍楼1层砌体完成85%,2、3层砌体完成77%，4层砌体完成87%,5层砌体完成80%，6层砌体完成83%,7层砌体完成80%，屋面花架砌体完成80%；行政楼1层砌体完成70%,2层砌体完成75%，3层砌体完成80%,4层砌体完成60%,5层砌体完成78%,6层砌体完成85%，屋面砌体完成85%。门诊医技楼门诊楼：3#坡道夹层混凝土浇筑完成100%，4#坡道夹层混凝土浇筑完成100%。住院楼：住院楼2层砌体施工完成15%，7层砌体完成55%，8层砌体施工完成57%，9层砌体施工完成9%。
安装工程.后勤综合区：行政楼喷淋支管安装50%，行政楼开槽配管完成55%；地下室一层消防主管道安装完成50%；行政楼六层消防喷淋支管安装30%，地下室风管安装90%，行政楼二层墙面开槽二次配管90%门技楼：裙房一至四层预留洞处理、剔凿、吊线，门诊部空调水管立管安装40%；医疗区负一层管道吊装对接；地下室一层空调水管安装完成10%。住院楼：住院楼七层支架安装完成80%，住院楼八层支架安装完成20%，十二层桥架安装完成40%，仓库加工支架7~15楼风管立管安装40%，10楼风管水平管安装40%。</t>
  </si>
  <si>
    <t>项目用地征迁工作未全部完成</t>
  </si>
  <si>
    <t>市住建局（2项）</t>
  </si>
  <si>
    <t>汕尾市东部水质净化厂及配套管网一期工程项目</t>
  </si>
  <si>
    <t>汕尾市住建局</t>
  </si>
  <si>
    <t>该项目选址于红海湾经济开发区红海湾水质净化厂附近，总规划建设日处理规模为20万吨，厂区用地面积约11.0公顷。该项目分两期建设，其中一期工程项目厂区日处理规模为10万吨，新建泵站3座、污水干管约31km、尾水管约2.2km，厂区建设形式按全地埋式，出水水质标准为地表准IV类，该项目估算总投资约160924.65万元，采用PPP模式投资建设，建设资金由社会资本统筹安排。</t>
  </si>
  <si>
    <t>计划2020年建设该项目厂区土石方、基础等土建工程、部分泵站土建主体工程、部分污水干管等</t>
  </si>
  <si>
    <t>已完成项目选址、社稳、立项、方案初步设计、PPP项目实施方案等编制及入库，以及厂区征地等工作，同时正在开展环境影响评价、水土保持、防洪评价，PPP项目法人及施工招标、监理招标准备工作。累计完成征地拆迁补偿、初步设计等前期工作共7000万元。</t>
  </si>
  <si>
    <t>项目用地手续未报批</t>
  </si>
  <si>
    <t>汕尾市区海滨大道西段及周边支路市政工程项目</t>
  </si>
  <si>
    <t>建设规模自罗马广场至沙滩公园，主要包括海滨大道西段及与其相连接的9条支路，道路建设长度共约6000米，建设面积约20.6万平方米。其中海滨大道西段全长约3600米、路宽40米，以及海滨大道西段与汕马路（香江大道）相连接的9条支路（3条规划新建，6条现状改造）共长约2400米、路宽20～40米，分别为：新建规划二路长约220米、路宽20米，新建规划一路长约240米、路宽20米，新建文华路西侧道路长约270米、路宽20米，改造文华路东侧道路长约310米、路宽20米，改造金鹏路长约260米、路宽30米，改造海港路长约230米、路宽40米，改造红海大道长约250米、路宽40米，改造城南路长约280米、路宽20米，改造通港路长约340米、路宽20米。建设内容主要包括道路、给排水、桥涵、海堤、照明、交通安全设施、绿化及其他配套工程。项目估算投资约63250万元。</t>
  </si>
  <si>
    <t>计划2020年建设海滨大道西段与汕马路（香江大道）相连接的9条支路大部分路基、土石方、海堤、给排水、桥涵等</t>
  </si>
  <si>
    <t>目前，已完成勘察设计施工总承包（ECP)招投标工作，并动工建设；已完成方案设计，完成90%地质勘察、部分场地平整清表约5.28万平方米、试验段软基处理施工搅拌桩长共约8000米，试验段土方外运约20000方，同时相关咨询单位正在同步开展水土保持、海域使用论证，以及完善工程设计，开展项目环境影响评价公众参与公示等前期工作。</t>
  </si>
  <si>
    <t>1、工程建设范围涉及海岸线修测；
2、涉及汕尾海警局单位征拆的问题未理妥；
3、渔产品交易市场、港口派出所等搬迁工作还未完成。</t>
  </si>
  <si>
    <t>汕尾职业技术学院
（1项）</t>
  </si>
  <si>
    <t>汕尾职业技术学院扩建项目（新校区建设项目）</t>
  </si>
  <si>
    <t>汕尾职业技术学院</t>
  </si>
  <si>
    <t>新校区地块征地工作、教学楼建设、学生宿舍建设、学生食堂建设、图书信息大楼建设、多功能体育馆建设、校园信息化建设等土建安装工程以及供电、给排水、消防、园林绿化、道路等配套工程建设和设计、勘察、造价咨询等。</t>
  </si>
  <si>
    <t>继续推进新校区地块征地工作进度，待征地完成后，再进行：1.总规设计；2.项目可研、设计、勘察、造价咨询等前期工作；3.场地平整；4.围墙建设；5.学生宿舍楼；6.综合教学大楼；7.食堂建设；8.多功能体育馆；9.图书信息大楼</t>
  </si>
  <si>
    <t>市政府土地会议已同意征用新校区建设用地</t>
  </si>
  <si>
    <t>1、征地款及项目建设资金尚未落实；
2、新征地块各项征地手续未完成；
3、项目立项需要材料尚未齐全</t>
  </si>
  <si>
    <t>市政数局（1项）</t>
  </si>
  <si>
    <t>汕尾市市民服务广场</t>
  </si>
  <si>
    <t>市政数局
市城区人民政府</t>
  </si>
  <si>
    <t>主楼地上11层，地下2层；附楼为会议中心。</t>
  </si>
  <si>
    <t>砌体结构20%（200万），水电消防幕墙8%（370万），幕墙材料购买20%（340），地下室车道40%（60万）至2020年3月15日本工程总共使用资金为970万元。</t>
  </si>
  <si>
    <t>汕尾2020年重点建设项目各行业进展情况汇总表（分领域）</t>
  </si>
  <si>
    <t>其中1-15日完成投资</t>
  </si>
  <si>
    <t>1-3月
完成投资</t>
  </si>
  <si>
    <t>未开工，疫情影响</t>
  </si>
  <si>
    <t>1、拨付分中心开办经费；
2、协调解决分中心建设用地问题；
3、加快立项及报批报建审批流程</t>
  </si>
  <si>
    <t>海丰县公平水库”引水入城“供水建设项目</t>
  </si>
  <si>
    <t>一、中铁广州局站前三标（SSZQ-3标）：
1、拌和站、钢筋加工厂已全部完成验收；
2、陆丰东站梁场拌和站已完成征地，梁场拌和站正在施工料仓棚；
3、路基挖方开累完成13万方，桥梁孔桩开累完成144根，承台开累完成1个，CFG桩完成7770米，挤密螺纹桩开累完成12048米。
二、中铁三局站前二标（SSZQ-2标）：
1、路基段素砼桩完成5根；土方开挖6062方；
2、船坞村特大桥钻孔桩完成30根；
3、平公山隧道洞身开挖12.6m；
4、螺河特大桥钻孔桩完成79根；
5、螺河特大桥钢栈桥完成201米。</t>
  </si>
  <si>
    <t>中铁三局站前二标（SSZQ-2标）：
1、涉及东石隧道出口、船坞特大桥、新联隧道进口、东都隧道、屿仔大桥、虎头山隧道进口等工点，由于征地协议、房屋拆迁协议、坟墓拆迁协议、水塘补偿协议未签订，影响进地施工，目前地方协调推进缓慢。2、涉及漯河特大桥流冲河水中墩（0～62号墩）的施工，养殖水域征地协议未签订，鸟类保护区生态补偿方案未落实，影响施工，目前地方协调推进缓慢。3、涉及虎头山隧道出口、跨兴汕高速特大桥、大化村隧道进口的施工，由于上届村委遗留问题（红线内鱼塘的问题）影响征地拆迁工作。4、铁路里程DK24+040～DK28+040段长度4Km，归属于陆丰市乌坎村，由于历史遗留问题，此处征拆困难非常大，经多次与乌坎村协调，目前征地工作无进展。5、陆丰市辖区合泰工业园范围内红线用地一直未谈妥，目前国土、省测绘无法进场勘界，地界桩无法埋设，红线征地受阻。6、陆丰境内目前部分地段已开始征地测绘，当前发现新增坟墓及春节前已清点的坟墓总数多达1000余座，但迁坟工作一直未开始，一些已完成测绘的红线用地无法完成进地及补勘工作，需协调加快迁坟进展。
中铁广州局站前三标
1.DK41+580～DK41+900挖方段路基军事用地;2.房屋拆迁工作还未开始，对标段多处重点工程影响很大。</t>
  </si>
  <si>
    <t>一、中铁十二局（GSSG-7标）：长沙湾特大桥正在进行桩基、承台、墩身施工，跨省道S241特大桥进行桩基施工，红阳特大桥正在进行承台、墩身施工，路基DK235+729.990-DK236+245.52进行爆破开挖，红阳隧道进行临建施工，跨深汕西高速大桥进行桩基施工；城区下行联络线东冲特大桥进行桩基施工及承台施工；东冲特大桥进行桩基施工及承台施工；横岭山隧道安装自动监测点，施暴工作已完成；横岭山隧道进口管棚施工；尖山水库2号大桥桩基施工及承台施工；上行联络线东冲特大桥进行桩基及承台施工；铜鼎山隧道进口正洞开挖及仰拱施作；铜鼎山隧道出口正洞开挖及仰拱施作；埔边大桥进行桩基施工。
二、中铁十一局（GSSG-6标）：
1、三凸岭隧道出口进洞58米；
2、三凸岭斜井进洞55米；
3、路基土石方5000m3。</t>
  </si>
  <si>
    <t>中铁十二局（GSSG-7标）：
1.梅陇镇-蜈蚣蟕、上园、沟尾吴-房屋拆迁-5845㎡，三个村庄分别都属于长沙湾特大桥红线内房屋20户，红线外20米37户，其中沟尾吴村房屋未谈妥前不肯交付其他红线共计17.45亩。房屋丈量已完成，登记造册，村民要求要有宅基地，因本镇大部分都属于基本农田无法调用；
2.梅陇镇-梅东村-鱼塘征收-32400㎡，全部属于鱼塘范围，在长沙湾特大桥DK226+380—DK228+150，镇已经把征地签完，青苗补偿农户不愿意，要求给边角地也要征收，并给个人办理社保；
3.汕尾城区-东涌镇-新湖村-既有厦深线与新建广汕线夹心地土地征迁-158.3亩，东冲特大桥0#-10#墩处于荣霖商住用地境内，就夹心地问题尚未达成一致，11#-17#墩处于新金泰国有土地境内，赔偿单价未能统一，真牌珠宝及联业驾校同属于国有土地，就国有土地赔偿问题未能达成一致。
4.汕尾城区-东涌镇-厦深铁路所属红线用地未交付-21941㎡，里程DK247+600处为厦深货场属于站内红线范围，汕尾梁场、汕尾站广汕场设计在本位置。
中铁十一局（GSSG-6标）：无存在问题</t>
  </si>
  <si>
    <t>城区农村生活污水治理全覆盖37个行政村（109自然村），建设污水处理站56个，污水建设规模2820吨/天，截污主管网59115米，电气工程。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</si>
</sst>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2"/>
      <name val="宋体"/>
      <family val="0"/>
    </font>
    <font>
      <sz val="11"/>
      <name val="宋体"/>
      <family val="0"/>
    </font>
    <font>
      <b/>
      <sz val="26"/>
      <name val="方正小标宋简体"/>
      <family val="4"/>
    </font>
    <font>
      <b/>
      <sz val="12"/>
      <name val="仿宋_GB2312"/>
      <family val="3"/>
    </font>
    <font>
      <sz val="12"/>
      <name val="仿宋_GB2312"/>
      <family val="3"/>
    </font>
    <font>
      <b/>
      <sz val="12"/>
      <name val="宋体"/>
      <family val="0"/>
    </font>
    <font>
      <sz val="26"/>
      <name val="方正小标宋简体"/>
      <family val="4"/>
    </font>
    <font>
      <sz val="12"/>
      <name val="Times New Roman"/>
      <family val="1"/>
    </font>
    <font>
      <b/>
      <sz val="12"/>
      <name val="Times New Roman"/>
      <family val="1"/>
    </font>
    <font>
      <sz val="12"/>
      <color indexed="8"/>
      <name val="宋体"/>
      <family val="0"/>
    </font>
    <font>
      <sz val="11.5"/>
      <name val="宋体"/>
      <family val="0"/>
    </font>
    <font>
      <sz val="10"/>
      <name val="宋体"/>
      <family val="0"/>
    </font>
    <font>
      <sz val="10.5"/>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4" applyNumberFormat="0" applyAlignment="0" applyProtection="0"/>
    <xf numFmtId="0" fontId="22" fillId="4" borderId="5" applyNumberFormat="0" applyAlignment="0" applyProtection="0"/>
    <xf numFmtId="0" fontId="23" fillId="4" borderId="4" applyNumberFormat="0" applyAlignment="0" applyProtection="0"/>
    <xf numFmtId="0" fontId="24" fillId="5" borderId="6" applyNumberFormat="0" applyAlignment="0" applyProtection="0"/>
    <xf numFmtId="0" fontId="25" fillId="0" borderId="7" applyNumberFormat="0" applyFill="0" applyAlignment="0" applyProtection="0"/>
    <xf numFmtId="0" fontId="26" fillId="0" borderId="8"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31" fillId="4" borderId="0" applyNumberFormat="0" applyBorder="0" applyAlignment="0" applyProtection="0"/>
    <xf numFmtId="0" fontId="31"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2" borderId="0" applyNumberFormat="0" applyBorder="0" applyAlignment="0" applyProtection="0"/>
    <xf numFmtId="0" fontId="31" fillId="8" borderId="0" applyNumberFormat="0" applyBorder="0" applyAlignment="0" applyProtection="0"/>
    <xf numFmtId="0" fontId="30" fillId="3" borderId="0" applyNumberFormat="0" applyBorder="0" applyAlignment="0" applyProtection="0"/>
    <xf numFmtId="0" fontId="30" fillId="16"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6" borderId="0" applyNumberFormat="0" applyBorder="0" applyAlignment="0" applyProtection="0"/>
    <xf numFmtId="0" fontId="31" fillId="14" borderId="0" applyNumberFormat="0" applyBorder="0" applyAlignment="0" applyProtection="0"/>
    <xf numFmtId="0" fontId="30" fillId="14" borderId="0" applyNumberFormat="0" applyBorder="0" applyAlignment="0" applyProtection="0"/>
    <xf numFmtId="0" fontId="0" fillId="0" borderId="0" applyProtection="0">
      <alignment/>
    </xf>
  </cellStyleXfs>
  <cellXfs count="107">
    <xf numFmtId="0" fontId="0" fillId="0" borderId="0" xfId="0" applyAlignment="1">
      <alignment vertical="center"/>
    </xf>
    <xf numFmtId="0" fontId="0" fillId="0" borderId="0" xfId="0" applyAlignment="1">
      <alignment horizontal="center" vertical="center"/>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left" vertical="center" wrapText="1"/>
    </xf>
    <xf numFmtId="0" fontId="4" fillId="0" borderId="0" xfId="0" applyNumberFormat="1" applyFont="1" applyFill="1" applyAlignment="1">
      <alignment horizontal="right" vertical="center" wrapText="1"/>
    </xf>
    <xf numFmtId="0"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xf>
    <xf numFmtId="0" fontId="5" fillId="0" borderId="9" xfId="0" applyFont="1" applyFill="1" applyBorder="1" applyAlignment="1">
      <alignment vertical="center"/>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NumberFormat="1" applyFont="1" applyFill="1" applyBorder="1" applyAlignment="1">
      <alignment horizontal="center" vertical="center" wrapText="1"/>
    </xf>
    <xf numFmtId="0" fontId="0" fillId="14" borderId="9" xfId="0" applyFont="1" applyFill="1" applyBorder="1" applyAlignment="1">
      <alignment horizontal="center" vertical="center" wrapText="1"/>
    </xf>
    <xf numFmtId="0" fontId="0" fillId="14" borderId="9" xfId="0" applyFont="1" applyFill="1" applyBorder="1" applyAlignment="1">
      <alignment vertical="center" wrapText="1"/>
    </xf>
    <xf numFmtId="0" fontId="0" fillId="14"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10" fontId="6" fillId="0" borderId="0" xfId="0" applyNumberFormat="1" applyFont="1" applyFill="1" applyAlignment="1">
      <alignment horizontal="center" vertical="center" wrapText="1"/>
    </xf>
    <xf numFmtId="0" fontId="7" fillId="0" borderId="0" xfId="0" applyNumberFormat="1" applyFont="1" applyFill="1" applyBorder="1" applyAlignment="1">
      <alignment vertical="center" wrapText="1"/>
    </xf>
    <xf numFmtId="10" fontId="0" fillId="0" borderId="0" xfId="0" applyNumberFormat="1" applyFont="1" applyFill="1" applyAlignment="1">
      <alignment horizontal="center" vertical="center" wrapText="1"/>
    </xf>
    <xf numFmtId="0" fontId="8" fillId="0" borderId="0" xfId="0" applyNumberFormat="1" applyFont="1" applyFill="1" applyAlignment="1">
      <alignment horizontal="right" vertical="center" wrapText="1"/>
    </xf>
    <xf numFmtId="176" fontId="5" fillId="0" borderId="9" xfId="0" applyNumberFormat="1" applyFont="1" applyFill="1" applyBorder="1" applyAlignment="1">
      <alignment horizontal="left" vertical="center" wrapText="1"/>
    </xf>
    <xf numFmtId="10" fontId="0" fillId="0" borderId="9" xfId="0" applyNumberFormat="1" applyFont="1" applyFill="1" applyBorder="1" applyAlignment="1">
      <alignment horizontal="center" vertical="center" wrapText="1"/>
    </xf>
    <xf numFmtId="10"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10" fontId="5"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10" fontId="0" fillId="0" borderId="9" xfId="0" applyNumberFormat="1" applyFont="1" applyFill="1" applyBorder="1" applyAlignment="1">
      <alignment horizontal="center" vertical="center"/>
    </xf>
    <xf numFmtId="0" fontId="0" fillId="0" borderId="9" xfId="0" applyFont="1" applyFill="1" applyBorder="1" applyAlignment="1">
      <alignment vertical="center"/>
    </xf>
    <xf numFmtId="0" fontId="0" fillId="14" borderId="9" xfId="0" applyFont="1" applyFill="1" applyBorder="1" applyAlignment="1">
      <alignment horizontal="center" vertical="center"/>
    </xf>
    <xf numFmtId="10" fontId="0" fillId="14" borderId="9" xfId="0" applyNumberFormat="1" applyFont="1" applyFill="1" applyBorder="1" applyAlignment="1">
      <alignment horizontal="center" vertical="center"/>
    </xf>
    <xf numFmtId="0" fontId="0" fillId="14" borderId="10" xfId="0" applyFont="1" applyFill="1" applyBorder="1" applyAlignment="1">
      <alignment vertical="center" wrapText="1"/>
    </xf>
    <xf numFmtId="0" fontId="0" fillId="14" borderId="9" xfId="0" applyFont="1" applyFill="1" applyBorder="1" applyAlignment="1">
      <alignment vertical="center"/>
    </xf>
    <xf numFmtId="0" fontId="0" fillId="0" borderId="10" xfId="0" applyFont="1" applyFill="1" applyBorder="1" applyAlignment="1">
      <alignment vertical="center" wrapText="1"/>
    </xf>
    <xf numFmtId="0" fontId="9" fillId="0" borderId="10" xfId="0" applyFont="1" applyFill="1" applyBorder="1" applyAlignment="1" applyProtection="1">
      <alignment vertical="center" wrapText="1"/>
      <protection/>
    </xf>
    <xf numFmtId="0" fontId="5" fillId="0" borderId="9" xfId="0" applyFont="1" applyFill="1" applyBorder="1" applyAlignment="1">
      <alignment vertical="center"/>
    </xf>
    <xf numFmtId="0" fontId="9" fillId="0" borderId="9" xfId="0" applyFont="1" applyFill="1" applyBorder="1" applyAlignment="1" applyProtection="1">
      <alignment vertical="center" wrapText="1"/>
      <protection/>
    </xf>
    <xf numFmtId="0" fontId="5" fillId="14" borderId="9" xfId="0" applyFont="1" applyFill="1" applyBorder="1" applyAlignment="1">
      <alignment horizontal="center" vertical="center" wrapText="1"/>
    </xf>
    <xf numFmtId="0" fontId="5" fillId="14" borderId="9" xfId="0" applyFont="1" applyFill="1" applyBorder="1" applyAlignment="1">
      <alignment vertical="center" wrapText="1"/>
    </xf>
    <xf numFmtId="0" fontId="5" fillId="14" borderId="9" xfId="0" applyNumberFormat="1" applyFont="1" applyFill="1" applyBorder="1" applyAlignment="1">
      <alignment horizontal="center" vertical="center" wrapText="1"/>
    </xf>
    <xf numFmtId="0" fontId="5" fillId="14" borderId="9" xfId="0" applyFont="1" applyFill="1" applyBorder="1" applyAlignment="1">
      <alignment horizontal="center" vertical="center"/>
    </xf>
    <xf numFmtId="0" fontId="5" fillId="14" borderId="9" xfId="0" applyFont="1" applyFill="1" applyBorder="1" applyAlignment="1">
      <alignment vertical="center"/>
    </xf>
    <xf numFmtId="10" fontId="5" fillId="14" borderId="9"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5"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0" fillId="0" borderId="0" xfId="0" applyFill="1" applyAlignment="1">
      <alignment horizontal="left" vertical="center" wrapText="1"/>
    </xf>
    <xf numFmtId="10" fontId="0" fillId="0" borderId="0" xfId="0" applyNumberFormat="1" applyFont="1" applyFill="1" applyAlignment="1">
      <alignment vertical="center"/>
    </xf>
    <xf numFmtId="0" fontId="2" fillId="0" borderId="0" xfId="0" applyNumberFormat="1" applyFont="1" applyFill="1" applyAlignment="1">
      <alignment horizontal="right" vertical="center" wrapText="1"/>
    </xf>
    <xf numFmtId="0" fontId="5" fillId="0" borderId="9" xfId="0" applyFont="1" applyFill="1" applyBorder="1" applyAlignment="1">
      <alignment horizontal="right" vertical="center"/>
    </xf>
    <xf numFmtId="0" fontId="0" fillId="0" borderId="9" xfId="0" applyFont="1" applyFill="1" applyBorder="1" applyAlignment="1">
      <alignment horizontal="left" vertical="center" wrapText="1"/>
    </xf>
    <xf numFmtId="0" fontId="0" fillId="0" borderId="9" xfId="0" applyNumberFormat="1" applyFont="1" applyFill="1" applyBorder="1" applyAlignment="1">
      <alignment horizontal="right" vertical="center" wrapText="1"/>
    </xf>
    <xf numFmtId="0" fontId="10" fillId="0" borderId="9" xfId="0" applyFont="1" applyFill="1" applyBorder="1" applyAlignment="1">
      <alignment horizontal="left" vertical="center" wrapText="1"/>
    </xf>
    <xf numFmtId="0" fontId="5" fillId="0" borderId="9" xfId="0" applyNumberFormat="1" applyFont="1" applyFill="1" applyBorder="1" applyAlignment="1">
      <alignment horizontal="right" vertical="center" wrapText="1"/>
    </xf>
    <xf numFmtId="10" fontId="0" fillId="0" borderId="0" xfId="0" applyNumberFormat="1" applyFont="1" applyFill="1" applyAlignment="1">
      <alignment horizontal="right" vertical="center" wrapText="1"/>
    </xf>
    <xf numFmtId="0" fontId="4" fillId="0" borderId="0" xfId="0" applyNumberFormat="1" applyFont="1" applyFill="1" applyBorder="1" applyAlignment="1">
      <alignment horizontal="center" vertical="center" wrapText="1"/>
    </xf>
    <xf numFmtId="10" fontId="5" fillId="0" borderId="9" xfId="0" applyNumberFormat="1" applyFont="1" applyFill="1" applyBorder="1" applyAlignment="1">
      <alignment vertical="center"/>
    </xf>
    <xf numFmtId="0" fontId="0" fillId="0" borderId="9" xfId="0" applyFill="1" applyBorder="1" applyAlignment="1">
      <alignment horizontal="left" vertical="center" wrapText="1"/>
    </xf>
    <xf numFmtId="0" fontId="0" fillId="0" borderId="9" xfId="0" applyFill="1" applyBorder="1" applyAlignment="1">
      <alignment horizontal="right" vertical="center"/>
    </xf>
    <xf numFmtId="0" fontId="0" fillId="0" borderId="9" xfId="0" applyFill="1" applyBorder="1" applyAlignment="1">
      <alignment vertical="center" wrapText="1"/>
    </xf>
    <xf numFmtId="10" fontId="0" fillId="0" borderId="9" xfId="0" applyNumberFormat="1" applyFont="1" applyFill="1" applyBorder="1" applyAlignment="1">
      <alignment vertical="center"/>
    </xf>
    <xf numFmtId="0" fontId="0" fillId="0" borderId="9" xfId="0" applyFill="1" applyBorder="1" applyAlignment="1">
      <alignment vertical="center"/>
    </xf>
    <xf numFmtId="0" fontId="9" fillId="0" borderId="10" xfId="0" applyFont="1" applyFill="1" applyBorder="1" applyAlignment="1" applyProtection="1">
      <alignment horizontal="left" vertical="center" wrapText="1"/>
      <protection/>
    </xf>
    <xf numFmtId="0" fontId="1" fillId="0" borderId="9" xfId="0" applyFont="1" applyFill="1" applyBorder="1" applyAlignment="1">
      <alignment horizontal="left" vertical="center" wrapText="1"/>
    </xf>
    <xf numFmtId="0" fontId="1" fillId="0" borderId="9" xfId="0" applyFont="1" applyFill="1" applyBorder="1" applyAlignment="1">
      <alignment vertical="center" wrapText="1"/>
    </xf>
    <xf numFmtId="0" fontId="0" fillId="0" borderId="9" xfId="0" applyFont="1" applyFill="1" applyBorder="1" applyAlignment="1">
      <alignment horizontal="right" vertical="center"/>
    </xf>
    <xf numFmtId="0" fontId="11" fillId="0" borderId="9" xfId="0" applyFont="1" applyFill="1" applyBorder="1" applyAlignment="1">
      <alignment vertical="center" wrapText="1"/>
    </xf>
    <xf numFmtId="0" fontId="0" fillId="0" borderId="9" xfId="0" applyFont="1" applyFill="1" applyBorder="1" applyAlignment="1">
      <alignment horizontal="right" vertical="center" wrapText="1"/>
    </xf>
    <xf numFmtId="10" fontId="0" fillId="0" borderId="9" xfId="0" applyNumberFormat="1" applyFont="1" applyFill="1" applyBorder="1" applyAlignment="1">
      <alignment vertical="center" wrapText="1"/>
    </xf>
    <xf numFmtId="0" fontId="10" fillId="0" borderId="9" xfId="0" applyFont="1" applyFill="1" applyBorder="1" applyAlignment="1">
      <alignment vertical="center" wrapText="1"/>
    </xf>
    <xf numFmtId="0" fontId="7"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12" fillId="0" borderId="9" xfId="0" applyFont="1" applyFill="1" applyBorder="1" applyAlignment="1">
      <alignment vertical="center" wrapText="1"/>
    </xf>
    <xf numFmtId="0" fontId="3" fillId="0" borderId="0" xfId="0" applyNumberFormat="1" applyFont="1" applyFill="1" applyBorder="1" applyAlignment="1">
      <alignment vertical="center" wrapText="1"/>
    </xf>
    <xf numFmtId="0" fontId="4" fillId="0" borderId="0" xfId="0" applyNumberFormat="1" applyFont="1" applyFill="1" applyBorder="1" applyAlignment="1">
      <alignment vertical="center" wrapText="1"/>
    </xf>
    <xf numFmtId="0" fontId="6" fillId="0" borderId="0" xfId="0" applyNumberFormat="1" applyFont="1" applyFill="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0" fontId="3" fillId="0" borderId="15" xfId="63" applyFont="1" applyFill="1" applyBorder="1" applyAlignment="1" applyProtection="1">
      <alignment horizontal="center" vertical="center" wrapText="1"/>
      <protection/>
    </xf>
    <xf numFmtId="0" fontId="3" fillId="0" borderId="9" xfId="63" applyFont="1" applyFill="1" applyBorder="1" applyAlignment="1" applyProtection="1">
      <alignment horizontal="left" vertical="center" wrapText="1"/>
      <protection/>
    </xf>
    <xf numFmtId="176" fontId="3" fillId="0" borderId="9" xfId="0" applyNumberFormat="1" applyFont="1" applyFill="1" applyBorder="1" applyAlignment="1">
      <alignment horizontal="left" vertical="center" wrapText="1"/>
    </xf>
    <xf numFmtId="176" fontId="3" fillId="0" borderId="9" xfId="0" applyNumberFormat="1" applyFont="1" applyFill="1" applyBorder="1" applyAlignment="1">
      <alignment horizontal="right" vertical="center" wrapText="1"/>
    </xf>
    <xf numFmtId="0" fontId="3" fillId="0" borderId="9" xfId="0" applyNumberFormat="1" applyFont="1" applyFill="1" applyBorder="1" applyAlignment="1">
      <alignment horizontal="left" vertical="center" wrapText="1"/>
    </xf>
    <xf numFmtId="0" fontId="4" fillId="0" borderId="15"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right" vertical="center" wrapText="1"/>
    </xf>
    <xf numFmtId="176" fontId="4"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0" xfId="0" applyFont="1" applyFill="1" applyBorder="1" applyAlignment="1">
      <alignmen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
  <sheetViews>
    <sheetView zoomScaleSheetLayoutView="100" workbookViewId="0" topLeftCell="A1">
      <selection activeCell="M8" sqref="M8"/>
    </sheetView>
  </sheetViews>
  <sheetFormatPr defaultColWidth="9.00390625" defaultRowHeight="14.25"/>
  <cols>
    <col min="2" max="2" width="31.25390625" style="0" customWidth="1"/>
    <col min="3" max="3" width="37.125" style="0" customWidth="1"/>
    <col min="4" max="7" width="12.625" style="0" customWidth="1"/>
    <col min="8" max="8" width="19.625" style="0" customWidth="1"/>
    <col min="9" max="9" width="11.625" style="0" customWidth="1"/>
    <col min="10" max="10" width="13.625" style="0" customWidth="1"/>
    <col min="11" max="11" width="12.00390625" style="0" customWidth="1"/>
    <col min="12" max="12" width="22.50390625" style="0" customWidth="1"/>
    <col min="13" max="13" width="6.625" style="0" customWidth="1"/>
  </cols>
  <sheetData>
    <row r="1" spans="1:256" ht="36.75" customHeight="1">
      <c r="A1" s="85" t="s">
        <v>0</v>
      </c>
      <c r="B1" s="85"/>
      <c r="C1" s="85"/>
      <c r="D1" s="85"/>
      <c r="E1" s="85"/>
      <c r="F1" s="85"/>
      <c r="G1" s="85"/>
      <c r="H1" s="85"/>
      <c r="I1" s="85"/>
      <c r="J1" s="85"/>
      <c r="K1" s="85"/>
      <c r="L1" s="85"/>
      <c r="M1" s="85"/>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78"/>
      <c r="FM1" s="78"/>
      <c r="FN1" s="78"/>
      <c r="FO1" s="78"/>
      <c r="FP1" s="78"/>
      <c r="FQ1" s="78"/>
      <c r="FR1" s="78"/>
      <c r="FS1" s="78"/>
      <c r="FT1" s="78"/>
      <c r="FU1" s="78"/>
      <c r="FV1" s="78"/>
      <c r="FW1" s="78"/>
      <c r="FX1" s="78"/>
      <c r="FY1" s="78"/>
      <c r="FZ1" s="78"/>
      <c r="GA1" s="78"/>
      <c r="GB1" s="78"/>
      <c r="GC1" s="78"/>
      <c r="GD1" s="78"/>
      <c r="GE1" s="78"/>
      <c r="GF1" s="78"/>
      <c r="GG1" s="78"/>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c r="IR1" s="80"/>
      <c r="IS1" s="80"/>
      <c r="IT1" s="80"/>
      <c r="IU1" s="80"/>
      <c r="IV1" s="80"/>
    </row>
    <row r="2" spans="1:223" s="22" customFormat="1" ht="24" customHeight="1">
      <c r="A2" s="7" t="s">
        <v>1</v>
      </c>
      <c r="B2" s="7"/>
      <c r="C2" s="7"/>
      <c r="D2" s="7"/>
      <c r="E2" s="7"/>
      <c r="F2" s="7"/>
      <c r="G2" s="7"/>
      <c r="H2" s="7"/>
      <c r="I2" s="7"/>
      <c r="J2" s="7"/>
      <c r="K2" s="7"/>
      <c r="L2" s="7"/>
      <c r="M2" s="7"/>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row>
    <row r="3" spans="1:223" s="47" customFormat="1" ht="34.5" customHeight="1">
      <c r="A3" s="86" t="s">
        <v>2</v>
      </c>
      <c r="B3" s="87" t="s">
        <v>3</v>
      </c>
      <c r="C3" s="87" t="s">
        <v>4</v>
      </c>
      <c r="D3" s="87" t="s">
        <v>5</v>
      </c>
      <c r="E3" s="88" t="s">
        <v>6</v>
      </c>
      <c r="F3" s="88" t="s">
        <v>7</v>
      </c>
      <c r="G3" s="89" t="s">
        <v>8</v>
      </c>
      <c r="H3" s="89"/>
      <c r="I3" s="103"/>
      <c r="J3" s="87" t="s">
        <v>9</v>
      </c>
      <c r="K3" s="87" t="s">
        <v>10</v>
      </c>
      <c r="L3" s="87" t="s">
        <v>11</v>
      </c>
      <c r="M3" s="104" t="s">
        <v>12</v>
      </c>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79"/>
      <c r="FM3" s="79"/>
      <c r="FN3" s="79"/>
      <c r="FO3" s="79"/>
      <c r="FP3" s="79"/>
      <c r="FQ3" s="79"/>
      <c r="FR3" s="79"/>
      <c r="FS3" s="79"/>
      <c r="FT3" s="79"/>
      <c r="FU3" s="79"/>
      <c r="FV3" s="79"/>
      <c r="FW3" s="79"/>
      <c r="FX3" s="79"/>
      <c r="FY3" s="79"/>
      <c r="FZ3" s="79"/>
      <c r="GA3" s="79"/>
      <c r="GB3" s="79"/>
      <c r="GC3" s="79"/>
      <c r="GD3" s="79"/>
      <c r="GE3" s="79"/>
      <c r="GF3" s="79"/>
      <c r="GG3" s="79"/>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row>
    <row r="4" spans="1:223" s="47" customFormat="1" ht="34.5" customHeight="1">
      <c r="A4" s="90"/>
      <c r="B4" s="91"/>
      <c r="C4" s="91"/>
      <c r="D4" s="91"/>
      <c r="E4" s="92"/>
      <c r="F4" s="92"/>
      <c r="G4" s="88" t="s">
        <v>13</v>
      </c>
      <c r="H4" s="88" t="s">
        <v>14</v>
      </c>
      <c r="I4" s="88" t="s">
        <v>15</v>
      </c>
      <c r="J4" s="91"/>
      <c r="K4" s="91"/>
      <c r="L4" s="91"/>
      <c r="M4" s="104"/>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79"/>
      <c r="FM4" s="79"/>
      <c r="FN4" s="79"/>
      <c r="FO4" s="79"/>
      <c r="FP4" s="79"/>
      <c r="FQ4" s="79"/>
      <c r="FR4" s="79"/>
      <c r="FS4" s="79"/>
      <c r="FT4" s="79"/>
      <c r="FU4" s="79"/>
      <c r="FV4" s="79"/>
      <c r="FW4" s="79"/>
      <c r="FX4" s="79"/>
      <c r="FY4" s="79"/>
      <c r="FZ4" s="79"/>
      <c r="GA4" s="79"/>
      <c r="GB4" s="79"/>
      <c r="GC4" s="79"/>
      <c r="GD4" s="79"/>
      <c r="GE4" s="79"/>
      <c r="GF4" s="79"/>
      <c r="GG4" s="79"/>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row>
    <row r="5" spans="1:223" s="83" customFormat="1" ht="123" customHeight="1" hidden="1">
      <c r="A5" s="93"/>
      <c r="B5" s="94"/>
      <c r="C5" s="95"/>
      <c r="D5" s="89"/>
      <c r="E5" s="96"/>
      <c r="F5" s="96"/>
      <c r="G5" s="96"/>
      <c r="H5" s="97"/>
      <c r="I5" s="105"/>
      <c r="J5" s="97"/>
      <c r="K5" s="97"/>
      <c r="L5" s="97"/>
      <c r="M5" s="105"/>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106"/>
      <c r="FM5" s="106"/>
      <c r="FN5" s="106"/>
      <c r="FO5" s="106"/>
      <c r="FP5" s="106"/>
      <c r="FQ5" s="106"/>
      <c r="FR5" s="106"/>
      <c r="FS5" s="106"/>
      <c r="FT5" s="106"/>
      <c r="FU5" s="106"/>
      <c r="FV5" s="106"/>
      <c r="FW5" s="106"/>
      <c r="FX5" s="106"/>
      <c r="FY5" s="106"/>
      <c r="FZ5" s="106"/>
      <c r="GA5" s="106"/>
      <c r="GB5" s="106"/>
      <c r="GC5" s="106"/>
      <c r="GD5" s="106"/>
      <c r="GE5" s="106"/>
      <c r="GF5" s="106"/>
      <c r="GG5" s="106"/>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row>
    <row r="6" spans="1:223" s="84" customFormat="1" ht="165.75" customHeight="1" hidden="1">
      <c r="A6" s="98"/>
      <c r="B6" s="99"/>
      <c r="C6" s="100"/>
      <c r="D6" s="101"/>
      <c r="E6" s="102"/>
      <c r="F6" s="102"/>
      <c r="G6" s="102"/>
      <c r="H6" s="100"/>
      <c r="I6" s="100"/>
      <c r="J6" s="100"/>
      <c r="K6" s="105"/>
      <c r="L6" s="105"/>
      <c r="M6" s="105"/>
      <c r="FL6" s="106"/>
      <c r="FM6" s="106"/>
      <c r="FN6" s="106"/>
      <c r="FO6" s="106"/>
      <c r="FP6" s="106"/>
      <c r="FQ6" s="106"/>
      <c r="FR6" s="106"/>
      <c r="FS6" s="106"/>
      <c r="FT6" s="106"/>
      <c r="FU6" s="106"/>
      <c r="FV6" s="106"/>
      <c r="FW6" s="106"/>
      <c r="FX6" s="106"/>
      <c r="FY6" s="106"/>
      <c r="FZ6" s="106"/>
      <c r="GA6" s="106"/>
      <c r="GB6" s="106"/>
      <c r="GC6" s="106"/>
      <c r="GD6" s="106"/>
      <c r="GE6" s="106"/>
      <c r="GF6" s="106"/>
      <c r="GG6" s="106"/>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row>
    <row r="7" spans="1:256" ht="31.5" customHeight="1">
      <c r="A7" s="93"/>
      <c r="B7" s="94" t="s">
        <v>16</v>
      </c>
      <c r="C7" s="95"/>
      <c r="D7" s="89"/>
      <c r="E7" s="96">
        <f>E8+E54+E96</f>
        <v>0</v>
      </c>
      <c r="F7" s="96">
        <f>F8+F54+F96</f>
        <v>0</v>
      </c>
      <c r="G7" s="96">
        <f>G8+G54+G96</f>
        <v>0</v>
      </c>
      <c r="H7" s="97"/>
      <c r="I7" s="105"/>
      <c r="J7" s="97"/>
      <c r="K7" s="97"/>
      <c r="L7" s="97"/>
      <c r="M7" s="105"/>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78"/>
      <c r="FM7" s="78"/>
      <c r="FN7" s="78"/>
      <c r="FO7" s="78"/>
      <c r="FP7" s="78"/>
      <c r="FQ7" s="78"/>
      <c r="FR7" s="78"/>
      <c r="FS7" s="78"/>
      <c r="FT7" s="78"/>
      <c r="FU7" s="78"/>
      <c r="FV7" s="78"/>
      <c r="FW7" s="78"/>
      <c r="FX7" s="78"/>
      <c r="FY7" s="78"/>
      <c r="FZ7" s="78"/>
      <c r="GA7" s="78"/>
      <c r="GB7" s="78"/>
      <c r="GC7" s="78"/>
      <c r="GD7" s="78"/>
      <c r="GE7" s="78"/>
      <c r="GF7" s="78"/>
      <c r="GG7" s="78"/>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c r="IU7" s="80"/>
      <c r="IV7" s="80"/>
    </row>
  </sheetData>
  <sheetProtection/>
  <mergeCells count="13">
    <mergeCell ref="A1:M1"/>
    <mergeCell ref="A2:M2"/>
    <mergeCell ref="G3:I3"/>
    <mergeCell ref="A3:A4"/>
    <mergeCell ref="B3:B4"/>
    <mergeCell ref="C3:C4"/>
    <mergeCell ref="D3:D4"/>
    <mergeCell ref="E3:E4"/>
    <mergeCell ref="F3:F4"/>
    <mergeCell ref="J3:J4"/>
    <mergeCell ref="K3:K4"/>
    <mergeCell ref="L3:L4"/>
    <mergeCell ref="M3:M4"/>
  </mergeCells>
  <printOptions/>
  <pageMargins left="0.75" right="0.75" top="1" bottom="1" header="0.5097222222222222" footer="0.5097222222222222"/>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80"/>
  <sheetViews>
    <sheetView view="pageBreakPreview" zoomScale="80" zoomScaleSheetLayoutView="80" workbookViewId="0" topLeftCell="G60">
      <selection activeCell="H62" sqref="H62"/>
    </sheetView>
  </sheetViews>
  <sheetFormatPr defaultColWidth="9.00390625" defaultRowHeight="14.25"/>
  <cols>
    <col min="1" max="1" width="5.125" style="50" customWidth="1"/>
    <col min="2" max="2" width="14.25390625" style="51" customWidth="1"/>
    <col min="3" max="3" width="11.25390625" style="51" customWidth="1"/>
    <col min="4" max="4" width="10.50390625" style="51" customWidth="1"/>
    <col min="5" max="5" width="5.125" style="52" customWidth="1"/>
    <col min="6" max="6" width="42.75390625" style="52" customWidth="1"/>
    <col min="7" max="7" width="10.75390625" style="53" customWidth="1"/>
    <col min="8" max="8" width="9.625" style="53" customWidth="1"/>
    <col min="9" max="9" width="9.875" style="53" customWidth="1"/>
    <col min="10" max="10" width="25.50390625" style="54" customWidth="1"/>
    <col min="11" max="11" width="11.00390625" style="53" customWidth="1"/>
    <col min="12" max="12" width="11.375" style="53" customWidth="1"/>
    <col min="13" max="13" width="47.00390625" style="52" customWidth="1"/>
    <col min="14" max="14" width="10.625" style="55" bestFit="1" customWidth="1"/>
    <col min="15" max="15" width="36.25390625" style="52" customWidth="1"/>
    <col min="16" max="16384" width="9.00390625" style="52" customWidth="1"/>
  </cols>
  <sheetData>
    <row r="1" spans="1:255" ht="39" customHeight="1">
      <c r="A1" s="2" t="s">
        <v>17</v>
      </c>
      <c r="B1" s="3"/>
      <c r="C1" s="3"/>
      <c r="D1" s="3"/>
      <c r="E1" s="2"/>
      <c r="F1" s="2"/>
      <c r="G1" s="56"/>
      <c r="H1" s="56"/>
      <c r="I1" s="56"/>
      <c r="J1" s="3"/>
      <c r="K1" s="56"/>
      <c r="L1" s="56"/>
      <c r="M1" s="2"/>
      <c r="N1" s="21"/>
      <c r="O1" s="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78"/>
      <c r="FL1" s="78"/>
      <c r="FM1" s="78"/>
      <c r="FN1" s="78"/>
      <c r="FO1" s="78"/>
      <c r="FP1" s="78"/>
      <c r="FQ1" s="78"/>
      <c r="FR1" s="78"/>
      <c r="FS1" s="78"/>
      <c r="FT1" s="78"/>
      <c r="FU1" s="78"/>
      <c r="FV1" s="78"/>
      <c r="FW1" s="78"/>
      <c r="FX1" s="78"/>
      <c r="FY1" s="78"/>
      <c r="FZ1" s="78"/>
      <c r="GA1" s="78"/>
      <c r="GB1" s="78"/>
      <c r="GC1" s="78"/>
      <c r="GD1" s="78"/>
      <c r="GE1" s="78"/>
      <c r="GF1" s="78"/>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c r="IR1" s="80"/>
      <c r="IS1" s="80"/>
      <c r="IT1" s="80"/>
      <c r="IU1" s="80"/>
    </row>
    <row r="2" spans="1:222" s="22" customFormat="1" ht="15.75" customHeight="1">
      <c r="A2" s="4"/>
      <c r="B2" s="6"/>
      <c r="C2" s="6"/>
      <c r="D2" s="6"/>
      <c r="E2" s="7"/>
      <c r="F2" s="7"/>
      <c r="G2" s="7"/>
      <c r="H2" s="7"/>
      <c r="I2" s="7"/>
      <c r="J2" s="6"/>
      <c r="K2" s="7"/>
      <c r="L2" s="7"/>
      <c r="N2" s="62" t="s">
        <v>1</v>
      </c>
      <c r="O2" s="24"/>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row>
    <row r="3" spans="1:222" s="47" customFormat="1" ht="25.5" customHeight="1">
      <c r="A3" s="8" t="s">
        <v>2</v>
      </c>
      <c r="B3" s="8" t="s">
        <v>3</v>
      </c>
      <c r="C3" s="8" t="s">
        <v>18</v>
      </c>
      <c r="D3" s="8" t="s">
        <v>19</v>
      </c>
      <c r="E3" s="8" t="s">
        <v>5</v>
      </c>
      <c r="F3" s="8" t="s">
        <v>4</v>
      </c>
      <c r="G3" s="9" t="s">
        <v>6</v>
      </c>
      <c r="H3" s="9" t="s">
        <v>20</v>
      </c>
      <c r="I3" s="9" t="s">
        <v>21</v>
      </c>
      <c r="J3" s="25"/>
      <c r="K3" s="19" t="s">
        <v>22</v>
      </c>
      <c r="L3" s="19"/>
      <c r="M3" s="19"/>
      <c r="N3" s="26"/>
      <c r="O3" s="19" t="s">
        <v>23</v>
      </c>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79"/>
      <c r="FL3" s="79"/>
      <c r="FM3" s="79"/>
      <c r="FN3" s="79"/>
      <c r="FO3" s="79"/>
      <c r="FP3" s="79"/>
      <c r="FQ3" s="79"/>
      <c r="FR3" s="79"/>
      <c r="FS3" s="79"/>
      <c r="FT3" s="79"/>
      <c r="FU3" s="79"/>
      <c r="FV3" s="79"/>
      <c r="FW3" s="79"/>
      <c r="FX3" s="79"/>
      <c r="FY3" s="79"/>
      <c r="FZ3" s="79"/>
      <c r="GA3" s="79"/>
      <c r="GB3" s="79"/>
      <c r="GC3" s="79"/>
      <c r="GD3" s="79"/>
      <c r="GE3" s="79"/>
      <c r="GF3" s="79"/>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row>
    <row r="4" spans="1:222" s="47" customFormat="1" ht="42.75" customHeight="1">
      <c r="A4" s="8"/>
      <c r="B4" s="8"/>
      <c r="C4" s="8"/>
      <c r="D4" s="8"/>
      <c r="E4" s="8"/>
      <c r="F4" s="8"/>
      <c r="G4" s="9"/>
      <c r="H4" s="9"/>
      <c r="I4" s="9" t="s">
        <v>13</v>
      </c>
      <c r="J4" s="9" t="s">
        <v>24</v>
      </c>
      <c r="K4" s="19" t="s">
        <v>25</v>
      </c>
      <c r="L4" s="19" t="s">
        <v>26</v>
      </c>
      <c r="M4" s="19" t="s">
        <v>27</v>
      </c>
      <c r="N4" s="27" t="s">
        <v>28</v>
      </c>
      <c r="O4" s="19"/>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79"/>
      <c r="FL4" s="79"/>
      <c r="FM4" s="79"/>
      <c r="FN4" s="79"/>
      <c r="FO4" s="79"/>
      <c r="FP4" s="79"/>
      <c r="FQ4" s="79"/>
      <c r="FR4" s="79"/>
      <c r="FS4" s="79"/>
      <c r="FT4" s="79"/>
      <c r="FU4" s="79"/>
      <c r="FV4" s="79"/>
      <c r="FW4" s="79"/>
      <c r="FX4" s="79"/>
      <c r="FY4" s="79"/>
      <c r="FZ4" s="79"/>
      <c r="GA4" s="79"/>
      <c r="GB4" s="79"/>
      <c r="GC4" s="79"/>
      <c r="GD4" s="79"/>
      <c r="GE4" s="79"/>
      <c r="GF4" s="79"/>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row>
    <row r="5" spans="1:15" s="48" customFormat="1" ht="30" customHeight="1">
      <c r="A5" s="10" t="s">
        <v>29</v>
      </c>
      <c r="B5" s="10"/>
      <c r="C5" s="11"/>
      <c r="D5" s="11"/>
      <c r="E5" s="12"/>
      <c r="F5" s="12"/>
      <c r="G5" s="57">
        <f>SUM(G6,G10,G21,G39,G43,G45,G47,G53,G56,G58,G60,G64,G66,G68,G70,G72,G74,G77,G79)</f>
        <v>17089416.69</v>
      </c>
      <c r="H5" s="57">
        <f>SUM(H6,H10,H21,H39,H43,H45,H47,H53,H56,H58,H60,H64,H66,H68,H70,H72,H74,H77,H79)</f>
        <v>3746879</v>
      </c>
      <c r="I5" s="57">
        <f>SUM(I6,I10,I21,I39,I43,I45,I47,I53,I56,I58,I60,I64,I66,I68,I70,I72,I74,I77,I79)</f>
        <v>2912834.54</v>
      </c>
      <c r="J5" s="28"/>
      <c r="K5" s="57">
        <f>SUM(K6,K10,K21,K39,K43,K45,K47,K53,K56,K58,K60,K64,K66,K68,K70,K72,K74,K77,K79)</f>
        <v>56070.1</v>
      </c>
      <c r="L5" s="57">
        <v>223431.6</v>
      </c>
      <c r="M5" s="12"/>
      <c r="N5" s="64">
        <f aca="true" t="shared" si="0" ref="N5:N10">SUM(L5/I5*100%)</f>
        <v>0.07670590173652637</v>
      </c>
      <c r="O5" s="12"/>
    </row>
    <row r="6" spans="1:15" s="48" customFormat="1" ht="30" customHeight="1">
      <c r="A6" s="10" t="s">
        <v>30</v>
      </c>
      <c r="B6" s="10"/>
      <c r="C6" s="11"/>
      <c r="D6" s="11"/>
      <c r="E6" s="12"/>
      <c r="F6" s="12"/>
      <c r="G6" s="57">
        <v>2096212</v>
      </c>
      <c r="H6" s="57">
        <v>730500</v>
      </c>
      <c r="I6" s="57">
        <v>265712</v>
      </c>
      <c r="J6" s="28"/>
      <c r="K6" s="57">
        <v>11670.2</v>
      </c>
      <c r="L6" s="57">
        <v>26250</v>
      </c>
      <c r="M6" s="12"/>
      <c r="N6" s="64">
        <f t="shared" si="0"/>
        <v>0.09879117239718191</v>
      </c>
      <c r="O6" s="12"/>
    </row>
    <row r="7" spans="1:15" ht="53.25" customHeight="1">
      <c r="A7" s="19">
        <v>1</v>
      </c>
      <c r="B7" s="58" t="s">
        <v>31</v>
      </c>
      <c r="C7" s="58" t="s">
        <v>32</v>
      </c>
      <c r="D7" s="13" t="s">
        <v>33</v>
      </c>
      <c r="E7" s="13" t="s">
        <v>34</v>
      </c>
      <c r="F7" s="58" t="s">
        <v>35</v>
      </c>
      <c r="G7" s="59">
        <v>1180000</v>
      </c>
      <c r="H7" s="59">
        <v>630000</v>
      </c>
      <c r="I7" s="59">
        <v>200000</v>
      </c>
      <c r="J7" s="65" t="s">
        <v>36</v>
      </c>
      <c r="K7" s="66">
        <v>11250</v>
      </c>
      <c r="L7" s="66">
        <v>11250</v>
      </c>
      <c r="M7" s="67" t="s">
        <v>37</v>
      </c>
      <c r="N7" s="68">
        <f t="shared" si="0"/>
        <v>0.05625</v>
      </c>
      <c r="O7" s="69"/>
    </row>
    <row r="8" spans="1:15" ht="66" customHeight="1">
      <c r="A8" s="19">
        <v>2</v>
      </c>
      <c r="B8" s="58" t="s">
        <v>38</v>
      </c>
      <c r="C8" s="58" t="s">
        <v>32</v>
      </c>
      <c r="D8" s="13" t="s">
        <v>33</v>
      </c>
      <c r="E8" s="13" t="s">
        <v>39</v>
      </c>
      <c r="F8" s="58" t="s">
        <v>40</v>
      </c>
      <c r="G8" s="59">
        <v>16212</v>
      </c>
      <c r="H8" s="59">
        <v>500</v>
      </c>
      <c r="I8" s="59">
        <v>15712</v>
      </c>
      <c r="J8" s="70" t="s">
        <v>41</v>
      </c>
      <c r="K8" s="66">
        <v>0</v>
      </c>
      <c r="L8" s="66">
        <v>0</v>
      </c>
      <c r="M8" s="67" t="s">
        <v>42</v>
      </c>
      <c r="N8" s="68">
        <f t="shared" si="0"/>
        <v>0</v>
      </c>
      <c r="O8" s="69" t="s">
        <v>43</v>
      </c>
    </row>
    <row r="9" spans="1:15" ht="61.5" customHeight="1">
      <c r="A9" s="19">
        <v>3</v>
      </c>
      <c r="B9" s="58" t="s">
        <v>44</v>
      </c>
      <c r="C9" s="58" t="s">
        <v>32</v>
      </c>
      <c r="D9" s="13" t="s">
        <v>33</v>
      </c>
      <c r="E9" s="13" t="s">
        <v>45</v>
      </c>
      <c r="F9" s="58" t="s">
        <v>46</v>
      </c>
      <c r="G9" s="59">
        <v>900000</v>
      </c>
      <c r="H9" s="59">
        <v>100000</v>
      </c>
      <c r="I9" s="59">
        <v>50000</v>
      </c>
      <c r="J9" s="70" t="s">
        <v>36</v>
      </c>
      <c r="K9" s="66">
        <v>420.2</v>
      </c>
      <c r="L9" s="66">
        <v>15000</v>
      </c>
      <c r="M9" s="69" t="s">
        <v>47</v>
      </c>
      <c r="N9" s="68">
        <f t="shared" si="0"/>
        <v>0.3</v>
      </c>
      <c r="O9" s="69"/>
    </row>
    <row r="10" spans="1:15" s="48" customFormat="1" ht="30" customHeight="1">
      <c r="A10" s="10" t="s">
        <v>48</v>
      </c>
      <c r="B10" s="10"/>
      <c r="C10" s="11"/>
      <c r="D10" s="11"/>
      <c r="E10" s="12"/>
      <c r="F10" s="12"/>
      <c r="G10" s="57">
        <f>SUM(G11:G20)</f>
        <v>973044.21</v>
      </c>
      <c r="H10" s="57">
        <f>SUM(H11:H20)</f>
        <v>163499</v>
      </c>
      <c r="I10" s="57">
        <f>SUM(I11:I20)</f>
        <v>157900</v>
      </c>
      <c r="J10" s="28"/>
      <c r="K10" s="57">
        <f>SUM(K11:K20)</f>
        <v>2407</v>
      </c>
      <c r="L10" s="57">
        <f>SUM(L11:L20)</f>
        <v>23557</v>
      </c>
      <c r="M10" s="12"/>
      <c r="N10" s="64">
        <f t="shared" si="0"/>
        <v>0.14918936035465485</v>
      </c>
      <c r="O10" s="12"/>
    </row>
    <row r="11" spans="1:15" ht="74.25" customHeight="1">
      <c r="A11" s="19">
        <v>4</v>
      </c>
      <c r="B11" s="58" t="s">
        <v>49</v>
      </c>
      <c r="C11" s="58" t="s">
        <v>50</v>
      </c>
      <c r="D11" s="13" t="s">
        <v>51</v>
      </c>
      <c r="E11" s="13" t="s">
        <v>52</v>
      </c>
      <c r="F11" s="58" t="s">
        <v>53</v>
      </c>
      <c r="G11" s="59">
        <v>25190</v>
      </c>
      <c r="H11" s="59">
        <v>412</v>
      </c>
      <c r="I11" s="59">
        <v>12000</v>
      </c>
      <c r="J11" s="70" t="s">
        <v>54</v>
      </c>
      <c r="K11" s="66">
        <v>50</v>
      </c>
      <c r="L11" s="66">
        <v>400</v>
      </c>
      <c r="M11" s="67" t="s">
        <v>55</v>
      </c>
      <c r="N11" s="68">
        <f aca="true" t="shared" si="1" ref="N11:N21">SUM(L11/I11*100%)</f>
        <v>0.03333333333333333</v>
      </c>
      <c r="O11" s="69" t="s">
        <v>56</v>
      </c>
    </row>
    <row r="12" spans="1:15" ht="47.25" customHeight="1">
      <c r="A12" s="19">
        <v>5</v>
      </c>
      <c r="B12" s="58" t="s">
        <v>57</v>
      </c>
      <c r="C12" s="58" t="s">
        <v>50</v>
      </c>
      <c r="D12" s="13" t="s">
        <v>58</v>
      </c>
      <c r="E12" s="13" t="s">
        <v>39</v>
      </c>
      <c r="F12" s="58" t="s">
        <v>59</v>
      </c>
      <c r="G12" s="59">
        <v>24600</v>
      </c>
      <c r="H12" s="59">
        <v>6000</v>
      </c>
      <c r="I12" s="59">
        <v>20000</v>
      </c>
      <c r="J12" s="70" t="s">
        <v>60</v>
      </c>
      <c r="K12" s="66">
        <v>500</v>
      </c>
      <c r="L12" s="66">
        <v>3500</v>
      </c>
      <c r="M12" s="67" t="s">
        <v>61</v>
      </c>
      <c r="N12" s="68">
        <f t="shared" si="1"/>
        <v>0.175</v>
      </c>
      <c r="O12" s="69"/>
    </row>
    <row r="13" spans="1:15" ht="67.5" customHeight="1">
      <c r="A13" s="19">
        <v>6</v>
      </c>
      <c r="B13" s="58" t="s">
        <v>62</v>
      </c>
      <c r="C13" s="58" t="s">
        <v>50</v>
      </c>
      <c r="D13" s="13" t="s">
        <v>58</v>
      </c>
      <c r="E13" s="13" t="s">
        <v>63</v>
      </c>
      <c r="F13" s="58" t="s">
        <v>64</v>
      </c>
      <c r="G13" s="59">
        <v>90000</v>
      </c>
      <c r="H13" s="59">
        <v>29000</v>
      </c>
      <c r="I13" s="59">
        <v>10000</v>
      </c>
      <c r="J13" s="65" t="s">
        <v>65</v>
      </c>
      <c r="K13" s="66">
        <v>300</v>
      </c>
      <c r="L13" s="66">
        <v>2300</v>
      </c>
      <c r="M13" s="67" t="s">
        <v>66</v>
      </c>
      <c r="N13" s="68">
        <f t="shared" si="1"/>
        <v>0.23</v>
      </c>
      <c r="O13" s="69"/>
    </row>
    <row r="14" spans="1:15" ht="123.75" customHeight="1">
      <c r="A14" s="19">
        <v>7</v>
      </c>
      <c r="B14" s="58" t="s">
        <v>67</v>
      </c>
      <c r="C14" s="58" t="s">
        <v>50</v>
      </c>
      <c r="D14" s="13" t="s">
        <v>58</v>
      </c>
      <c r="E14" s="13" t="s">
        <v>63</v>
      </c>
      <c r="F14" s="58" t="s">
        <v>68</v>
      </c>
      <c r="G14" s="59">
        <v>30000</v>
      </c>
      <c r="H14" s="59">
        <v>18400</v>
      </c>
      <c r="I14" s="59">
        <v>11600</v>
      </c>
      <c r="J14" s="65" t="s">
        <v>69</v>
      </c>
      <c r="K14" s="66">
        <v>200</v>
      </c>
      <c r="L14" s="66">
        <v>1400</v>
      </c>
      <c r="M14" s="67" t="s">
        <v>70</v>
      </c>
      <c r="N14" s="68">
        <f t="shared" si="1"/>
        <v>0.1206896551724138</v>
      </c>
      <c r="O14" s="69"/>
    </row>
    <row r="15" spans="1:15" ht="62.25" customHeight="1">
      <c r="A15" s="19">
        <v>8</v>
      </c>
      <c r="B15" s="58" t="s">
        <v>71</v>
      </c>
      <c r="C15" s="58" t="s">
        <v>50</v>
      </c>
      <c r="D15" s="13" t="s">
        <v>72</v>
      </c>
      <c r="E15" s="13" t="s">
        <v>52</v>
      </c>
      <c r="F15" s="58" t="s">
        <v>73</v>
      </c>
      <c r="G15" s="59">
        <v>39787</v>
      </c>
      <c r="H15" s="59">
        <v>12000</v>
      </c>
      <c r="I15" s="59">
        <v>18000</v>
      </c>
      <c r="J15" s="65" t="s">
        <v>74</v>
      </c>
      <c r="K15" s="66">
        <v>500</v>
      </c>
      <c r="L15" s="66">
        <v>2700</v>
      </c>
      <c r="M15" s="67" t="s">
        <v>75</v>
      </c>
      <c r="N15" s="68">
        <f t="shared" si="1"/>
        <v>0.15</v>
      </c>
      <c r="O15" s="69"/>
    </row>
    <row r="16" spans="1:15" ht="119.25" customHeight="1">
      <c r="A16" s="19">
        <v>9</v>
      </c>
      <c r="B16" s="58" t="s">
        <v>76</v>
      </c>
      <c r="C16" s="58" t="s">
        <v>50</v>
      </c>
      <c r="D16" s="13" t="s">
        <v>77</v>
      </c>
      <c r="E16" s="13" t="s">
        <v>52</v>
      </c>
      <c r="F16" s="58" t="s">
        <v>78</v>
      </c>
      <c r="G16" s="59">
        <v>74000</v>
      </c>
      <c r="H16" s="59">
        <v>500</v>
      </c>
      <c r="I16" s="59">
        <v>20000</v>
      </c>
      <c r="J16" s="65" t="s">
        <v>79</v>
      </c>
      <c r="K16" s="66">
        <v>50</v>
      </c>
      <c r="L16" s="66">
        <v>350</v>
      </c>
      <c r="M16" s="69" t="s">
        <v>80</v>
      </c>
      <c r="N16" s="68">
        <f t="shared" si="1"/>
        <v>0.0175</v>
      </c>
      <c r="O16" s="69"/>
    </row>
    <row r="17" spans="1:15" ht="155.25" customHeight="1">
      <c r="A17" s="19">
        <v>10</v>
      </c>
      <c r="B17" s="58" t="s">
        <v>81</v>
      </c>
      <c r="C17" s="58" t="s">
        <v>50</v>
      </c>
      <c r="D17" s="13" t="s">
        <v>77</v>
      </c>
      <c r="E17" s="13" t="s">
        <v>82</v>
      </c>
      <c r="F17" s="58" t="s">
        <v>83</v>
      </c>
      <c r="G17" s="59">
        <v>58187</v>
      </c>
      <c r="H17" s="59">
        <v>48187</v>
      </c>
      <c r="I17" s="59">
        <v>10000</v>
      </c>
      <c r="J17" s="71" t="s">
        <v>84</v>
      </c>
      <c r="K17" s="66">
        <v>200</v>
      </c>
      <c r="L17" s="66">
        <v>4198</v>
      </c>
      <c r="M17" s="72" t="s">
        <v>85</v>
      </c>
      <c r="N17" s="68">
        <f t="shared" si="1"/>
        <v>0.4198</v>
      </c>
      <c r="O17" s="67" t="s">
        <v>86</v>
      </c>
    </row>
    <row r="18" spans="1:15" ht="63.75" customHeight="1">
      <c r="A18" s="19">
        <v>11</v>
      </c>
      <c r="B18" s="58" t="s">
        <v>87</v>
      </c>
      <c r="C18" s="58" t="s">
        <v>50</v>
      </c>
      <c r="D18" s="13" t="s">
        <v>88</v>
      </c>
      <c r="E18" s="13" t="s">
        <v>89</v>
      </c>
      <c r="F18" s="58" t="s">
        <v>90</v>
      </c>
      <c r="G18" s="59">
        <v>500000</v>
      </c>
      <c r="H18" s="59">
        <v>4000</v>
      </c>
      <c r="I18" s="59">
        <v>20000</v>
      </c>
      <c r="J18" s="65" t="s">
        <v>91</v>
      </c>
      <c r="K18" s="66">
        <v>22</v>
      </c>
      <c r="L18" s="66">
        <v>372</v>
      </c>
      <c r="M18" s="67" t="s">
        <v>92</v>
      </c>
      <c r="N18" s="68">
        <f t="shared" si="1"/>
        <v>0.0186</v>
      </c>
      <c r="O18" s="67" t="s">
        <v>93</v>
      </c>
    </row>
    <row r="19" spans="1:15" ht="109.5" customHeight="1">
      <c r="A19" s="19">
        <v>12</v>
      </c>
      <c r="B19" s="58" t="s">
        <v>94</v>
      </c>
      <c r="C19" s="58" t="s">
        <v>50</v>
      </c>
      <c r="D19" s="13" t="s">
        <v>88</v>
      </c>
      <c r="E19" s="13" t="s">
        <v>95</v>
      </c>
      <c r="F19" s="58" t="s">
        <v>96</v>
      </c>
      <c r="G19" s="59">
        <v>94980.21</v>
      </c>
      <c r="H19" s="59">
        <v>20000</v>
      </c>
      <c r="I19" s="59">
        <v>25000</v>
      </c>
      <c r="J19" s="65" t="s">
        <v>97</v>
      </c>
      <c r="K19" s="66">
        <v>385</v>
      </c>
      <c r="L19" s="66">
        <v>7237</v>
      </c>
      <c r="M19" s="67" t="s">
        <v>98</v>
      </c>
      <c r="N19" s="68">
        <f t="shared" si="1"/>
        <v>0.28948</v>
      </c>
      <c r="O19" s="69"/>
    </row>
    <row r="20" spans="1:15" ht="150.75" customHeight="1">
      <c r="A20" s="19">
        <v>13</v>
      </c>
      <c r="B20" s="58" t="s">
        <v>99</v>
      </c>
      <c r="C20" s="58" t="s">
        <v>50</v>
      </c>
      <c r="D20" s="13" t="s">
        <v>88</v>
      </c>
      <c r="E20" s="13" t="s">
        <v>100</v>
      </c>
      <c r="F20" s="58" t="s">
        <v>101</v>
      </c>
      <c r="G20" s="59">
        <v>36300</v>
      </c>
      <c r="H20" s="59">
        <v>25000</v>
      </c>
      <c r="I20" s="59">
        <v>11300</v>
      </c>
      <c r="J20" s="65" t="s">
        <v>102</v>
      </c>
      <c r="K20" s="66">
        <v>200</v>
      </c>
      <c r="L20" s="66">
        <v>1100</v>
      </c>
      <c r="M20" s="67" t="s">
        <v>103</v>
      </c>
      <c r="N20" s="68">
        <f t="shared" si="1"/>
        <v>0.09734513274336283</v>
      </c>
      <c r="O20" s="69"/>
    </row>
    <row r="21" spans="1:15" s="48" customFormat="1" ht="30" customHeight="1">
      <c r="A21" s="10" t="s">
        <v>104</v>
      </c>
      <c r="B21" s="10"/>
      <c r="C21" s="11"/>
      <c r="D21" s="11"/>
      <c r="E21" s="12"/>
      <c r="F21" s="12"/>
      <c r="G21" s="57">
        <f>SUM(G22:G38)</f>
        <v>7598052.15</v>
      </c>
      <c r="H21" s="57">
        <f>SUM(H22:H38)</f>
        <v>2054868</v>
      </c>
      <c r="I21" s="57">
        <f>SUM(I22:I38)</f>
        <v>1564000</v>
      </c>
      <c r="J21" s="28"/>
      <c r="K21" s="57">
        <f>SUM(K22:K38)</f>
        <v>29200</v>
      </c>
      <c r="L21" s="57">
        <f>SUM(L22:L38)</f>
        <v>110443.68</v>
      </c>
      <c r="M21" s="12"/>
      <c r="N21" s="64">
        <f t="shared" si="1"/>
        <v>0.07061616368286444</v>
      </c>
      <c r="O21" s="12"/>
    </row>
    <row r="22" spans="1:15" ht="172.5" customHeight="1">
      <c r="A22" s="19">
        <v>14</v>
      </c>
      <c r="B22" s="58" t="s">
        <v>105</v>
      </c>
      <c r="C22" s="58" t="s">
        <v>106</v>
      </c>
      <c r="D22" s="13" t="s">
        <v>107</v>
      </c>
      <c r="E22" s="13" t="s">
        <v>108</v>
      </c>
      <c r="F22" s="58" t="s">
        <v>109</v>
      </c>
      <c r="G22" s="59">
        <v>4207567</v>
      </c>
      <c r="H22" s="59">
        <v>1727949</v>
      </c>
      <c r="I22" s="59">
        <v>80000</v>
      </c>
      <c r="J22" s="65" t="s">
        <v>110</v>
      </c>
      <c r="K22" s="66">
        <v>1500</v>
      </c>
      <c r="L22" s="66">
        <v>7371</v>
      </c>
      <c r="M22" s="72" t="s">
        <v>111</v>
      </c>
      <c r="N22" s="68">
        <f aca="true" t="shared" si="2" ref="N22:N28">SUM(L22/I22*100%)</f>
        <v>0.0921375</v>
      </c>
      <c r="O22" s="69"/>
    </row>
    <row r="23" spans="1:15" ht="73.5" customHeight="1">
      <c r="A23" s="19">
        <v>15</v>
      </c>
      <c r="B23" s="58" t="s">
        <v>112</v>
      </c>
      <c r="C23" s="58" t="s">
        <v>106</v>
      </c>
      <c r="D23" s="13" t="s">
        <v>107</v>
      </c>
      <c r="E23" s="13" t="s">
        <v>52</v>
      </c>
      <c r="F23" s="58" t="s">
        <v>113</v>
      </c>
      <c r="G23" s="59">
        <v>845109</v>
      </c>
      <c r="H23" s="59">
        <v>50000</v>
      </c>
      <c r="I23" s="59">
        <v>350000</v>
      </c>
      <c r="J23" s="67" t="s">
        <v>114</v>
      </c>
      <c r="K23" s="66">
        <v>0</v>
      </c>
      <c r="L23" s="66">
        <v>26000</v>
      </c>
      <c r="M23" s="65" t="s">
        <v>115</v>
      </c>
      <c r="N23" s="68">
        <f t="shared" si="2"/>
        <v>0.07428571428571429</v>
      </c>
      <c r="O23" s="69"/>
    </row>
    <row r="24" spans="1:15" ht="63.75" customHeight="1">
      <c r="A24" s="19">
        <v>16</v>
      </c>
      <c r="B24" s="58" t="s">
        <v>116</v>
      </c>
      <c r="C24" s="58" t="s">
        <v>106</v>
      </c>
      <c r="D24" s="13" t="s">
        <v>107</v>
      </c>
      <c r="E24" s="13" t="s">
        <v>52</v>
      </c>
      <c r="F24" s="58" t="s">
        <v>117</v>
      </c>
      <c r="G24" s="59">
        <v>691048</v>
      </c>
      <c r="H24" s="59">
        <v>50000</v>
      </c>
      <c r="I24" s="59">
        <v>250000</v>
      </c>
      <c r="J24" s="67" t="s">
        <v>118</v>
      </c>
      <c r="K24" s="66">
        <v>0</v>
      </c>
      <c r="L24" s="66">
        <v>19000</v>
      </c>
      <c r="M24" s="65"/>
      <c r="N24" s="68">
        <f t="shared" si="2"/>
        <v>0.076</v>
      </c>
      <c r="O24" s="69"/>
    </row>
    <row r="25" spans="1:15" ht="90.75" customHeight="1">
      <c r="A25" s="19">
        <v>17</v>
      </c>
      <c r="B25" s="58" t="s">
        <v>119</v>
      </c>
      <c r="C25" s="58" t="s">
        <v>106</v>
      </c>
      <c r="D25" s="13" t="s">
        <v>107</v>
      </c>
      <c r="E25" s="13" t="s">
        <v>120</v>
      </c>
      <c r="F25" s="58" t="s">
        <v>121</v>
      </c>
      <c r="G25" s="59">
        <v>842185</v>
      </c>
      <c r="H25" s="59">
        <v>140000</v>
      </c>
      <c r="I25" s="59">
        <v>300000</v>
      </c>
      <c r="J25" s="65" t="s">
        <v>122</v>
      </c>
      <c r="K25" s="66">
        <v>25000</v>
      </c>
      <c r="L25" s="66">
        <v>32800</v>
      </c>
      <c r="M25" s="67" t="s">
        <v>123</v>
      </c>
      <c r="N25" s="68">
        <f t="shared" si="2"/>
        <v>0.10933333333333334</v>
      </c>
      <c r="O25" s="69"/>
    </row>
    <row r="26" spans="1:15" ht="114.75" customHeight="1">
      <c r="A26" s="19">
        <v>18</v>
      </c>
      <c r="B26" s="58" t="s">
        <v>124</v>
      </c>
      <c r="C26" s="58" t="s">
        <v>106</v>
      </c>
      <c r="D26" s="13" t="s">
        <v>51</v>
      </c>
      <c r="E26" s="13" t="s">
        <v>125</v>
      </c>
      <c r="F26" s="58" t="s">
        <v>126</v>
      </c>
      <c r="G26" s="59">
        <v>100000</v>
      </c>
      <c r="H26" s="59">
        <v>0</v>
      </c>
      <c r="I26" s="59">
        <v>70000</v>
      </c>
      <c r="J26" s="65" t="s">
        <v>127</v>
      </c>
      <c r="K26" s="66">
        <v>0</v>
      </c>
      <c r="L26" s="66">
        <v>0</v>
      </c>
      <c r="M26" s="67" t="s">
        <v>128</v>
      </c>
      <c r="N26" s="68">
        <f t="shared" si="2"/>
        <v>0</v>
      </c>
      <c r="O26" s="67" t="s">
        <v>129</v>
      </c>
    </row>
    <row r="27" spans="1:15" ht="90" customHeight="1">
      <c r="A27" s="19">
        <v>19</v>
      </c>
      <c r="B27" s="58" t="s">
        <v>130</v>
      </c>
      <c r="C27" s="58" t="s">
        <v>106</v>
      </c>
      <c r="D27" s="13" t="s">
        <v>131</v>
      </c>
      <c r="E27" s="13" t="s">
        <v>132</v>
      </c>
      <c r="F27" s="58" t="s">
        <v>133</v>
      </c>
      <c r="G27" s="59">
        <v>88000</v>
      </c>
      <c r="H27" s="59">
        <v>20000</v>
      </c>
      <c r="I27" s="59">
        <v>12000</v>
      </c>
      <c r="J27" s="65" t="s">
        <v>134</v>
      </c>
      <c r="K27" s="66">
        <v>0</v>
      </c>
      <c r="L27" s="66">
        <v>0</v>
      </c>
      <c r="M27" s="67" t="s">
        <v>135</v>
      </c>
      <c r="N27" s="68">
        <f t="shared" si="2"/>
        <v>0</v>
      </c>
      <c r="O27" s="69" t="s">
        <v>136</v>
      </c>
    </row>
    <row r="28" spans="1:15" ht="61.5" customHeight="1">
      <c r="A28" s="19">
        <v>20</v>
      </c>
      <c r="B28" s="58" t="s">
        <v>137</v>
      </c>
      <c r="C28" s="58" t="s">
        <v>106</v>
      </c>
      <c r="D28" s="13" t="s">
        <v>58</v>
      </c>
      <c r="E28" s="13" t="s">
        <v>52</v>
      </c>
      <c r="F28" s="58" t="s">
        <v>138</v>
      </c>
      <c r="G28" s="59">
        <v>150000</v>
      </c>
      <c r="H28" s="59">
        <v>4000</v>
      </c>
      <c r="I28" s="59">
        <v>66000</v>
      </c>
      <c r="J28" s="65" t="s">
        <v>139</v>
      </c>
      <c r="K28" s="66">
        <v>1000</v>
      </c>
      <c r="L28" s="66">
        <v>17000</v>
      </c>
      <c r="M28" s="67" t="s">
        <v>140</v>
      </c>
      <c r="N28" s="68">
        <f t="shared" si="2"/>
        <v>0.25757575757575757</v>
      </c>
      <c r="O28" s="69"/>
    </row>
    <row r="29" spans="1:15" ht="93.75" customHeight="1">
      <c r="A29" s="19">
        <v>21</v>
      </c>
      <c r="B29" s="58" t="s">
        <v>141</v>
      </c>
      <c r="C29" s="58" t="s">
        <v>106</v>
      </c>
      <c r="D29" s="13" t="s">
        <v>58</v>
      </c>
      <c r="E29" s="13" t="s">
        <v>125</v>
      </c>
      <c r="F29" s="58" t="s">
        <v>142</v>
      </c>
      <c r="G29" s="59">
        <v>60000</v>
      </c>
      <c r="H29" s="59">
        <v>0</v>
      </c>
      <c r="I29" s="59">
        <v>36000</v>
      </c>
      <c r="J29" s="65" t="s">
        <v>143</v>
      </c>
      <c r="K29" s="66">
        <v>0</v>
      </c>
      <c r="L29" s="66">
        <v>16.5</v>
      </c>
      <c r="M29" s="67" t="s">
        <v>144</v>
      </c>
      <c r="N29" s="68">
        <f>SUM(L29/I29*100)</f>
        <v>0.04583333333333333</v>
      </c>
      <c r="O29" s="69"/>
    </row>
    <row r="30" spans="1:15" ht="78.75" customHeight="1">
      <c r="A30" s="19">
        <v>22</v>
      </c>
      <c r="B30" s="58" t="s">
        <v>145</v>
      </c>
      <c r="C30" s="58" t="s">
        <v>106</v>
      </c>
      <c r="D30" s="13" t="s">
        <v>58</v>
      </c>
      <c r="E30" s="13" t="s">
        <v>39</v>
      </c>
      <c r="F30" s="58" t="s">
        <v>146</v>
      </c>
      <c r="G30" s="59">
        <v>40000</v>
      </c>
      <c r="H30" s="59">
        <v>2000</v>
      </c>
      <c r="I30" s="59">
        <v>38000</v>
      </c>
      <c r="J30" s="65" t="s">
        <v>147</v>
      </c>
      <c r="K30" s="66">
        <v>0</v>
      </c>
      <c r="L30" s="66">
        <v>0</v>
      </c>
      <c r="M30" s="67" t="s">
        <v>148</v>
      </c>
      <c r="N30" s="68">
        <v>0</v>
      </c>
      <c r="O30" s="69"/>
    </row>
    <row r="31" spans="1:15" ht="45.75" customHeight="1">
      <c r="A31" s="19">
        <v>23</v>
      </c>
      <c r="B31" s="58" t="s">
        <v>149</v>
      </c>
      <c r="C31" s="58" t="s">
        <v>106</v>
      </c>
      <c r="D31" s="13" t="s">
        <v>58</v>
      </c>
      <c r="E31" s="13" t="s">
        <v>120</v>
      </c>
      <c r="F31" s="58" t="s">
        <v>150</v>
      </c>
      <c r="G31" s="59">
        <v>30000</v>
      </c>
      <c r="H31" s="59">
        <v>7000</v>
      </c>
      <c r="I31" s="59">
        <v>10000</v>
      </c>
      <c r="J31" s="65" t="s">
        <v>151</v>
      </c>
      <c r="K31" s="66">
        <v>0</v>
      </c>
      <c r="L31" s="66">
        <v>207</v>
      </c>
      <c r="M31" s="67" t="s">
        <v>152</v>
      </c>
      <c r="N31" s="68">
        <f>SUM(L31/I31*100%)</f>
        <v>0.0207</v>
      </c>
      <c r="O31" s="69"/>
    </row>
    <row r="32" spans="1:15" ht="198.75" customHeight="1">
      <c r="A32" s="19">
        <v>24</v>
      </c>
      <c r="B32" s="58" t="s">
        <v>153</v>
      </c>
      <c r="C32" s="58" t="s">
        <v>106</v>
      </c>
      <c r="D32" s="13" t="s">
        <v>58</v>
      </c>
      <c r="E32" s="13" t="s">
        <v>39</v>
      </c>
      <c r="F32" s="58" t="s">
        <v>154</v>
      </c>
      <c r="G32" s="59">
        <v>250000</v>
      </c>
      <c r="H32" s="59">
        <v>4000</v>
      </c>
      <c r="I32" s="59">
        <v>246000</v>
      </c>
      <c r="J32" s="71" t="s">
        <v>155</v>
      </c>
      <c r="K32" s="66">
        <v>0</v>
      </c>
      <c r="L32" s="66">
        <v>4849.18</v>
      </c>
      <c r="M32" s="67" t="s">
        <v>156</v>
      </c>
      <c r="N32" s="68">
        <f>SUM(L32/I32*100%)</f>
        <v>0.019712113821138213</v>
      </c>
      <c r="O32" s="69"/>
    </row>
    <row r="33" spans="1:15" ht="91.5" customHeight="1">
      <c r="A33" s="19">
        <v>25</v>
      </c>
      <c r="B33" s="58" t="s">
        <v>157</v>
      </c>
      <c r="C33" s="58" t="s">
        <v>106</v>
      </c>
      <c r="D33" s="13" t="s">
        <v>77</v>
      </c>
      <c r="E33" s="13" t="s">
        <v>52</v>
      </c>
      <c r="F33" s="58" t="s">
        <v>158</v>
      </c>
      <c r="G33" s="59">
        <v>35447</v>
      </c>
      <c r="H33" s="59">
        <v>7269</v>
      </c>
      <c r="I33" s="59">
        <v>11000</v>
      </c>
      <c r="J33" s="65" t="s">
        <v>159</v>
      </c>
      <c r="K33" s="66">
        <v>400</v>
      </c>
      <c r="L33" s="66">
        <v>400</v>
      </c>
      <c r="M33" s="67" t="s">
        <v>160</v>
      </c>
      <c r="N33" s="68">
        <f>SUM(L33/I33*100%)</f>
        <v>0.03636363636363636</v>
      </c>
      <c r="O33" s="67" t="s">
        <v>161</v>
      </c>
    </row>
    <row r="34" spans="1:15" ht="57.75" customHeight="1">
      <c r="A34" s="19">
        <v>26</v>
      </c>
      <c r="B34" s="58" t="s">
        <v>162</v>
      </c>
      <c r="C34" s="58" t="s">
        <v>106</v>
      </c>
      <c r="D34" s="13" t="s">
        <v>77</v>
      </c>
      <c r="E34" s="13" t="s">
        <v>125</v>
      </c>
      <c r="F34" s="58" t="s">
        <v>163</v>
      </c>
      <c r="G34" s="59">
        <v>40296.15</v>
      </c>
      <c r="H34" s="59">
        <v>0</v>
      </c>
      <c r="I34" s="59">
        <v>10000</v>
      </c>
      <c r="J34" s="65" t="s">
        <v>164</v>
      </c>
      <c r="K34" s="66">
        <v>0</v>
      </c>
      <c r="L34" s="66">
        <v>0</v>
      </c>
      <c r="M34" s="69" t="s">
        <v>165</v>
      </c>
      <c r="N34" s="68">
        <v>0</v>
      </c>
      <c r="O34" s="69"/>
    </row>
    <row r="35" spans="1:15" ht="53.25" customHeight="1">
      <c r="A35" s="19">
        <v>27</v>
      </c>
      <c r="B35" s="58" t="s">
        <v>166</v>
      </c>
      <c r="C35" s="58" t="s">
        <v>106</v>
      </c>
      <c r="D35" s="13" t="s">
        <v>77</v>
      </c>
      <c r="E35" s="13" t="s">
        <v>52</v>
      </c>
      <c r="F35" s="58" t="s">
        <v>167</v>
      </c>
      <c r="G35" s="59">
        <v>21000</v>
      </c>
      <c r="H35" s="59">
        <v>4150</v>
      </c>
      <c r="I35" s="59">
        <v>6000</v>
      </c>
      <c r="J35" s="65" t="s">
        <v>168</v>
      </c>
      <c r="K35" s="66">
        <v>0</v>
      </c>
      <c r="L35" s="66">
        <v>0</v>
      </c>
      <c r="M35" s="67" t="s">
        <v>169</v>
      </c>
      <c r="N35" s="68">
        <v>0</v>
      </c>
      <c r="O35" s="69"/>
    </row>
    <row r="36" spans="1:15" ht="279.75" customHeight="1">
      <c r="A36" s="19">
        <v>28</v>
      </c>
      <c r="B36" s="58" t="s">
        <v>170</v>
      </c>
      <c r="C36" s="58" t="s">
        <v>106</v>
      </c>
      <c r="D36" s="13" t="s">
        <v>88</v>
      </c>
      <c r="E36" s="13" t="s">
        <v>171</v>
      </c>
      <c r="F36" s="60" t="s">
        <v>172</v>
      </c>
      <c r="G36" s="59">
        <v>17400</v>
      </c>
      <c r="H36" s="59">
        <v>0</v>
      </c>
      <c r="I36" s="59">
        <v>5000</v>
      </c>
      <c r="J36" s="65" t="s">
        <v>173</v>
      </c>
      <c r="K36" s="66">
        <v>0</v>
      </c>
      <c r="L36" s="66">
        <v>0</v>
      </c>
      <c r="M36" s="67" t="s">
        <v>174</v>
      </c>
      <c r="N36" s="68">
        <v>0</v>
      </c>
      <c r="O36" s="69"/>
    </row>
    <row r="37" spans="1:15" ht="162.75" customHeight="1">
      <c r="A37" s="19">
        <v>29</v>
      </c>
      <c r="B37" s="58" t="s">
        <v>175</v>
      </c>
      <c r="C37" s="58" t="s">
        <v>106</v>
      </c>
      <c r="D37" s="13" t="s">
        <v>88</v>
      </c>
      <c r="E37" s="13" t="s">
        <v>100</v>
      </c>
      <c r="F37" s="58" t="s">
        <v>176</v>
      </c>
      <c r="G37" s="59">
        <v>70000</v>
      </c>
      <c r="H37" s="59">
        <v>38000</v>
      </c>
      <c r="I37" s="59">
        <v>24000</v>
      </c>
      <c r="J37" s="65" t="s">
        <v>177</v>
      </c>
      <c r="K37" s="66">
        <v>1000</v>
      </c>
      <c r="L37" s="66">
        <v>2500</v>
      </c>
      <c r="M37" s="67" t="s">
        <v>178</v>
      </c>
      <c r="N37" s="68">
        <f>SUM(L37/I37*100%)</f>
        <v>0.10416666666666667</v>
      </c>
      <c r="O37" s="69" t="s">
        <v>179</v>
      </c>
    </row>
    <row r="38" spans="1:15" ht="49.5" customHeight="1">
      <c r="A38" s="19">
        <v>30</v>
      </c>
      <c r="B38" s="58" t="s">
        <v>180</v>
      </c>
      <c r="C38" s="58" t="s">
        <v>106</v>
      </c>
      <c r="D38" s="13" t="s">
        <v>33</v>
      </c>
      <c r="E38" s="13" t="s">
        <v>181</v>
      </c>
      <c r="F38" s="58" t="s">
        <v>182</v>
      </c>
      <c r="G38" s="59">
        <v>110000</v>
      </c>
      <c r="H38" s="59">
        <v>500</v>
      </c>
      <c r="I38" s="59">
        <v>50000</v>
      </c>
      <c r="J38" s="65" t="s">
        <v>183</v>
      </c>
      <c r="K38" s="66">
        <v>300</v>
      </c>
      <c r="L38" s="66">
        <v>300</v>
      </c>
      <c r="M38" s="67" t="s">
        <v>184</v>
      </c>
      <c r="N38" s="68">
        <f>SUM(L38/I38*100%)</f>
        <v>0.006</v>
      </c>
      <c r="O38" s="69"/>
    </row>
    <row r="39" spans="1:15" s="48" customFormat="1" ht="34.5" customHeight="1">
      <c r="A39" s="10" t="s">
        <v>185</v>
      </c>
      <c r="B39" s="10"/>
      <c r="C39" s="11"/>
      <c r="D39" s="11"/>
      <c r="E39" s="12"/>
      <c r="F39" s="12"/>
      <c r="G39" s="57">
        <v>470927</v>
      </c>
      <c r="H39" s="57">
        <v>61000</v>
      </c>
      <c r="I39" s="57">
        <v>30000</v>
      </c>
      <c r="J39" s="28"/>
      <c r="K39" s="57">
        <v>600</v>
      </c>
      <c r="L39" s="57">
        <v>1150</v>
      </c>
      <c r="M39" s="12"/>
      <c r="N39" s="64">
        <f>SUM(L39/I39*100%)</f>
        <v>0.03833333333333333</v>
      </c>
      <c r="O39" s="12"/>
    </row>
    <row r="40" spans="1:15" s="49" customFormat="1" ht="82.5" customHeight="1">
      <c r="A40" s="19">
        <v>31</v>
      </c>
      <c r="B40" s="58" t="s">
        <v>186</v>
      </c>
      <c r="C40" s="58" t="s">
        <v>187</v>
      </c>
      <c r="D40" s="13" t="s">
        <v>58</v>
      </c>
      <c r="E40" s="13" t="s">
        <v>171</v>
      </c>
      <c r="F40" s="58" t="s">
        <v>188</v>
      </c>
      <c r="G40" s="59">
        <v>300000</v>
      </c>
      <c r="H40" s="59">
        <v>0</v>
      </c>
      <c r="I40" s="59">
        <v>10000</v>
      </c>
      <c r="J40" s="58" t="s">
        <v>189</v>
      </c>
      <c r="K40" s="73">
        <v>0</v>
      </c>
      <c r="L40" s="73">
        <v>0</v>
      </c>
      <c r="M40" s="14" t="s">
        <v>190</v>
      </c>
      <c r="N40" s="68">
        <v>0</v>
      </c>
      <c r="O40" s="14" t="s">
        <v>191</v>
      </c>
    </row>
    <row r="41" spans="1:15" ht="45.75" customHeight="1">
      <c r="A41" s="19">
        <v>32</v>
      </c>
      <c r="B41" s="58" t="s">
        <v>192</v>
      </c>
      <c r="C41" s="58" t="s">
        <v>187</v>
      </c>
      <c r="D41" s="13" t="s">
        <v>58</v>
      </c>
      <c r="E41" s="13" t="s">
        <v>52</v>
      </c>
      <c r="F41" s="58" t="s">
        <v>193</v>
      </c>
      <c r="G41" s="59">
        <v>35000</v>
      </c>
      <c r="H41" s="59">
        <v>0</v>
      </c>
      <c r="I41" s="59">
        <v>10000</v>
      </c>
      <c r="J41" s="65" t="s">
        <v>194</v>
      </c>
      <c r="K41" s="66">
        <v>0</v>
      </c>
      <c r="L41" s="66">
        <v>0</v>
      </c>
      <c r="M41" s="67" t="s">
        <v>195</v>
      </c>
      <c r="N41" s="68">
        <v>0</v>
      </c>
      <c r="O41" s="69"/>
    </row>
    <row r="42" spans="1:15" ht="118.5" customHeight="1">
      <c r="A42" s="19">
        <v>33</v>
      </c>
      <c r="B42" s="58" t="s">
        <v>196</v>
      </c>
      <c r="C42" s="58" t="s">
        <v>187</v>
      </c>
      <c r="D42" s="13" t="s">
        <v>77</v>
      </c>
      <c r="E42" s="13" t="s">
        <v>197</v>
      </c>
      <c r="F42" s="58" t="s">
        <v>198</v>
      </c>
      <c r="G42" s="59">
        <v>135927</v>
      </c>
      <c r="H42" s="59">
        <v>61000</v>
      </c>
      <c r="I42" s="59">
        <v>10000</v>
      </c>
      <c r="J42" s="65" t="s">
        <v>199</v>
      </c>
      <c r="K42" s="66">
        <v>600</v>
      </c>
      <c r="L42" s="66">
        <v>1150</v>
      </c>
      <c r="M42" s="69" t="s">
        <v>200</v>
      </c>
      <c r="N42" s="68">
        <f aca="true" t="shared" si="3" ref="N42:N47">SUM(L42/I42*100%)</f>
        <v>0.115</v>
      </c>
      <c r="O42" s="69" t="s">
        <v>201</v>
      </c>
    </row>
    <row r="43" spans="1:15" s="48" customFormat="1" ht="30" customHeight="1">
      <c r="A43" s="10" t="s">
        <v>202</v>
      </c>
      <c r="B43" s="10"/>
      <c r="C43" s="11"/>
      <c r="D43" s="11"/>
      <c r="E43" s="12"/>
      <c r="F43" s="12"/>
      <c r="G43" s="61">
        <v>45000</v>
      </c>
      <c r="H43" s="61">
        <v>40000</v>
      </c>
      <c r="I43" s="61">
        <v>5000</v>
      </c>
      <c r="J43" s="28"/>
      <c r="K43" s="57">
        <v>200</v>
      </c>
      <c r="L43" s="57">
        <v>1900</v>
      </c>
      <c r="M43" s="12"/>
      <c r="N43" s="64">
        <f t="shared" si="3"/>
        <v>0.38</v>
      </c>
      <c r="O43" s="12"/>
    </row>
    <row r="44" spans="1:15" ht="223.5" customHeight="1">
      <c r="A44" s="19">
        <v>34</v>
      </c>
      <c r="B44" s="58" t="s">
        <v>203</v>
      </c>
      <c r="C44" s="58" t="s">
        <v>204</v>
      </c>
      <c r="D44" s="13" t="s">
        <v>58</v>
      </c>
      <c r="E44" s="13" t="s">
        <v>63</v>
      </c>
      <c r="F44" s="58" t="s">
        <v>205</v>
      </c>
      <c r="G44" s="59">
        <v>45000</v>
      </c>
      <c r="H44" s="59">
        <v>40000</v>
      </c>
      <c r="I44" s="59">
        <v>5000</v>
      </c>
      <c r="J44" s="60" t="s">
        <v>206</v>
      </c>
      <c r="K44" s="66">
        <v>200</v>
      </c>
      <c r="L44" s="66">
        <v>1900</v>
      </c>
      <c r="M44" s="67" t="s">
        <v>207</v>
      </c>
      <c r="N44" s="68">
        <f t="shared" si="3"/>
        <v>0.38</v>
      </c>
      <c r="O44" s="69"/>
    </row>
    <row r="45" spans="1:15" ht="30" customHeight="1">
      <c r="A45" s="19" t="s">
        <v>208</v>
      </c>
      <c r="B45" s="19"/>
      <c r="C45" s="58"/>
      <c r="D45" s="13"/>
      <c r="E45" s="13"/>
      <c r="F45" s="58"/>
      <c r="G45" s="61">
        <v>291700</v>
      </c>
      <c r="H45" s="61">
        <v>0</v>
      </c>
      <c r="I45" s="61">
        <v>19000</v>
      </c>
      <c r="J45" s="28"/>
      <c r="K45" s="57">
        <v>4140.5</v>
      </c>
      <c r="L45" s="57">
        <v>26318.5</v>
      </c>
      <c r="M45" s="12"/>
      <c r="N45" s="64">
        <f t="shared" si="3"/>
        <v>1.3851842105263157</v>
      </c>
      <c r="O45" s="69"/>
    </row>
    <row r="46" spans="1:15" ht="81" customHeight="1">
      <c r="A46" s="19">
        <v>35</v>
      </c>
      <c r="B46" s="58" t="s">
        <v>209</v>
      </c>
      <c r="C46" s="58" t="s">
        <v>210</v>
      </c>
      <c r="D46" s="13" t="s">
        <v>107</v>
      </c>
      <c r="E46" s="13" t="s">
        <v>39</v>
      </c>
      <c r="F46" s="58" t="s">
        <v>211</v>
      </c>
      <c r="G46" s="59">
        <v>291700</v>
      </c>
      <c r="H46" s="59">
        <v>0</v>
      </c>
      <c r="I46" s="59">
        <v>19000</v>
      </c>
      <c r="J46" s="65" t="s">
        <v>212</v>
      </c>
      <c r="K46" s="66">
        <v>4140.5</v>
      </c>
      <c r="L46" s="66">
        <v>26318.5</v>
      </c>
      <c r="M46" s="69"/>
      <c r="N46" s="68">
        <f t="shared" si="3"/>
        <v>1.3851842105263157</v>
      </c>
      <c r="O46" s="69"/>
    </row>
    <row r="47" spans="1:15" s="48" customFormat="1" ht="30" customHeight="1">
      <c r="A47" s="10" t="s">
        <v>213</v>
      </c>
      <c r="B47" s="10"/>
      <c r="C47" s="11"/>
      <c r="D47" s="11"/>
      <c r="E47" s="12"/>
      <c r="F47" s="12"/>
      <c r="G47" s="57">
        <f>SUM(G48:G52)</f>
        <v>921309.14</v>
      </c>
      <c r="H47" s="57">
        <f>SUM(H48:H52)</f>
        <v>122000</v>
      </c>
      <c r="I47" s="57">
        <f>SUM(I48:I52)</f>
        <v>144673</v>
      </c>
      <c r="J47" s="28"/>
      <c r="K47" s="57">
        <f>SUM(K48:K52)</f>
        <v>190</v>
      </c>
      <c r="L47" s="57">
        <f>SUM(L48:L52)</f>
        <v>3800</v>
      </c>
      <c r="M47" s="12"/>
      <c r="N47" s="64">
        <f t="shared" si="3"/>
        <v>0.026266131206237515</v>
      </c>
      <c r="O47" s="12"/>
    </row>
    <row r="48" spans="1:15" ht="135.75" customHeight="1">
      <c r="A48" s="19">
        <v>36</v>
      </c>
      <c r="B48" s="58" t="s">
        <v>214</v>
      </c>
      <c r="C48" s="58" t="s">
        <v>215</v>
      </c>
      <c r="D48" s="13" t="s">
        <v>51</v>
      </c>
      <c r="E48" s="13" t="s">
        <v>216</v>
      </c>
      <c r="F48" s="58" t="s">
        <v>217</v>
      </c>
      <c r="G48" s="59">
        <v>581285</v>
      </c>
      <c r="H48" s="59">
        <v>0</v>
      </c>
      <c r="I48" s="59">
        <v>10000</v>
      </c>
      <c r="J48" s="65" t="s">
        <v>218</v>
      </c>
      <c r="K48" s="66">
        <v>0</v>
      </c>
      <c r="L48" s="66">
        <v>0</v>
      </c>
      <c r="M48" s="67" t="s">
        <v>219</v>
      </c>
      <c r="N48" s="68">
        <v>0</v>
      </c>
      <c r="O48" s="67" t="s">
        <v>220</v>
      </c>
    </row>
    <row r="49" spans="1:15" ht="185.25" customHeight="1">
      <c r="A49" s="19">
        <v>37</v>
      </c>
      <c r="B49" s="58" t="s">
        <v>221</v>
      </c>
      <c r="C49" s="58" t="s">
        <v>215</v>
      </c>
      <c r="D49" s="13" t="s">
        <v>77</v>
      </c>
      <c r="E49" s="13" t="s">
        <v>39</v>
      </c>
      <c r="F49" s="58" t="s">
        <v>222</v>
      </c>
      <c r="G49" s="59">
        <v>160673.26</v>
      </c>
      <c r="H49" s="59">
        <v>110000</v>
      </c>
      <c r="I49" s="59">
        <v>50673</v>
      </c>
      <c r="J49" s="71" t="s">
        <v>223</v>
      </c>
      <c r="K49" s="66">
        <v>190</v>
      </c>
      <c r="L49" s="66">
        <v>3300</v>
      </c>
      <c r="M49" s="67" t="s">
        <v>224</v>
      </c>
      <c r="N49" s="68">
        <f>SUM(L49/I49*100%)</f>
        <v>0.06512343851755373</v>
      </c>
      <c r="O49" s="67" t="s">
        <v>225</v>
      </c>
    </row>
    <row r="50" spans="1:15" ht="279.75" customHeight="1">
      <c r="A50" s="19">
        <v>38</v>
      </c>
      <c r="B50" s="58" t="s">
        <v>226</v>
      </c>
      <c r="C50" s="58" t="s">
        <v>215</v>
      </c>
      <c r="D50" s="13" t="s">
        <v>77</v>
      </c>
      <c r="E50" s="13" t="s">
        <v>171</v>
      </c>
      <c r="F50" s="58" t="s">
        <v>227</v>
      </c>
      <c r="G50" s="59">
        <v>120580</v>
      </c>
      <c r="H50" s="59">
        <v>0</v>
      </c>
      <c r="I50" s="59">
        <v>50000</v>
      </c>
      <c r="J50" s="65" t="s">
        <v>228</v>
      </c>
      <c r="K50" s="66">
        <v>0</v>
      </c>
      <c r="L50" s="66">
        <v>0</v>
      </c>
      <c r="M50" s="72" t="s">
        <v>229</v>
      </c>
      <c r="N50" s="68">
        <v>0</v>
      </c>
      <c r="O50" s="67" t="s">
        <v>230</v>
      </c>
    </row>
    <row r="51" spans="1:15" ht="88.5" customHeight="1">
      <c r="A51" s="19">
        <v>39</v>
      </c>
      <c r="B51" s="58" t="s">
        <v>231</v>
      </c>
      <c r="C51" s="58" t="s">
        <v>232</v>
      </c>
      <c r="D51" s="13" t="s">
        <v>88</v>
      </c>
      <c r="E51" s="13" t="s">
        <v>125</v>
      </c>
      <c r="F51" s="58" t="s">
        <v>233</v>
      </c>
      <c r="G51" s="59">
        <v>23054.88</v>
      </c>
      <c r="H51" s="59">
        <v>0</v>
      </c>
      <c r="I51" s="59">
        <v>12000</v>
      </c>
      <c r="J51" s="65" t="s">
        <v>234</v>
      </c>
      <c r="K51" s="66">
        <v>0</v>
      </c>
      <c r="L51" s="66">
        <v>0</v>
      </c>
      <c r="M51" s="67" t="s">
        <v>235</v>
      </c>
      <c r="N51" s="68">
        <v>0</v>
      </c>
      <c r="O51" s="69" t="s">
        <v>236</v>
      </c>
    </row>
    <row r="52" spans="1:15" ht="279.75" customHeight="1">
      <c r="A52" s="19">
        <v>40</v>
      </c>
      <c r="B52" s="58" t="s">
        <v>237</v>
      </c>
      <c r="C52" s="58" t="s">
        <v>238</v>
      </c>
      <c r="D52" s="13" t="s">
        <v>88</v>
      </c>
      <c r="E52" s="13" t="s">
        <v>39</v>
      </c>
      <c r="F52" s="58" t="s">
        <v>239</v>
      </c>
      <c r="G52" s="59">
        <v>35716</v>
      </c>
      <c r="H52" s="59">
        <v>12000</v>
      </c>
      <c r="I52" s="59">
        <v>22000</v>
      </c>
      <c r="J52" s="65" t="s">
        <v>240</v>
      </c>
      <c r="K52" s="66">
        <v>0</v>
      </c>
      <c r="L52" s="66">
        <v>500</v>
      </c>
      <c r="M52" s="72" t="s">
        <v>241</v>
      </c>
      <c r="N52" s="68">
        <f aca="true" t="shared" si="4" ref="N52:N57">SUM(L52/I52*100%)</f>
        <v>0.022727272727272728</v>
      </c>
      <c r="O52" s="69"/>
    </row>
    <row r="53" spans="1:15" s="48" customFormat="1" ht="24.75" customHeight="1">
      <c r="A53" s="10" t="s">
        <v>242</v>
      </c>
      <c r="B53" s="10"/>
      <c r="C53" s="11"/>
      <c r="D53" s="11"/>
      <c r="E53" s="12"/>
      <c r="F53" s="12"/>
      <c r="G53" s="57">
        <v>1670200</v>
      </c>
      <c r="H53" s="57">
        <v>129031</v>
      </c>
      <c r="I53" s="57">
        <v>244500</v>
      </c>
      <c r="J53" s="28"/>
      <c r="K53" s="57">
        <v>3138</v>
      </c>
      <c r="L53" s="57">
        <v>13647</v>
      </c>
      <c r="M53" s="12"/>
      <c r="N53" s="64">
        <f t="shared" si="4"/>
        <v>0.0558159509202454</v>
      </c>
      <c r="O53" s="12"/>
    </row>
    <row r="54" spans="1:15" ht="379.5" customHeight="1">
      <c r="A54" s="10">
        <v>41</v>
      </c>
      <c r="B54" s="58" t="s">
        <v>243</v>
      </c>
      <c r="C54" s="58" t="s">
        <v>244</v>
      </c>
      <c r="D54" s="13" t="s">
        <v>51</v>
      </c>
      <c r="E54" s="13" t="s">
        <v>120</v>
      </c>
      <c r="F54" s="58" t="s">
        <v>245</v>
      </c>
      <c r="G54" s="59">
        <v>766900</v>
      </c>
      <c r="H54" s="59">
        <v>93031</v>
      </c>
      <c r="I54" s="59">
        <v>140000</v>
      </c>
      <c r="J54" s="58" t="s">
        <v>246</v>
      </c>
      <c r="K54" s="73">
        <v>1456</v>
      </c>
      <c r="L54" s="73">
        <v>9665</v>
      </c>
      <c r="M54" s="14" t="s">
        <v>247</v>
      </c>
      <c r="N54" s="68">
        <f t="shared" si="4"/>
        <v>0.06903571428571428</v>
      </c>
      <c r="O54" s="74" t="s">
        <v>248</v>
      </c>
    </row>
    <row r="55" spans="1:15" ht="330" customHeight="1">
      <c r="A55" s="10">
        <v>42</v>
      </c>
      <c r="B55" s="58" t="s">
        <v>249</v>
      </c>
      <c r="C55" s="58" t="s">
        <v>244</v>
      </c>
      <c r="D55" s="13" t="s">
        <v>51</v>
      </c>
      <c r="E55" s="13" t="s">
        <v>95</v>
      </c>
      <c r="F55" s="58" t="s">
        <v>250</v>
      </c>
      <c r="G55" s="59">
        <v>903300</v>
      </c>
      <c r="H55" s="59">
        <v>36000</v>
      </c>
      <c r="I55" s="59">
        <v>104500</v>
      </c>
      <c r="J55" s="65" t="s">
        <v>246</v>
      </c>
      <c r="K55" s="66">
        <v>1682</v>
      </c>
      <c r="L55" s="66">
        <v>3982</v>
      </c>
      <c r="M55" s="72" t="s">
        <v>251</v>
      </c>
      <c r="N55" s="68">
        <f t="shared" si="4"/>
        <v>0.03810526315789474</v>
      </c>
      <c r="O55" s="74" t="s">
        <v>252</v>
      </c>
    </row>
    <row r="56" spans="1:15" ht="33.75" customHeight="1">
      <c r="A56" s="19" t="s">
        <v>253</v>
      </c>
      <c r="B56" s="19"/>
      <c r="C56" s="58"/>
      <c r="D56" s="13"/>
      <c r="E56" s="13"/>
      <c r="F56" s="58"/>
      <c r="G56" s="61">
        <v>427394</v>
      </c>
      <c r="H56" s="61">
        <v>0</v>
      </c>
      <c r="I56" s="61">
        <v>80000</v>
      </c>
      <c r="J56" s="28"/>
      <c r="K56" s="57">
        <v>0</v>
      </c>
      <c r="L56" s="57">
        <v>0</v>
      </c>
      <c r="M56" s="12"/>
      <c r="N56" s="64">
        <f t="shared" si="4"/>
        <v>0</v>
      </c>
      <c r="O56" s="12"/>
    </row>
    <row r="57" spans="1:15" ht="123" customHeight="1">
      <c r="A57" s="19">
        <v>43</v>
      </c>
      <c r="B57" s="58" t="s">
        <v>254</v>
      </c>
      <c r="C57" s="58" t="s">
        <v>255</v>
      </c>
      <c r="D57" s="13" t="s">
        <v>88</v>
      </c>
      <c r="E57" s="13" t="s">
        <v>216</v>
      </c>
      <c r="F57" s="58" t="s">
        <v>256</v>
      </c>
      <c r="G57" s="59">
        <v>427394</v>
      </c>
      <c r="H57" s="59">
        <v>0</v>
      </c>
      <c r="I57" s="59">
        <v>80000</v>
      </c>
      <c r="J57" s="65" t="s">
        <v>257</v>
      </c>
      <c r="K57" s="66">
        <v>0</v>
      </c>
      <c r="L57" s="66">
        <v>0</v>
      </c>
      <c r="M57" s="67" t="s">
        <v>258</v>
      </c>
      <c r="N57" s="68">
        <f t="shared" si="4"/>
        <v>0</v>
      </c>
      <c r="O57" s="67"/>
    </row>
    <row r="58" spans="1:15" ht="30" customHeight="1">
      <c r="A58" s="19" t="s">
        <v>259</v>
      </c>
      <c r="B58" s="19"/>
      <c r="C58" s="58"/>
      <c r="D58" s="13"/>
      <c r="E58" s="13"/>
      <c r="F58" s="58"/>
      <c r="G58" s="61">
        <v>30000</v>
      </c>
      <c r="H58" s="61">
        <v>0</v>
      </c>
      <c r="I58" s="61">
        <v>12000</v>
      </c>
      <c r="J58" s="28"/>
      <c r="K58" s="57">
        <v>0</v>
      </c>
      <c r="L58" s="57">
        <v>0</v>
      </c>
      <c r="M58" s="12"/>
      <c r="N58" s="64">
        <v>0</v>
      </c>
      <c r="O58" s="69"/>
    </row>
    <row r="59" spans="1:15" ht="51.75" customHeight="1">
      <c r="A59" s="19">
        <v>44</v>
      </c>
      <c r="B59" s="58" t="s">
        <v>260</v>
      </c>
      <c r="C59" s="58" t="s">
        <v>261</v>
      </c>
      <c r="D59" s="13" t="s">
        <v>33</v>
      </c>
      <c r="E59" s="13" t="s">
        <v>125</v>
      </c>
      <c r="F59" s="58" t="s">
        <v>262</v>
      </c>
      <c r="G59" s="59">
        <v>30000</v>
      </c>
      <c r="H59" s="59">
        <v>0</v>
      </c>
      <c r="I59" s="59">
        <v>12000</v>
      </c>
      <c r="J59" s="65" t="s">
        <v>263</v>
      </c>
      <c r="K59" s="66">
        <v>0</v>
      </c>
      <c r="L59" s="66">
        <v>0</v>
      </c>
      <c r="M59" s="69" t="s">
        <v>264</v>
      </c>
      <c r="N59" s="68">
        <v>0</v>
      </c>
      <c r="O59" s="69"/>
    </row>
    <row r="60" spans="1:15" ht="30" customHeight="1">
      <c r="A60" s="19" t="s">
        <v>265</v>
      </c>
      <c r="B60" s="19"/>
      <c r="C60" s="58"/>
      <c r="D60" s="13"/>
      <c r="E60" s="13"/>
      <c r="F60" s="58"/>
      <c r="G60" s="61">
        <v>1581635</v>
      </c>
      <c r="H60" s="61">
        <v>304845</v>
      </c>
      <c r="I60" s="61">
        <v>118417</v>
      </c>
      <c r="J60" s="28"/>
      <c r="K60" s="57">
        <v>1604.4</v>
      </c>
      <c r="L60" s="57">
        <v>8689.4</v>
      </c>
      <c r="M60" s="12"/>
      <c r="N60" s="64">
        <f>SUM(L60/I60*100%)</f>
        <v>0.07337966677081838</v>
      </c>
      <c r="O60" s="69"/>
    </row>
    <row r="61" spans="1:15" ht="159" customHeight="1">
      <c r="A61" s="19">
        <v>45</v>
      </c>
      <c r="B61" s="58" t="s">
        <v>266</v>
      </c>
      <c r="C61" s="58" t="s">
        <v>267</v>
      </c>
      <c r="D61" s="13" t="s">
        <v>51</v>
      </c>
      <c r="E61" s="13" t="s">
        <v>132</v>
      </c>
      <c r="F61" s="58" t="s">
        <v>268</v>
      </c>
      <c r="G61" s="59">
        <v>1245000</v>
      </c>
      <c r="H61" s="59">
        <v>25691</v>
      </c>
      <c r="I61" s="59">
        <v>63257</v>
      </c>
      <c r="J61" s="65" t="s">
        <v>269</v>
      </c>
      <c r="K61" s="66">
        <v>34.4</v>
      </c>
      <c r="L61" s="66">
        <v>360.4</v>
      </c>
      <c r="M61" s="67" t="s">
        <v>270</v>
      </c>
      <c r="N61" s="68">
        <f>SUM(L61/I61*100%)</f>
        <v>0.0056973931738779895</v>
      </c>
      <c r="O61" s="69"/>
    </row>
    <row r="62" spans="1:15" s="49" customFormat="1" ht="201.75" customHeight="1">
      <c r="A62" s="19">
        <v>46</v>
      </c>
      <c r="B62" s="58" t="s">
        <v>271</v>
      </c>
      <c r="C62" s="58" t="s">
        <v>267</v>
      </c>
      <c r="D62" s="13" t="s">
        <v>51</v>
      </c>
      <c r="E62" s="13" t="s">
        <v>272</v>
      </c>
      <c r="F62" s="58" t="s">
        <v>273</v>
      </c>
      <c r="G62" s="59">
        <v>273597</v>
      </c>
      <c r="H62" s="59">
        <v>236170</v>
      </c>
      <c r="I62" s="59">
        <v>35106</v>
      </c>
      <c r="J62" s="58" t="s">
        <v>274</v>
      </c>
      <c r="K62" s="75">
        <v>629</v>
      </c>
      <c r="L62" s="75">
        <v>5765</v>
      </c>
      <c r="M62" s="14" t="s">
        <v>275</v>
      </c>
      <c r="N62" s="76">
        <f>SUM(L62/I62*100%)</f>
        <v>0.16421694297271122</v>
      </c>
      <c r="O62" s="77" t="s">
        <v>276</v>
      </c>
    </row>
    <row r="63" spans="1:15" ht="204" customHeight="1">
      <c r="A63" s="19">
        <v>47</v>
      </c>
      <c r="B63" s="58" t="s">
        <v>277</v>
      </c>
      <c r="C63" s="58" t="s">
        <v>267</v>
      </c>
      <c r="D63" s="13" t="s">
        <v>51</v>
      </c>
      <c r="E63" s="13" t="s">
        <v>63</v>
      </c>
      <c r="F63" s="58" t="s">
        <v>278</v>
      </c>
      <c r="G63" s="59">
        <v>63038</v>
      </c>
      <c r="H63" s="59">
        <v>42984</v>
      </c>
      <c r="I63" s="59">
        <v>20054</v>
      </c>
      <c r="J63" s="65" t="s">
        <v>279</v>
      </c>
      <c r="K63" s="66">
        <v>941</v>
      </c>
      <c r="L63" s="66">
        <v>3564</v>
      </c>
      <c r="M63" s="67" t="s">
        <v>280</v>
      </c>
      <c r="N63" s="68">
        <f>SUM(L63/I63*100%)</f>
        <v>0.17772015557993417</v>
      </c>
      <c r="O63" s="67" t="s">
        <v>281</v>
      </c>
    </row>
    <row r="64" spans="1:15" s="48" customFormat="1" ht="30" customHeight="1">
      <c r="A64" s="19" t="s">
        <v>282</v>
      </c>
      <c r="B64" s="19"/>
      <c r="C64" s="28"/>
      <c r="D64" s="19"/>
      <c r="E64" s="19"/>
      <c r="F64" s="28"/>
      <c r="G64" s="61">
        <v>53500</v>
      </c>
      <c r="H64" s="61">
        <v>0</v>
      </c>
      <c r="I64" s="61">
        <v>7000</v>
      </c>
      <c r="J64" s="28"/>
      <c r="K64" s="57">
        <v>0</v>
      </c>
      <c r="L64" s="57">
        <v>0</v>
      </c>
      <c r="M64" s="12"/>
      <c r="N64" s="64">
        <v>0</v>
      </c>
      <c r="O64" s="12"/>
    </row>
    <row r="65" spans="1:15" ht="228.75" customHeight="1">
      <c r="A65" s="19">
        <v>48</v>
      </c>
      <c r="B65" s="58" t="s">
        <v>283</v>
      </c>
      <c r="C65" s="58" t="s">
        <v>284</v>
      </c>
      <c r="D65" s="13" t="s">
        <v>88</v>
      </c>
      <c r="E65" s="13" t="s">
        <v>171</v>
      </c>
      <c r="F65" s="58" t="s">
        <v>285</v>
      </c>
      <c r="G65" s="59">
        <v>53500</v>
      </c>
      <c r="H65" s="59">
        <v>0</v>
      </c>
      <c r="I65" s="59">
        <v>7000</v>
      </c>
      <c r="J65" s="58" t="s">
        <v>286</v>
      </c>
      <c r="K65" s="66">
        <v>0</v>
      </c>
      <c r="L65" s="66">
        <v>0</v>
      </c>
      <c r="M65" s="67" t="s">
        <v>287</v>
      </c>
      <c r="N65" s="68">
        <v>0</v>
      </c>
      <c r="O65" s="67" t="s">
        <v>288</v>
      </c>
    </row>
    <row r="66" spans="1:15" s="48" customFormat="1" ht="30" customHeight="1">
      <c r="A66" s="19" t="s">
        <v>289</v>
      </c>
      <c r="B66" s="19"/>
      <c r="C66" s="28"/>
      <c r="D66" s="19"/>
      <c r="E66" s="19"/>
      <c r="F66" s="28"/>
      <c r="G66" s="61">
        <v>112267.56</v>
      </c>
      <c r="H66" s="61">
        <v>56436</v>
      </c>
      <c r="I66" s="61">
        <v>55831.56</v>
      </c>
      <c r="J66" s="28"/>
      <c r="K66" s="57">
        <v>1000</v>
      </c>
      <c r="L66" s="57">
        <v>1350</v>
      </c>
      <c r="M66" s="12"/>
      <c r="N66" s="64">
        <v>0.0242</v>
      </c>
      <c r="O66" s="12"/>
    </row>
    <row r="67" spans="1:15" ht="174.75" customHeight="1">
      <c r="A67" s="19">
        <v>49</v>
      </c>
      <c r="B67" s="58" t="s">
        <v>290</v>
      </c>
      <c r="C67" s="58" t="s">
        <v>291</v>
      </c>
      <c r="D67" s="13" t="s">
        <v>88</v>
      </c>
      <c r="E67" s="13" t="s">
        <v>100</v>
      </c>
      <c r="F67" s="58" t="s">
        <v>292</v>
      </c>
      <c r="G67" s="59">
        <v>112267.56</v>
      </c>
      <c r="H67" s="59">
        <v>56436</v>
      </c>
      <c r="I67" s="59">
        <v>55831.56</v>
      </c>
      <c r="J67" s="65" t="s">
        <v>293</v>
      </c>
      <c r="K67" s="66">
        <v>1000</v>
      </c>
      <c r="L67" s="66">
        <v>1350</v>
      </c>
      <c r="M67" s="67" t="s">
        <v>294</v>
      </c>
      <c r="N67" s="68">
        <f>L67/I67*100%</f>
        <v>0.024179872459232737</v>
      </c>
      <c r="O67" s="67" t="s">
        <v>295</v>
      </c>
    </row>
    <row r="68" spans="1:15" ht="30" customHeight="1">
      <c r="A68" s="19" t="s">
        <v>296</v>
      </c>
      <c r="B68" s="19"/>
      <c r="C68" s="58"/>
      <c r="D68" s="13"/>
      <c r="E68" s="13"/>
      <c r="F68" s="58"/>
      <c r="G68" s="61">
        <v>87000</v>
      </c>
      <c r="H68" s="61">
        <v>0</v>
      </c>
      <c r="I68" s="61">
        <v>11500</v>
      </c>
      <c r="J68" s="28"/>
      <c r="K68" s="57">
        <v>0</v>
      </c>
      <c r="L68" s="57">
        <v>0</v>
      </c>
      <c r="M68" s="69"/>
      <c r="N68" s="64">
        <f>SUM(L68/I68*100%)</f>
        <v>0</v>
      </c>
      <c r="O68" s="69"/>
    </row>
    <row r="69" spans="1:15" ht="96" customHeight="1">
      <c r="A69" s="19">
        <v>50</v>
      </c>
      <c r="B69" s="58" t="s">
        <v>297</v>
      </c>
      <c r="C69" s="58" t="s">
        <v>298</v>
      </c>
      <c r="D69" s="13" t="s">
        <v>88</v>
      </c>
      <c r="E69" s="13" t="s">
        <v>125</v>
      </c>
      <c r="F69" s="58" t="s">
        <v>299</v>
      </c>
      <c r="G69" s="59">
        <v>87000</v>
      </c>
      <c r="H69" s="59">
        <v>0</v>
      </c>
      <c r="I69" s="59">
        <v>11500</v>
      </c>
      <c r="J69" s="65" t="s">
        <v>300</v>
      </c>
      <c r="K69" s="66">
        <v>0</v>
      </c>
      <c r="L69" s="66">
        <v>0</v>
      </c>
      <c r="M69" s="67" t="s">
        <v>301</v>
      </c>
      <c r="N69" s="68">
        <v>0</v>
      </c>
      <c r="O69" s="67" t="s">
        <v>302</v>
      </c>
    </row>
    <row r="70" spans="1:15" ht="30" customHeight="1">
      <c r="A70" s="19" t="s">
        <v>303</v>
      </c>
      <c r="B70" s="19"/>
      <c r="C70" s="58"/>
      <c r="D70" s="13"/>
      <c r="E70" s="13"/>
      <c r="F70" s="58"/>
      <c r="G70" s="61">
        <v>109000</v>
      </c>
      <c r="H70" s="61">
        <v>0</v>
      </c>
      <c r="I70" s="61">
        <v>16000</v>
      </c>
      <c r="J70" s="28"/>
      <c r="K70" s="57">
        <v>0</v>
      </c>
      <c r="L70" s="57">
        <v>0</v>
      </c>
      <c r="M70" s="12"/>
      <c r="N70" s="64">
        <v>0</v>
      </c>
      <c r="O70" s="12"/>
    </row>
    <row r="71" spans="1:15" ht="163.5" customHeight="1">
      <c r="A71" s="19">
        <v>51</v>
      </c>
      <c r="B71" s="58" t="s">
        <v>304</v>
      </c>
      <c r="C71" s="58" t="s">
        <v>305</v>
      </c>
      <c r="D71" s="13" t="s">
        <v>88</v>
      </c>
      <c r="E71" s="13" t="s">
        <v>216</v>
      </c>
      <c r="F71" s="58" t="s">
        <v>306</v>
      </c>
      <c r="G71" s="59">
        <v>109000</v>
      </c>
      <c r="H71" s="59">
        <v>0</v>
      </c>
      <c r="I71" s="59">
        <v>16000</v>
      </c>
      <c r="J71" s="65" t="s">
        <v>307</v>
      </c>
      <c r="K71" s="66">
        <v>0</v>
      </c>
      <c r="L71" s="66">
        <v>0</v>
      </c>
      <c r="M71" s="72" t="s">
        <v>308</v>
      </c>
      <c r="N71" s="68">
        <v>0</v>
      </c>
      <c r="O71" s="67" t="s">
        <v>309</v>
      </c>
    </row>
    <row r="72" spans="1:15" ht="45.75" customHeight="1">
      <c r="A72" s="19" t="s">
        <v>310</v>
      </c>
      <c r="B72" s="19"/>
      <c r="C72" s="58"/>
      <c r="D72" s="13"/>
      <c r="E72" s="13"/>
      <c r="F72" s="58"/>
      <c r="G72" s="61">
        <v>160000</v>
      </c>
      <c r="H72" s="61">
        <v>54700</v>
      </c>
      <c r="I72" s="61">
        <v>105300</v>
      </c>
      <c r="J72" s="28"/>
      <c r="K72" s="57">
        <v>1000</v>
      </c>
      <c r="L72" s="57">
        <v>1600</v>
      </c>
      <c r="M72" s="69"/>
      <c r="N72" s="64">
        <v>0.0152</v>
      </c>
      <c r="O72" s="69"/>
    </row>
    <row r="73" spans="1:15" ht="261.75" customHeight="1">
      <c r="A73" s="19">
        <v>52</v>
      </c>
      <c r="B73" s="58" t="s">
        <v>311</v>
      </c>
      <c r="C73" s="58" t="s">
        <v>312</v>
      </c>
      <c r="D73" s="13" t="s">
        <v>88</v>
      </c>
      <c r="E73" s="13" t="s">
        <v>63</v>
      </c>
      <c r="F73" s="58" t="s">
        <v>313</v>
      </c>
      <c r="G73" s="59">
        <v>160000</v>
      </c>
      <c r="H73" s="59">
        <v>54700</v>
      </c>
      <c r="I73" s="59">
        <v>105300</v>
      </c>
      <c r="J73" s="65" t="s">
        <v>314</v>
      </c>
      <c r="K73" s="66">
        <v>1000</v>
      </c>
      <c r="L73" s="66">
        <v>1600</v>
      </c>
      <c r="M73" s="82" t="s">
        <v>315</v>
      </c>
      <c r="N73" s="68">
        <f>SUM(L73/I73*100%)</f>
        <v>0.015194681861348529</v>
      </c>
      <c r="O73" s="69" t="s">
        <v>316</v>
      </c>
    </row>
    <row r="74" spans="1:15" ht="30" customHeight="1">
      <c r="A74" s="19" t="s">
        <v>317</v>
      </c>
      <c r="B74" s="19"/>
      <c r="C74" s="58"/>
      <c r="D74" s="13"/>
      <c r="E74" s="13"/>
      <c r="F74" s="58"/>
      <c r="G74" s="61">
        <v>224174.65</v>
      </c>
      <c r="H74" s="61">
        <v>10000</v>
      </c>
      <c r="I74" s="61">
        <v>50000</v>
      </c>
      <c r="J74" s="28"/>
      <c r="K74" s="57">
        <v>400</v>
      </c>
      <c r="L74" s="57">
        <v>800</v>
      </c>
      <c r="M74" s="12"/>
      <c r="N74" s="64">
        <f>SUM(L74/I74*100%)</f>
        <v>0.016</v>
      </c>
      <c r="O74" s="69"/>
    </row>
    <row r="75" spans="1:15" ht="135" customHeight="1">
      <c r="A75" s="19">
        <v>53</v>
      </c>
      <c r="B75" s="58" t="s">
        <v>318</v>
      </c>
      <c r="C75" s="58" t="s">
        <v>319</v>
      </c>
      <c r="D75" s="13" t="s">
        <v>77</v>
      </c>
      <c r="E75" s="13" t="s">
        <v>125</v>
      </c>
      <c r="F75" s="58" t="s">
        <v>320</v>
      </c>
      <c r="G75" s="59">
        <v>160924.65</v>
      </c>
      <c r="H75" s="59">
        <v>0</v>
      </c>
      <c r="I75" s="59">
        <v>30000</v>
      </c>
      <c r="J75" s="65" t="s">
        <v>321</v>
      </c>
      <c r="K75" s="66">
        <v>0</v>
      </c>
      <c r="L75" s="66">
        <v>0</v>
      </c>
      <c r="M75" s="67" t="s">
        <v>322</v>
      </c>
      <c r="N75" s="68">
        <v>0</v>
      </c>
      <c r="O75" s="69" t="s">
        <v>323</v>
      </c>
    </row>
    <row r="76" spans="1:15" ht="223.5" customHeight="1">
      <c r="A76" s="19">
        <v>54</v>
      </c>
      <c r="B76" s="58" t="s">
        <v>324</v>
      </c>
      <c r="C76" s="58" t="s">
        <v>319</v>
      </c>
      <c r="D76" s="13" t="s">
        <v>77</v>
      </c>
      <c r="E76" s="13" t="s">
        <v>52</v>
      </c>
      <c r="F76" s="71" t="s">
        <v>325</v>
      </c>
      <c r="G76" s="59">
        <v>63250</v>
      </c>
      <c r="H76" s="59">
        <v>10000</v>
      </c>
      <c r="I76" s="59">
        <v>20000</v>
      </c>
      <c r="J76" s="65" t="s">
        <v>326</v>
      </c>
      <c r="K76" s="66">
        <v>400</v>
      </c>
      <c r="L76" s="66">
        <v>800</v>
      </c>
      <c r="M76" s="67" t="s">
        <v>327</v>
      </c>
      <c r="N76" s="68">
        <f>SUM(L76/I76*100%)</f>
        <v>0.04</v>
      </c>
      <c r="O76" s="67" t="s">
        <v>328</v>
      </c>
    </row>
    <row r="77" spans="1:15" ht="30" customHeight="1">
      <c r="A77" s="19" t="s">
        <v>329</v>
      </c>
      <c r="B77" s="19"/>
      <c r="C77" s="58"/>
      <c r="D77" s="13"/>
      <c r="E77" s="13"/>
      <c r="F77" s="58"/>
      <c r="G77" s="61">
        <v>200000</v>
      </c>
      <c r="H77" s="61">
        <v>0</v>
      </c>
      <c r="I77" s="61">
        <v>8000</v>
      </c>
      <c r="J77" s="28"/>
      <c r="K77" s="57">
        <v>0</v>
      </c>
      <c r="L77" s="57">
        <v>0</v>
      </c>
      <c r="M77" s="12"/>
      <c r="N77" s="64">
        <v>0</v>
      </c>
      <c r="O77" s="69"/>
    </row>
    <row r="78" spans="1:15" ht="136.5" customHeight="1">
      <c r="A78" s="19">
        <v>55</v>
      </c>
      <c r="B78" s="58" t="s">
        <v>330</v>
      </c>
      <c r="C78" s="58" t="s">
        <v>331</v>
      </c>
      <c r="D78" s="13" t="s">
        <v>88</v>
      </c>
      <c r="E78" s="13" t="s">
        <v>108</v>
      </c>
      <c r="F78" s="58" t="s">
        <v>332</v>
      </c>
      <c r="G78" s="59">
        <v>200000</v>
      </c>
      <c r="H78" s="59">
        <v>0</v>
      </c>
      <c r="I78" s="59">
        <v>8000</v>
      </c>
      <c r="J78" s="65" t="s">
        <v>333</v>
      </c>
      <c r="K78" s="66">
        <v>0</v>
      </c>
      <c r="L78" s="66">
        <v>0</v>
      </c>
      <c r="M78" s="69" t="s">
        <v>334</v>
      </c>
      <c r="N78" s="68">
        <v>0</v>
      </c>
      <c r="O78" s="67" t="s">
        <v>335</v>
      </c>
    </row>
    <row r="79" spans="1:15" ht="33" customHeight="1">
      <c r="A79" s="19" t="s">
        <v>336</v>
      </c>
      <c r="B79" s="19"/>
      <c r="C79" s="58"/>
      <c r="D79" s="13"/>
      <c r="E79" s="13"/>
      <c r="F79" s="58"/>
      <c r="G79" s="61">
        <v>38000.98</v>
      </c>
      <c r="H79" s="61">
        <v>20000</v>
      </c>
      <c r="I79" s="61">
        <v>18000.98</v>
      </c>
      <c r="J79" s="28"/>
      <c r="K79" s="57">
        <v>520</v>
      </c>
      <c r="L79" s="57">
        <v>2926</v>
      </c>
      <c r="M79" s="12"/>
      <c r="N79" s="64">
        <v>0.16254670579046251</v>
      </c>
      <c r="O79" s="69"/>
    </row>
    <row r="80" spans="1:15" ht="93" customHeight="1">
      <c r="A80" s="19">
        <v>56</v>
      </c>
      <c r="B80" s="58" t="s">
        <v>337</v>
      </c>
      <c r="C80" s="58" t="s">
        <v>338</v>
      </c>
      <c r="D80" s="13" t="s">
        <v>88</v>
      </c>
      <c r="E80" s="13" t="s">
        <v>39</v>
      </c>
      <c r="F80" s="58" t="s">
        <v>339</v>
      </c>
      <c r="G80" s="59">
        <v>38000.98</v>
      </c>
      <c r="H80" s="59">
        <v>20000</v>
      </c>
      <c r="I80" s="59">
        <v>18000.98</v>
      </c>
      <c r="J80" s="65" t="s">
        <v>223</v>
      </c>
      <c r="K80" s="66">
        <v>520</v>
      </c>
      <c r="L80" s="66">
        <v>2926</v>
      </c>
      <c r="M80" s="67" t="s">
        <v>340</v>
      </c>
      <c r="N80" s="68">
        <f>SUM(L80/I80*100%)</f>
        <v>0.16254670579046251</v>
      </c>
      <c r="O80" s="69"/>
    </row>
  </sheetData>
  <sheetProtection/>
  <mergeCells count="34">
    <mergeCell ref="A1:O1"/>
    <mergeCell ref="A2:L2"/>
    <mergeCell ref="N2:O2"/>
    <mergeCell ref="I3:J3"/>
    <mergeCell ref="K3:N3"/>
    <mergeCell ref="A5:B5"/>
    <mergeCell ref="A6:B6"/>
    <mergeCell ref="A10:B10"/>
    <mergeCell ref="A21:B21"/>
    <mergeCell ref="A39:B39"/>
    <mergeCell ref="A43:B43"/>
    <mergeCell ref="A45:B45"/>
    <mergeCell ref="A47:B47"/>
    <mergeCell ref="A53:B53"/>
    <mergeCell ref="A56:B56"/>
    <mergeCell ref="A58:B58"/>
    <mergeCell ref="A60:B60"/>
    <mergeCell ref="A64:B64"/>
    <mergeCell ref="A66:B66"/>
    <mergeCell ref="A68:B68"/>
    <mergeCell ref="A70:B70"/>
    <mergeCell ref="A72:B72"/>
    <mergeCell ref="A74:B74"/>
    <mergeCell ref="A77:B77"/>
    <mergeCell ref="A79:B79"/>
    <mergeCell ref="A3:A4"/>
    <mergeCell ref="B3:B4"/>
    <mergeCell ref="C3:C4"/>
    <mergeCell ref="D3:D4"/>
    <mergeCell ref="E3:E4"/>
    <mergeCell ref="F3:F4"/>
    <mergeCell ref="G3:G4"/>
    <mergeCell ref="H3:H4"/>
    <mergeCell ref="M23:M24"/>
  </mergeCells>
  <printOptions horizontalCentered="1"/>
  <pageMargins left="0.7086614173228347" right="0.66" top="0.6299212598425197" bottom="0.5905511811023623" header="0.5118110236220472" footer="0.3937007874015748"/>
  <pageSetup fitToHeight="0" fitToWidth="1" horizontalDpi="600" verticalDpi="600" orientation="landscape" paperSize="8" scale="6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O69"/>
  <sheetViews>
    <sheetView tabSelected="1" zoomScale="90" zoomScaleNormal="90" zoomScaleSheetLayoutView="100" workbookViewId="0" topLeftCell="G52">
      <selection activeCell="O63" sqref="O63"/>
    </sheetView>
  </sheetViews>
  <sheetFormatPr defaultColWidth="9.00390625" defaultRowHeight="14.25"/>
  <cols>
    <col min="1" max="1" width="4.75390625" style="1" customWidth="1"/>
    <col min="2" max="2" width="11.75390625" style="0" customWidth="1"/>
    <col min="3" max="3" width="9.75390625" style="0" customWidth="1"/>
    <col min="4" max="4" width="11.125" style="0" customWidth="1"/>
    <col min="5" max="5" width="5.00390625" style="1" customWidth="1"/>
    <col min="6" max="6" width="41.625" style="0" customWidth="1"/>
    <col min="7" max="7" width="10.00390625" style="1" customWidth="1"/>
    <col min="8" max="8" width="9.25390625" style="1" bestFit="1" customWidth="1"/>
    <col min="9" max="9" width="9.125" style="1" customWidth="1"/>
    <col min="10" max="10" width="28.25390625" style="0" customWidth="1"/>
    <col min="11" max="11" width="10.00390625" style="1" customWidth="1"/>
    <col min="12" max="12" width="9.75390625" style="1" customWidth="1"/>
    <col min="13" max="13" width="42.75390625" style="0" customWidth="1"/>
    <col min="14" max="14" width="8.625" style="1" customWidth="1"/>
    <col min="15" max="15" width="23.75390625" style="0" customWidth="1"/>
  </cols>
  <sheetData>
    <row r="1" spans="1:15" ht="34.5">
      <c r="A1" s="2" t="s">
        <v>341</v>
      </c>
      <c r="B1" s="2"/>
      <c r="C1" s="3"/>
      <c r="D1" s="3"/>
      <c r="E1" s="2"/>
      <c r="F1" s="2"/>
      <c r="G1" s="2"/>
      <c r="H1" s="2"/>
      <c r="I1" s="2"/>
      <c r="J1" s="3"/>
      <c r="K1" s="2"/>
      <c r="L1" s="2"/>
      <c r="M1" s="2"/>
      <c r="N1" s="21"/>
      <c r="O1" s="2"/>
    </row>
    <row r="2" spans="1:15" ht="15.75">
      <c r="A2" s="4"/>
      <c r="B2" s="5"/>
      <c r="C2" s="6"/>
      <c r="D2" s="6"/>
      <c r="E2" s="5"/>
      <c r="F2" s="7"/>
      <c r="G2" s="5"/>
      <c r="H2" s="5"/>
      <c r="I2" s="5"/>
      <c r="J2" s="6"/>
      <c r="K2" s="5"/>
      <c r="L2" s="5"/>
      <c r="M2" s="22"/>
      <c r="N2" s="23" t="s">
        <v>1</v>
      </c>
      <c r="O2" s="24"/>
    </row>
    <row r="3" spans="1:15" ht="24.75" customHeight="1">
      <c r="A3" s="8" t="s">
        <v>2</v>
      </c>
      <c r="B3" s="8" t="s">
        <v>3</v>
      </c>
      <c r="C3" s="8" t="s">
        <v>18</v>
      </c>
      <c r="D3" s="8" t="s">
        <v>19</v>
      </c>
      <c r="E3" s="8" t="s">
        <v>5</v>
      </c>
      <c r="F3" s="8" t="s">
        <v>4</v>
      </c>
      <c r="G3" s="9" t="s">
        <v>6</v>
      </c>
      <c r="H3" s="9" t="s">
        <v>20</v>
      </c>
      <c r="I3" s="9" t="s">
        <v>21</v>
      </c>
      <c r="J3" s="25"/>
      <c r="K3" s="19" t="s">
        <v>22</v>
      </c>
      <c r="L3" s="19"/>
      <c r="M3" s="19"/>
      <c r="N3" s="26"/>
      <c r="O3" s="19" t="s">
        <v>23</v>
      </c>
    </row>
    <row r="4" spans="1:15" ht="48.75" customHeight="1">
      <c r="A4" s="8"/>
      <c r="B4" s="8"/>
      <c r="C4" s="8"/>
      <c r="D4" s="8"/>
      <c r="E4" s="8"/>
      <c r="F4" s="8"/>
      <c r="G4" s="9"/>
      <c r="H4" s="9"/>
      <c r="I4" s="9" t="s">
        <v>13</v>
      </c>
      <c r="J4" s="9" t="s">
        <v>24</v>
      </c>
      <c r="K4" s="19" t="s">
        <v>342</v>
      </c>
      <c r="L4" s="19" t="s">
        <v>343</v>
      </c>
      <c r="M4" s="19" t="s">
        <v>27</v>
      </c>
      <c r="N4" s="27" t="s">
        <v>28</v>
      </c>
      <c r="O4" s="19"/>
    </row>
    <row r="5" spans="1:15" ht="30" customHeight="1">
      <c r="A5" s="10" t="s">
        <v>29</v>
      </c>
      <c r="B5" s="10"/>
      <c r="C5" s="11"/>
      <c r="D5" s="11"/>
      <c r="E5" s="10"/>
      <c r="F5" s="12"/>
      <c r="G5" s="10">
        <v>17089416.689999998</v>
      </c>
      <c r="H5" s="10">
        <v>3746879</v>
      </c>
      <c r="I5" s="10">
        <v>2912835</v>
      </c>
      <c r="J5" s="28"/>
      <c r="K5" s="10">
        <v>56071.1</v>
      </c>
      <c r="L5" s="10">
        <v>223431.6</v>
      </c>
      <c r="M5" s="12"/>
      <c r="N5" s="29">
        <v>0.07670588962299615</v>
      </c>
      <c r="O5" s="12"/>
    </row>
    <row r="6" spans="1:15" ht="30" customHeight="1">
      <c r="A6" s="10"/>
      <c r="B6" s="10">
        <v>1</v>
      </c>
      <c r="C6" s="11"/>
      <c r="D6" s="11"/>
      <c r="E6" s="10"/>
      <c r="F6" s="12"/>
      <c r="G6" s="10">
        <v>88000</v>
      </c>
      <c r="H6" s="10">
        <v>20000</v>
      </c>
      <c r="I6" s="10">
        <v>12000</v>
      </c>
      <c r="J6" s="28"/>
      <c r="K6" s="10">
        <v>0</v>
      </c>
      <c r="L6" s="10">
        <v>0</v>
      </c>
      <c r="M6" s="12"/>
      <c r="N6" s="29">
        <v>0</v>
      </c>
      <c r="O6" s="12"/>
    </row>
    <row r="7" spans="1:15" ht="63.75" customHeight="1">
      <c r="A7" s="10">
        <v>1</v>
      </c>
      <c r="B7" s="13" t="s">
        <v>130</v>
      </c>
      <c r="C7" s="14" t="s">
        <v>106</v>
      </c>
      <c r="D7" s="14" t="s">
        <v>131</v>
      </c>
      <c r="E7" s="13" t="s">
        <v>132</v>
      </c>
      <c r="F7" s="14" t="s">
        <v>133</v>
      </c>
      <c r="G7" s="15">
        <v>88000</v>
      </c>
      <c r="H7" s="15">
        <v>20000</v>
      </c>
      <c r="I7" s="15">
        <v>12000</v>
      </c>
      <c r="J7" s="14"/>
      <c r="K7" s="30">
        <v>0</v>
      </c>
      <c r="L7" s="30">
        <v>0</v>
      </c>
      <c r="M7" s="14" t="s">
        <v>135</v>
      </c>
      <c r="N7" s="31">
        <v>0</v>
      </c>
      <c r="O7" s="32" t="s">
        <v>136</v>
      </c>
    </row>
    <row r="8" spans="1:15" ht="30" customHeight="1">
      <c r="A8" s="10"/>
      <c r="B8" s="13">
        <v>11</v>
      </c>
      <c r="C8" s="14"/>
      <c r="D8" s="14"/>
      <c r="E8" s="13"/>
      <c r="F8" s="14"/>
      <c r="G8" s="8">
        <v>1054600</v>
      </c>
      <c r="H8" s="8">
        <v>110400</v>
      </c>
      <c r="I8" s="8">
        <v>462600</v>
      </c>
      <c r="J8" s="20"/>
      <c r="K8" s="10">
        <v>2200</v>
      </c>
      <c r="L8" s="10">
        <v>31172.68</v>
      </c>
      <c r="M8" s="20"/>
      <c r="N8" s="29">
        <v>0.06738581928231734</v>
      </c>
      <c r="O8" s="32"/>
    </row>
    <row r="9" spans="1:15" ht="81.75" customHeight="1">
      <c r="A9" s="10">
        <v>2</v>
      </c>
      <c r="B9" s="16" t="s">
        <v>186</v>
      </c>
      <c r="C9" s="17" t="s">
        <v>187</v>
      </c>
      <c r="D9" s="17" t="s">
        <v>58</v>
      </c>
      <c r="E9" s="16" t="s">
        <v>171</v>
      </c>
      <c r="F9" s="17" t="s">
        <v>188</v>
      </c>
      <c r="G9" s="18">
        <v>300000</v>
      </c>
      <c r="H9" s="18">
        <v>0</v>
      </c>
      <c r="I9" s="18">
        <v>10000</v>
      </c>
      <c r="J9" s="17"/>
      <c r="K9" s="33">
        <v>0</v>
      </c>
      <c r="L9" s="33">
        <v>0</v>
      </c>
      <c r="M9" s="17" t="s">
        <v>190</v>
      </c>
      <c r="N9" s="34">
        <v>0</v>
      </c>
      <c r="O9" s="17" t="s">
        <v>191</v>
      </c>
    </row>
    <row r="10" spans="1:15" ht="93.75" customHeight="1">
      <c r="A10" s="10">
        <v>3</v>
      </c>
      <c r="B10" s="16" t="s">
        <v>141</v>
      </c>
      <c r="C10" s="17" t="s">
        <v>106</v>
      </c>
      <c r="D10" s="17" t="s">
        <v>58</v>
      </c>
      <c r="E10" s="16" t="s">
        <v>125</v>
      </c>
      <c r="F10" s="17" t="s">
        <v>142</v>
      </c>
      <c r="G10" s="18">
        <v>60000</v>
      </c>
      <c r="H10" s="18">
        <v>0</v>
      </c>
      <c r="I10" s="18">
        <v>36000</v>
      </c>
      <c r="J10" s="35"/>
      <c r="K10" s="33">
        <v>0</v>
      </c>
      <c r="L10" s="33">
        <v>16.5</v>
      </c>
      <c r="M10" s="17" t="s">
        <v>144</v>
      </c>
      <c r="N10" s="34">
        <v>0.04583333333333333</v>
      </c>
      <c r="O10" s="36"/>
    </row>
    <row r="11" spans="1:15" ht="78" customHeight="1">
      <c r="A11" s="10">
        <v>4</v>
      </c>
      <c r="B11" s="13" t="s">
        <v>137</v>
      </c>
      <c r="C11" s="14" t="s">
        <v>106</v>
      </c>
      <c r="D11" s="14" t="s">
        <v>58</v>
      </c>
      <c r="E11" s="13" t="s">
        <v>52</v>
      </c>
      <c r="F11" s="14" t="s">
        <v>138</v>
      </c>
      <c r="G11" s="15">
        <v>150000</v>
      </c>
      <c r="H11" s="15">
        <v>4000</v>
      </c>
      <c r="I11" s="15">
        <v>66000</v>
      </c>
      <c r="J11" s="37"/>
      <c r="K11" s="30">
        <v>1000</v>
      </c>
      <c r="L11" s="30">
        <v>17000</v>
      </c>
      <c r="M11" s="14" t="s">
        <v>140</v>
      </c>
      <c r="N11" s="31">
        <v>0.25757575757575757</v>
      </c>
      <c r="O11" s="32"/>
    </row>
    <row r="12" spans="1:15" ht="48.75" customHeight="1">
      <c r="A12" s="10">
        <v>5</v>
      </c>
      <c r="B12" s="13" t="s">
        <v>192</v>
      </c>
      <c r="C12" s="14" t="s">
        <v>187</v>
      </c>
      <c r="D12" s="14" t="s">
        <v>58</v>
      </c>
      <c r="E12" s="13" t="s">
        <v>52</v>
      </c>
      <c r="F12" s="14" t="s">
        <v>193</v>
      </c>
      <c r="G12" s="15">
        <v>35000</v>
      </c>
      <c r="H12" s="15">
        <v>0</v>
      </c>
      <c r="I12" s="15">
        <v>10000</v>
      </c>
      <c r="J12" s="37"/>
      <c r="K12" s="30">
        <v>0</v>
      </c>
      <c r="L12" s="30">
        <v>0</v>
      </c>
      <c r="M12" s="14" t="s">
        <v>195</v>
      </c>
      <c r="N12" s="31">
        <v>0</v>
      </c>
      <c r="O12" s="32"/>
    </row>
    <row r="13" spans="1:15" ht="45.75" customHeight="1">
      <c r="A13" s="10">
        <v>6</v>
      </c>
      <c r="B13" s="13" t="s">
        <v>57</v>
      </c>
      <c r="C13" s="14" t="s">
        <v>50</v>
      </c>
      <c r="D13" s="14" t="s">
        <v>58</v>
      </c>
      <c r="E13" s="13" t="s">
        <v>39</v>
      </c>
      <c r="F13" s="14" t="s">
        <v>59</v>
      </c>
      <c r="G13" s="15">
        <v>24600</v>
      </c>
      <c r="H13" s="15">
        <v>6000</v>
      </c>
      <c r="I13" s="15">
        <v>20000</v>
      </c>
      <c r="J13" s="38" t="s">
        <v>60</v>
      </c>
      <c r="K13" s="30">
        <v>500</v>
      </c>
      <c r="L13" s="30">
        <v>3500</v>
      </c>
      <c r="M13" s="14" t="s">
        <v>61</v>
      </c>
      <c r="N13" s="31">
        <v>0.175</v>
      </c>
      <c r="O13" s="32"/>
    </row>
    <row r="14" spans="1:15" ht="84.75" customHeight="1">
      <c r="A14" s="10">
        <v>7</v>
      </c>
      <c r="B14" s="13" t="s">
        <v>145</v>
      </c>
      <c r="C14" s="14" t="s">
        <v>106</v>
      </c>
      <c r="D14" s="14" t="s">
        <v>58</v>
      </c>
      <c r="E14" s="13" t="s">
        <v>39</v>
      </c>
      <c r="F14" s="14" t="s">
        <v>146</v>
      </c>
      <c r="G14" s="15">
        <v>40000</v>
      </c>
      <c r="H14" s="15">
        <v>2000</v>
      </c>
      <c r="I14" s="15">
        <v>38000</v>
      </c>
      <c r="J14" s="14"/>
      <c r="K14" s="30">
        <v>0</v>
      </c>
      <c r="L14" s="30">
        <v>0</v>
      </c>
      <c r="M14" s="14" t="s">
        <v>148</v>
      </c>
      <c r="N14" s="31">
        <v>0</v>
      </c>
      <c r="O14" s="32"/>
    </row>
    <row r="15" spans="1:15" ht="214.5" customHeight="1">
      <c r="A15" s="10">
        <v>8</v>
      </c>
      <c r="B15" s="13" t="s">
        <v>153</v>
      </c>
      <c r="C15" s="14" t="s">
        <v>106</v>
      </c>
      <c r="D15" s="14" t="s">
        <v>58</v>
      </c>
      <c r="E15" s="13" t="s">
        <v>39</v>
      </c>
      <c r="F15" s="14" t="s">
        <v>154</v>
      </c>
      <c r="G15" s="15">
        <v>250000</v>
      </c>
      <c r="H15" s="15">
        <v>4000</v>
      </c>
      <c r="I15" s="15">
        <v>246000</v>
      </c>
      <c r="J15" s="14"/>
      <c r="K15" s="30">
        <v>0</v>
      </c>
      <c r="L15" s="30">
        <v>4849.18</v>
      </c>
      <c r="M15" s="14" t="s">
        <v>156</v>
      </c>
      <c r="N15" s="31">
        <v>0.019712113821138213</v>
      </c>
      <c r="O15" s="32"/>
    </row>
    <row r="16" spans="1:15" ht="54" customHeight="1">
      <c r="A16" s="10">
        <v>9</v>
      </c>
      <c r="B16" s="13" t="s">
        <v>149</v>
      </c>
      <c r="C16" s="14" t="s">
        <v>106</v>
      </c>
      <c r="D16" s="14" t="s">
        <v>58</v>
      </c>
      <c r="E16" s="13" t="s">
        <v>120</v>
      </c>
      <c r="F16" s="14" t="s">
        <v>150</v>
      </c>
      <c r="G16" s="15">
        <v>30000</v>
      </c>
      <c r="H16" s="15">
        <v>7000</v>
      </c>
      <c r="I16" s="15">
        <v>10000</v>
      </c>
      <c r="J16" s="14"/>
      <c r="K16" s="30">
        <v>0</v>
      </c>
      <c r="L16" s="30">
        <v>207</v>
      </c>
      <c r="M16" s="14" t="s">
        <v>152</v>
      </c>
      <c r="N16" s="31">
        <v>0.0207</v>
      </c>
      <c r="O16" s="32"/>
    </row>
    <row r="17" spans="1:15" ht="64.5" customHeight="1">
      <c r="A17" s="10">
        <v>10</v>
      </c>
      <c r="B17" s="13" t="s">
        <v>62</v>
      </c>
      <c r="C17" s="14" t="s">
        <v>50</v>
      </c>
      <c r="D17" s="14" t="s">
        <v>58</v>
      </c>
      <c r="E17" s="13" t="s">
        <v>63</v>
      </c>
      <c r="F17" s="14" t="s">
        <v>64</v>
      </c>
      <c r="G17" s="15">
        <v>90000</v>
      </c>
      <c r="H17" s="15">
        <v>29000</v>
      </c>
      <c r="I17" s="15">
        <v>10000</v>
      </c>
      <c r="J17" s="14" t="s">
        <v>65</v>
      </c>
      <c r="K17" s="30">
        <v>300</v>
      </c>
      <c r="L17" s="30">
        <v>2300</v>
      </c>
      <c r="M17" s="14" t="s">
        <v>66</v>
      </c>
      <c r="N17" s="31">
        <v>0.23</v>
      </c>
      <c r="O17" s="32"/>
    </row>
    <row r="18" spans="1:15" ht="129.75" customHeight="1">
      <c r="A18" s="10">
        <v>11</v>
      </c>
      <c r="B18" s="13" t="s">
        <v>67</v>
      </c>
      <c r="C18" s="14" t="s">
        <v>50</v>
      </c>
      <c r="D18" s="14" t="s">
        <v>58</v>
      </c>
      <c r="E18" s="13" t="s">
        <v>63</v>
      </c>
      <c r="F18" s="14" t="s">
        <v>68</v>
      </c>
      <c r="G18" s="15">
        <v>30000</v>
      </c>
      <c r="H18" s="15">
        <v>18400</v>
      </c>
      <c r="I18" s="15">
        <v>11600</v>
      </c>
      <c r="J18" s="14" t="s">
        <v>69</v>
      </c>
      <c r="K18" s="30">
        <v>200</v>
      </c>
      <c r="L18" s="30">
        <v>1400</v>
      </c>
      <c r="M18" s="14" t="s">
        <v>70</v>
      </c>
      <c r="N18" s="31">
        <v>0.1206896551724138</v>
      </c>
      <c r="O18" s="32"/>
    </row>
    <row r="19" spans="1:15" ht="45" customHeight="1">
      <c r="A19" s="10">
        <v>12</v>
      </c>
      <c r="B19" s="13" t="s">
        <v>203</v>
      </c>
      <c r="C19" s="14" t="s">
        <v>204</v>
      </c>
      <c r="D19" s="14" t="s">
        <v>58</v>
      </c>
      <c r="E19" s="13" t="s">
        <v>63</v>
      </c>
      <c r="F19" s="14" t="s">
        <v>205</v>
      </c>
      <c r="G19" s="15">
        <v>45000</v>
      </c>
      <c r="H19" s="15">
        <v>40000</v>
      </c>
      <c r="I19" s="15">
        <v>5000</v>
      </c>
      <c r="J19" s="14"/>
      <c r="K19" s="30">
        <v>200</v>
      </c>
      <c r="L19" s="30">
        <v>1900</v>
      </c>
      <c r="M19" s="14" t="s">
        <v>207</v>
      </c>
      <c r="N19" s="31">
        <v>0.38</v>
      </c>
      <c r="O19" s="32"/>
    </row>
    <row r="20" spans="1:15" ht="30" customHeight="1">
      <c r="A20" s="10"/>
      <c r="B20" s="19">
        <v>10</v>
      </c>
      <c r="C20" s="20"/>
      <c r="D20" s="20"/>
      <c r="E20" s="19"/>
      <c r="F20" s="20"/>
      <c r="G20" s="8">
        <v>870285.06</v>
      </c>
      <c r="H20" s="8">
        <v>241106</v>
      </c>
      <c r="I20" s="8">
        <v>217673</v>
      </c>
      <c r="J20" s="20"/>
      <c r="K20" s="10">
        <v>1840</v>
      </c>
      <c r="L20" s="10">
        <v>10198</v>
      </c>
      <c r="M20" s="20"/>
      <c r="N20" s="29">
        <v>0.046850091651238324</v>
      </c>
      <c r="O20" s="39"/>
    </row>
    <row r="21" spans="1:15" ht="30" customHeight="1">
      <c r="A21" s="10">
        <v>13</v>
      </c>
      <c r="B21" s="16" t="s">
        <v>226</v>
      </c>
      <c r="C21" s="17" t="s">
        <v>215</v>
      </c>
      <c r="D21" s="17" t="s">
        <v>77</v>
      </c>
      <c r="E21" s="16" t="s">
        <v>171</v>
      </c>
      <c r="F21" s="17" t="s">
        <v>227</v>
      </c>
      <c r="G21" s="18">
        <v>120580</v>
      </c>
      <c r="H21" s="18">
        <v>0</v>
      </c>
      <c r="I21" s="18">
        <v>50000</v>
      </c>
      <c r="J21" s="17"/>
      <c r="K21" s="33">
        <v>0</v>
      </c>
      <c r="L21" s="33">
        <v>0</v>
      </c>
      <c r="M21" s="17" t="s">
        <v>229</v>
      </c>
      <c r="N21" s="34">
        <v>0</v>
      </c>
      <c r="O21" s="17" t="s">
        <v>230</v>
      </c>
    </row>
    <row r="22" spans="1:15" ht="30" customHeight="1">
      <c r="A22" s="10">
        <v>14</v>
      </c>
      <c r="B22" s="13" t="s">
        <v>162</v>
      </c>
      <c r="C22" s="14" t="s">
        <v>106</v>
      </c>
      <c r="D22" s="14" t="s">
        <v>77</v>
      </c>
      <c r="E22" s="13" t="s">
        <v>125</v>
      </c>
      <c r="F22" s="14" t="s">
        <v>163</v>
      </c>
      <c r="G22" s="15">
        <v>40296.15</v>
      </c>
      <c r="H22" s="15">
        <v>0</v>
      </c>
      <c r="I22" s="15">
        <v>10000</v>
      </c>
      <c r="J22" s="14"/>
      <c r="K22" s="30">
        <v>0</v>
      </c>
      <c r="L22" s="30">
        <v>0</v>
      </c>
      <c r="M22" s="32" t="s">
        <v>165</v>
      </c>
      <c r="N22" s="31">
        <v>0</v>
      </c>
      <c r="O22" s="32"/>
    </row>
    <row r="23" spans="1:15" ht="30" customHeight="1">
      <c r="A23" s="10">
        <v>15</v>
      </c>
      <c r="B23" s="16" t="s">
        <v>318</v>
      </c>
      <c r="C23" s="17" t="s">
        <v>319</v>
      </c>
      <c r="D23" s="17" t="s">
        <v>77</v>
      </c>
      <c r="E23" s="16" t="s">
        <v>125</v>
      </c>
      <c r="F23" s="17" t="s">
        <v>320</v>
      </c>
      <c r="G23" s="18">
        <v>160924.65</v>
      </c>
      <c r="H23" s="18">
        <v>0</v>
      </c>
      <c r="I23" s="18">
        <v>30000</v>
      </c>
      <c r="J23" s="17"/>
      <c r="K23" s="33">
        <v>0</v>
      </c>
      <c r="L23" s="33">
        <v>0</v>
      </c>
      <c r="M23" s="17" t="s">
        <v>322</v>
      </c>
      <c r="N23" s="34">
        <v>0</v>
      </c>
      <c r="O23" s="36" t="s">
        <v>323</v>
      </c>
    </row>
    <row r="24" spans="1:15" ht="30" customHeight="1">
      <c r="A24" s="10">
        <v>16</v>
      </c>
      <c r="B24" s="13" t="s">
        <v>76</v>
      </c>
      <c r="C24" s="14" t="s">
        <v>50</v>
      </c>
      <c r="D24" s="14" t="s">
        <v>77</v>
      </c>
      <c r="E24" s="13" t="s">
        <v>52</v>
      </c>
      <c r="F24" s="14" t="s">
        <v>78</v>
      </c>
      <c r="G24" s="15">
        <v>74000</v>
      </c>
      <c r="H24" s="15">
        <v>500</v>
      </c>
      <c r="I24" s="15">
        <v>20000</v>
      </c>
      <c r="J24" s="14"/>
      <c r="K24" s="30">
        <v>50</v>
      </c>
      <c r="L24" s="30">
        <v>350</v>
      </c>
      <c r="M24" s="32" t="s">
        <v>80</v>
      </c>
      <c r="N24" s="31">
        <v>0.0175</v>
      </c>
      <c r="O24" s="32"/>
    </row>
    <row r="25" spans="1:15" ht="30" customHeight="1">
      <c r="A25" s="10">
        <v>17</v>
      </c>
      <c r="B25" s="13" t="s">
        <v>157</v>
      </c>
      <c r="C25" s="14" t="s">
        <v>106</v>
      </c>
      <c r="D25" s="14" t="s">
        <v>77</v>
      </c>
      <c r="E25" s="13" t="s">
        <v>52</v>
      </c>
      <c r="F25" s="14" t="s">
        <v>158</v>
      </c>
      <c r="G25" s="15">
        <v>35447</v>
      </c>
      <c r="H25" s="15">
        <v>7269</v>
      </c>
      <c r="I25" s="15">
        <v>11000</v>
      </c>
      <c r="J25" s="14"/>
      <c r="K25" s="30">
        <v>400</v>
      </c>
      <c r="L25" s="30">
        <v>400</v>
      </c>
      <c r="M25" s="14" t="s">
        <v>160</v>
      </c>
      <c r="N25" s="31">
        <v>0.03636363636363636</v>
      </c>
      <c r="O25" s="14" t="s">
        <v>161</v>
      </c>
    </row>
    <row r="26" spans="1:15" ht="30" customHeight="1">
      <c r="A26" s="10">
        <v>18</v>
      </c>
      <c r="B26" s="13" t="s">
        <v>166</v>
      </c>
      <c r="C26" s="14" t="s">
        <v>106</v>
      </c>
      <c r="D26" s="14" t="s">
        <v>77</v>
      </c>
      <c r="E26" s="13" t="s">
        <v>52</v>
      </c>
      <c r="F26" s="14" t="s">
        <v>167</v>
      </c>
      <c r="G26" s="15">
        <v>21000</v>
      </c>
      <c r="H26" s="15">
        <v>4150</v>
      </c>
      <c r="I26" s="15">
        <v>6000</v>
      </c>
      <c r="J26" s="14"/>
      <c r="K26" s="30">
        <v>0</v>
      </c>
      <c r="L26" s="30">
        <v>0</v>
      </c>
      <c r="M26" s="14" t="s">
        <v>169</v>
      </c>
      <c r="N26" s="31">
        <v>0</v>
      </c>
      <c r="O26" s="32" t="s">
        <v>344</v>
      </c>
    </row>
    <row r="27" spans="1:15" ht="30" customHeight="1">
      <c r="A27" s="10">
        <v>19</v>
      </c>
      <c r="B27" s="13" t="s">
        <v>324</v>
      </c>
      <c r="C27" s="14" t="s">
        <v>319</v>
      </c>
      <c r="D27" s="14" t="s">
        <v>77</v>
      </c>
      <c r="E27" s="13" t="s">
        <v>52</v>
      </c>
      <c r="F27" s="14" t="s">
        <v>325</v>
      </c>
      <c r="G27" s="15">
        <v>63250</v>
      </c>
      <c r="H27" s="15">
        <v>10000</v>
      </c>
      <c r="I27" s="15">
        <v>20000</v>
      </c>
      <c r="J27" s="14"/>
      <c r="K27" s="30">
        <v>400</v>
      </c>
      <c r="L27" s="30">
        <v>800</v>
      </c>
      <c r="M27" s="14" t="s">
        <v>327</v>
      </c>
      <c r="N27" s="31">
        <v>0.04</v>
      </c>
      <c r="O27" s="14" t="s">
        <v>328</v>
      </c>
    </row>
    <row r="28" spans="1:15" ht="30" customHeight="1">
      <c r="A28" s="10">
        <v>20</v>
      </c>
      <c r="B28" s="13" t="s">
        <v>221</v>
      </c>
      <c r="C28" s="14" t="s">
        <v>215</v>
      </c>
      <c r="D28" s="14" t="s">
        <v>77</v>
      </c>
      <c r="E28" s="13" t="s">
        <v>39</v>
      </c>
      <c r="F28" s="14" t="s">
        <v>222</v>
      </c>
      <c r="G28" s="15">
        <v>160673.26</v>
      </c>
      <c r="H28" s="15">
        <v>110000</v>
      </c>
      <c r="I28" s="15">
        <v>50673</v>
      </c>
      <c r="J28" s="14"/>
      <c r="K28" s="30">
        <v>190</v>
      </c>
      <c r="L28" s="30">
        <v>3300</v>
      </c>
      <c r="M28" s="14" t="s">
        <v>224</v>
      </c>
      <c r="N28" s="31">
        <v>0.06512343851755373</v>
      </c>
      <c r="O28" s="14" t="s">
        <v>225</v>
      </c>
    </row>
    <row r="29" spans="1:15" ht="30" customHeight="1">
      <c r="A29" s="10">
        <v>21</v>
      </c>
      <c r="B29" s="13" t="s">
        <v>196</v>
      </c>
      <c r="C29" s="14" t="s">
        <v>187</v>
      </c>
      <c r="D29" s="14" t="s">
        <v>77</v>
      </c>
      <c r="E29" s="13" t="s">
        <v>197</v>
      </c>
      <c r="F29" s="14" t="s">
        <v>198</v>
      </c>
      <c r="G29" s="15">
        <v>135927</v>
      </c>
      <c r="H29" s="15">
        <v>61000</v>
      </c>
      <c r="I29" s="15">
        <v>10000</v>
      </c>
      <c r="J29" s="14"/>
      <c r="K29" s="30">
        <v>600</v>
      </c>
      <c r="L29" s="30">
        <v>1150</v>
      </c>
      <c r="M29" s="32" t="s">
        <v>200</v>
      </c>
      <c r="N29" s="31">
        <v>0.115</v>
      </c>
      <c r="O29" s="32" t="s">
        <v>201</v>
      </c>
    </row>
    <row r="30" spans="1:15" ht="30" customHeight="1">
      <c r="A30" s="10">
        <v>22</v>
      </c>
      <c r="B30" s="13" t="s">
        <v>81</v>
      </c>
      <c r="C30" s="14" t="s">
        <v>50</v>
      </c>
      <c r="D30" s="14" t="s">
        <v>77</v>
      </c>
      <c r="E30" s="13" t="s">
        <v>82</v>
      </c>
      <c r="F30" s="14" t="s">
        <v>83</v>
      </c>
      <c r="G30" s="15">
        <v>58187</v>
      </c>
      <c r="H30" s="15">
        <v>48187</v>
      </c>
      <c r="I30" s="15">
        <v>10000</v>
      </c>
      <c r="J30" s="14"/>
      <c r="K30" s="30">
        <v>200</v>
      </c>
      <c r="L30" s="30">
        <v>4198</v>
      </c>
      <c r="M30" s="14" t="s">
        <v>85</v>
      </c>
      <c r="N30" s="31">
        <v>0.4198</v>
      </c>
      <c r="O30" s="14" t="s">
        <v>86</v>
      </c>
    </row>
    <row r="31" spans="1:15" ht="30" customHeight="1">
      <c r="A31" s="10"/>
      <c r="B31" s="19">
        <v>15</v>
      </c>
      <c r="C31" s="20"/>
      <c r="D31" s="20"/>
      <c r="E31" s="19"/>
      <c r="F31" s="20"/>
      <c r="G31" s="8">
        <v>1964613.63</v>
      </c>
      <c r="H31" s="8">
        <v>230136</v>
      </c>
      <c r="I31" s="8">
        <v>420932.54</v>
      </c>
      <c r="J31" s="20"/>
      <c r="K31" s="10">
        <v>4127</v>
      </c>
      <c r="L31" s="10">
        <v>17585</v>
      </c>
      <c r="M31" s="20"/>
      <c r="N31" s="29">
        <v>0.04177629032908693</v>
      </c>
      <c r="O31" s="20"/>
    </row>
    <row r="32" spans="1:15" ht="81" customHeight="1">
      <c r="A32" s="10">
        <v>23</v>
      </c>
      <c r="B32" s="16" t="s">
        <v>330</v>
      </c>
      <c r="C32" s="17" t="s">
        <v>331</v>
      </c>
      <c r="D32" s="17" t="s">
        <v>88</v>
      </c>
      <c r="E32" s="16" t="s">
        <v>108</v>
      </c>
      <c r="F32" s="17" t="s">
        <v>332</v>
      </c>
      <c r="G32" s="18">
        <v>200000</v>
      </c>
      <c r="H32" s="18">
        <v>0</v>
      </c>
      <c r="I32" s="18">
        <v>8000</v>
      </c>
      <c r="J32" s="17"/>
      <c r="K32" s="33">
        <v>0</v>
      </c>
      <c r="L32" s="33">
        <v>0</v>
      </c>
      <c r="M32" s="36" t="s">
        <v>334</v>
      </c>
      <c r="N32" s="34">
        <v>0</v>
      </c>
      <c r="O32" s="17" t="s">
        <v>335</v>
      </c>
    </row>
    <row r="33" spans="1:15" ht="118.5" customHeight="1">
      <c r="A33" s="10">
        <v>24</v>
      </c>
      <c r="B33" s="16" t="s">
        <v>254</v>
      </c>
      <c r="C33" s="17" t="s">
        <v>255</v>
      </c>
      <c r="D33" s="17" t="s">
        <v>88</v>
      </c>
      <c r="E33" s="16" t="s">
        <v>216</v>
      </c>
      <c r="F33" s="17" t="s">
        <v>256</v>
      </c>
      <c r="G33" s="18">
        <v>427394</v>
      </c>
      <c r="H33" s="18">
        <v>0</v>
      </c>
      <c r="I33" s="18">
        <v>80000</v>
      </c>
      <c r="J33" s="17"/>
      <c r="K33" s="33">
        <v>0</v>
      </c>
      <c r="L33" s="33">
        <v>0</v>
      </c>
      <c r="M33" s="17" t="s">
        <v>258</v>
      </c>
      <c r="N33" s="34">
        <v>0</v>
      </c>
      <c r="O33" s="17"/>
    </row>
    <row r="34" spans="1:15" ht="184.5" customHeight="1">
      <c r="A34" s="10">
        <v>25</v>
      </c>
      <c r="B34" s="16" t="s">
        <v>304</v>
      </c>
      <c r="C34" s="17" t="s">
        <v>305</v>
      </c>
      <c r="D34" s="17" t="s">
        <v>88</v>
      </c>
      <c r="E34" s="16" t="s">
        <v>216</v>
      </c>
      <c r="F34" s="17" t="s">
        <v>306</v>
      </c>
      <c r="G34" s="18">
        <v>109000</v>
      </c>
      <c r="H34" s="18">
        <v>0</v>
      </c>
      <c r="I34" s="18">
        <v>16000</v>
      </c>
      <c r="J34" s="17"/>
      <c r="K34" s="33">
        <v>0</v>
      </c>
      <c r="L34" s="33">
        <v>0</v>
      </c>
      <c r="M34" s="17" t="s">
        <v>308</v>
      </c>
      <c r="N34" s="34">
        <v>0</v>
      </c>
      <c r="O34" s="17" t="s">
        <v>309</v>
      </c>
    </row>
    <row r="35" spans="1:15" ht="54.75" customHeight="1">
      <c r="A35" s="10">
        <v>26</v>
      </c>
      <c r="B35" s="16" t="s">
        <v>170</v>
      </c>
      <c r="C35" s="17" t="s">
        <v>106</v>
      </c>
      <c r="D35" s="17" t="s">
        <v>88</v>
      </c>
      <c r="E35" s="16" t="s">
        <v>171</v>
      </c>
      <c r="F35" s="17" t="s">
        <v>172</v>
      </c>
      <c r="G35" s="18">
        <v>17400</v>
      </c>
      <c r="H35" s="18">
        <v>0</v>
      </c>
      <c r="I35" s="18">
        <v>5000</v>
      </c>
      <c r="J35" s="17"/>
      <c r="K35" s="33">
        <v>0</v>
      </c>
      <c r="L35" s="33">
        <v>0</v>
      </c>
      <c r="M35" s="17" t="s">
        <v>174</v>
      </c>
      <c r="N35" s="34">
        <v>0</v>
      </c>
      <c r="O35" s="36"/>
    </row>
    <row r="36" spans="1:15" ht="30" customHeight="1">
      <c r="A36" s="10">
        <v>27</v>
      </c>
      <c r="B36" s="16" t="s">
        <v>283</v>
      </c>
      <c r="C36" s="17" t="s">
        <v>284</v>
      </c>
      <c r="D36" s="17" t="s">
        <v>88</v>
      </c>
      <c r="E36" s="16" t="s">
        <v>171</v>
      </c>
      <c r="F36" s="17" t="s">
        <v>285</v>
      </c>
      <c r="G36" s="18">
        <v>53500</v>
      </c>
      <c r="H36" s="18">
        <v>0</v>
      </c>
      <c r="I36" s="18">
        <v>7000</v>
      </c>
      <c r="J36" s="17"/>
      <c r="K36" s="33">
        <v>0</v>
      </c>
      <c r="L36" s="33">
        <v>0</v>
      </c>
      <c r="M36" s="17" t="s">
        <v>287</v>
      </c>
      <c r="N36" s="34">
        <v>0</v>
      </c>
      <c r="O36" s="17" t="s">
        <v>288</v>
      </c>
    </row>
    <row r="37" spans="1:15" ht="30" customHeight="1">
      <c r="A37" s="10">
        <v>28</v>
      </c>
      <c r="B37" s="16" t="s">
        <v>297</v>
      </c>
      <c r="C37" s="17" t="s">
        <v>298</v>
      </c>
      <c r="D37" s="17" t="s">
        <v>88</v>
      </c>
      <c r="E37" s="16" t="s">
        <v>125</v>
      </c>
      <c r="F37" s="17" t="s">
        <v>299</v>
      </c>
      <c r="G37" s="18">
        <v>87000</v>
      </c>
      <c r="H37" s="18">
        <v>0</v>
      </c>
      <c r="I37" s="18">
        <v>11500</v>
      </c>
      <c r="J37" s="17"/>
      <c r="K37" s="33">
        <v>0</v>
      </c>
      <c r="L37" s="33">
        <v>0</v>
      </c>
      <c r="M37" s="17" t="s">
        <v>301</v>
      </c>
      <c r="N37" s="34">
        <v>0</v>
      </c>
      <c r="O37" s="17" t="s">
        <v>345</v>
      </c>
    </row>
    <row r="38" spans="1:15" ht="30" customHeight="1">
      <c r="A38" s="10">
        <v>29</v>
      </c>
      <c r="B38" s="13" t="s">
        <v>87</v>
      </c>
      <c r="C38" s="14" t="s">
        <v>50</v>
      </c>
      <c r="D38" s="14" t="s">
        <v>88</v>
      </c>
      <c r="E38" s="13" t="s">
        <v>89</v>
      </c>
      <c r="F38" s="14" t="s">
        <v>90</v>
      </c>
      <c r="G38" s="15">
        <v>500000</v>
      </c>
      <c r="H38" s="15">
        <v>4000</v>
      </c>
      <c r="I38" s="15">
        <v>20000</v>
      </c>
      <c r="J38" s="14"/>
      <c r="K38" s="30">
        <v>22</v>
      </c>
      <c r="L38" s="30">
        <v>372</v>
      </c>
      <c r="M38" s="14" t="s">
        <v>92</v>
      </c>
      <c r="N38" s="31">
        <v>0.0186</v>
      </c>
      <c r="O38" s="14" t="s">
        <v>93</v>
      </c>
    </row>
    <row r="39" spans="1:15" ht="30" customHeight="1">
      <c r="A39" s="10">
        <v>30</v>
      </c>
      <c r="B39" s="16" t="s">
        <v>231</v>
      </c>
      <c r="C39" s="17" t="s">
        <v>232</v>
      </c>
      <c r="D39" s="17" t="s">
        <v>88</v>
      </c>
      <c r="E39" s="16" t="s">
        <v>125</v>
      </c>
      <c r="F39" s="17" t="s">
        <v>233</v>
      </c>
      <c r="G39" s="18">
        <v>23054.88</v>
      </c>
      <c r="H39" s="18">
        <v>0</v>
      </c>
      <c r="I39" s="18">
        <v>12000</v>
      </c>
      <c r="J39" s="17"/>
      <c r="K39" s="33">
        <v>0</v>
      </c>
      <c r="L39" s="33">
        <v>0</v>
      </c>
      <c r="M39" s="17" t="s">
        <v>235</v>
      </c>
      <c r="N39" s="34">
        <v>0</v>
      </c>
      <c r="O39" s="36" t="s">
        <v>236</v>
      </c>
    </row>
    <row r="40" spans="1:15" ht="30" customHeight="1">
      <c r="A40" s="10">
        <v>31</v>
      </c>
      <c r="B40" s="13" t="s">
        <v>237</v>
      </c>
      <c r="C40" s="14" t="s">
        <v>238</v>
      </c>
      <c r="D40" s="14" t="s">
        <v>88</v>
      </c>
      <c r="E40" s="13" t="s">
        <v>39</v>
      </c>
      <c r="F40" s="14" t="s">
        <v>239</v>
      </c>
      <c r="G40" s="15">
        <v>35716</v>
      </c>
      <c r="H40" s="15">
        <v>12000</v>
      </c>
      <c r="I40" s="15">
        <v>22000</v>
      </c>
      <c r="J40" s="14"/>
      <c r="K40" s="30">
        <v>0</v>
      </c>
      <c r="L40" s="30">
        <v>500</v>
      </c>
      <c r="M40" s="14" t="s">
        <v>241</v>
      </c>
      <c r="N40" s="31">
        <v>0.022727272727272728</v>
      </c>
      <c r="O40" s="32"/>
    </row>
    <row r="41" spans="1:15" ht="30" customHeight="1">
      <c r="A41" s="10">
        <v>32</v>
      </c>
      <c r="B41" s="13" t="s">
        <v>337</v>
      </c>
      <c r="C41" s="14" t="s">
        <v>338</v>
      </c>
      <c r="D41" s="14" t="s">
        <v>88</v>
      </c>
      <c r="E41" s="13" t="s">
        <v>39</v>
      </c>
      <c r="F41" s="14" t="s">
        <v>339</v>
      </c>
      <c r="G41" s="15">
        <v>38000.98</v>
      </c>
      <c r="H41" s="15">
        <v>20000</v>
      </c>
      <c r="I41" s="15">
        <v>18000.98</v>
      </c>
      <c r="J41" s="14"/>
      <c r="K41" s="30">
        <v>520</v>
      </c>
      <c r="L41" s="30">
        <v>2926</v>
      </c>
      <c r="M41" s="14" t="s">
        <v>340</v>
      </c>
      <c r="N41" s="31">
        <v>0.16254670579046251</v>
      </c>
      <c r="O41" s="32"/>
    </row>
    <row r="42" spans="1:15" ht="30" customHeight="1">
      <c r="A42" s="10">
        <v>33</v>
      </c>
      <c r="B42" s="13" t="s">
        <v>94</v>
      </c>
      <c r="C42" s="14" t="s">
        <v>50</v>
      </c>
      <c r="D42" s="14" t="s">
        <v>88</v>
      </c>
      <c r="E42" s="13" t="s">
        <v>95</v>
      </c>
      <c r="F42" s="14" t="s">
        <v>96</v>
      </c>
      <c r="G42" s="15">
        <v>94980.21</v>
      </c>
      <c r="H42" s="15">
        <v>20000</v>
      </c>
      <c r="I42" s="15">
        <v>25000</v>
      </c>
      <c r="J42" s="14"/>
      <c r="K42" s="30">
        <v>385</v>
      </c>
      <c r="L42" s="30">
        <v>7237</v>
      </c>
      <c r="M42" s="14" t="s">
        <v>98</v>
      </c>
      <c r="N42" s="31">
        <v>0.28948</v>
      </c>
      <c r="O42" s="32"/>
    </row>
    <row r="43" spans="1:15" ht="30" customHeight="1">
      <c r="A43" s="10">
        <v>34</v>
      </c>
      <c r="B43" s="13" t="s">
        <v>99</v>
      </c>
      <c r="C43" s="14" t="s">
        <v>50</v>
      </c>
      <c r="D43" s="14" t="s">
        <v>88</v>
      </c>
      <c r="E43" s="13" t="s">
        <v>100</v>
      </c>
      <c r="F43" s="14" t="s">
        <v>101</v>
      </c>
      <c r="G43" s="15">
        <v>36300</v>
      </c>
      <c r="H43" s="15">
        <v>25000</v>
      </c>
      <c r="I43" s="15">
        <v>11300</v>
      </c>
      <c r="J43" s="14"/>
      <c r="K43" s="30">
        <v>200</v>
      </c>
      <c r="L43" s="30">
        <v>1100</v>
      </c>
      <c r="M43" s="14" t="s">
        <v>103</v>
      </c>
      <c r="N43" s="31">
        <v>0.09734513274336283</v>
      </c>
      <c r="O43" s="32"/>
    </row>
    <row r="44" spans="1:15" ht="30" customHeight="1">
      <c r="A44" s="10">
        <v>35</v>
      </c>
      <c r="B44" s="13" t="s">
        <v>175</v>
      </c>
      <c r="C44" s="14" t="s">
        <v>106</v>
      </c>
      <c r="D44" s="14" t="s">
        <v>88</v>
      </c>
      <c r="E44" s="13" t="s">
        <v>100</v>
      </c>
      <c r="F44" s="14" t="s">
        <v>176</v>
      </c>
      <c r="G44" s="15">
        <v>70000</v>
      </c>
      <c r="H44" s="15">
        <v>38000</v>
      </c>
      <c r="I44" s="15">
        <v>24000</v>
      </c>
      <c r="J44" s="14"/>
      <c r="K44" s="30">
        <v>1000</v>
      </c>
      <c r="L44" s="30">
        <v>2500</v>
      </c>
      <c r="M44" s="14" t="s">
        <v>178</v>
      </c>
      <c r="N44" s="31">
        <v>0.10416666666666667</v>
      </c>
      <c r="O44" s="32" t="s">
        <v>179</v>
      </c>
    </row>
    <row r="45" spans="1:15" ht="30" customHeight="1">
      <c r="A45" s="10">
        <v>36</v>
      </c>
      <c r="B45" s="13" t="s">
        <v>290</v>
      </c>
      <c r="C45" s="14" t="s">
        <v>291</v>
      </c>
      <c r="D45" s="14" t="s">
        <v>88</v>
      </c>
      <c r="E45" s="13" t="s">
        <v>100</v>
      </c>
      <c r="F45" s="14" t="s">
        <v>292</v>
      </c>
      <c r="G45" s="15">
        <v>112267.56</v>
      </c>
      <c r="H45" s="15">
        <v>56436</v>
      </c>
      <c r="I45" s="15">
        <v>55831.56</v>
      </c>
      <c r="J45" s="14"/>
      <c r="K45" s="30">
        <v>1000</v>
      </c>
      <c r="L45" s="30">
        <v>1350</v>
      </c>
      <c r="M45" s="14" t="s">
        <v>294</v>
      </c>
      <c r="N45" s="31">
        <v>0.024179872459232737</v>
      </c>
      <c r="O45" s="14" t="s">
        <v>295</v>
      </c>
    </row>
    <row r="46" spans="1:15" ht="30" customHeight="1">
      <c r="A46" s="10">
        <v>37</v>
      </c>
      <c r="B46" s="13" t="s">
        <v>311</v>
      </c>
      <c r="C46" s="14" t="s">
        <v>312</v>
      </c>
      <c r="D46" s="14" t="s">
        <v>88</v>
      </c>
      <c r="E46" s="13" t="s">
        <v>63</v>
      </c>
      <c r="F46" s="14" t="s">
        <v>313</v>
      </c>
      <c r="G46" s="15">
        <v>160000</v>
      </c>
      <c r="H46" s="15">
        <v>54700</v>
      </c>
      <c r="I46" s="15">
        <v>105300</v>
      </c>
      <c r="J46" s="14"/>
      <c r="K46" s="30">
        <v>1000</v>
      </c>
      <c r="L46" s="30">
        <v>1600</v>
      </c>
      <c r="M46" s="14" t="s">
        <v>315</v>
      </c>
      <c r="N46" s="31">
        <v>0.015194681861348529</v>
      </c>
      <c r="O46" s="32" t="s">
        <v>316</v>
      </c>
    </row>
    <row r="47" spans="1:15" ht="30" customHeight="1">
      <c r="A47" s="10"/>
      <c r="B47" s="19">
        <v>1</v>
      </c>
      <c r="C47" s="20"/>
      <c r="D47" s="20"/>
      <c r="E47" s="19"/>
      <c r="F47" s="20"/>
      <c r="G47" s="8">
        <v>39787</v>
      </c>
      <c r="H47" s="8">
        <v>12000</v>
      </c>
      <c r="I47" s="8">
        <v>18000</v>
      </c>
      <c r="J47" s="20"/>
      <c r="K47" s="10">
        <v>500</v>
      </c>
      <c r="L47" s="10">
        <v>2700</v>
      </c>
      <c r="M47" s="20"/>
      <c r="N47" s="29">
        <v>0.15</v>
      </c>
      <c r="O47" s="39"/>
    </row>
    <row r="48" spans="1:15" ht="30" customHeight="1">
      <c r="A48" s="10">
        <v>38</v>
      </c>
      <c r="B48" s="13" t="s">
        <v>346</v>
      </c>
      <c r="C48" s="14" t="s">
        <v>50</v>
      </c>
      <c r="D48" s="14" t="s">
        <v>72</v>
      </c>
      <c r="E48" s="13" t="s">
        <v>52</v>
      </c>
      <c r="F48" s="14" t="s">
        <v>73</v>
      </c>
      <c r="G48" s="15">
        <v>39787</v>
      </c>
      <c r="H48" s="15">
        <v>12000</v>
      </c>
      <c r="I48" s="15">
        <v>18000</v>
      </c>
      <c r="J48" s="14" t="s">
        <v>74</v>
      </c>
      <c r="K48" s="30">
        <v>500</v>
      </c>
      <c r="L48" s="30">
        <v>2700</v>
      </c>
      <c r="M48" s="14" t="s">
        <v>75</v>
      </c>
      <c r="N48" s="31">
        <v>0.15</v>
      </c>
      <c r="O48" s="32"/>
    </row>
    <row r="49" spans="1:15" ht="30" customHeight="1">
      <c r="A49" s="10"/>
      <c r="B49" s="19">
        <v>5</v>
      </c>
      <c r="C49" s="20"/>
      <c r="D49" s="20"/>
      <c r="E49" s="19"/>
      <c r="F49" s="20"/>
      <c r="G49" s="8">
        <v>6877609</v>
      </c>
      <c r="H49" s="8">
        <v>1967949</v>
      </c>
      <c r="I49" s="8">
        <v>999000</v>
      </c>
      <c r="J49" s="20"/>
      <c r="K49" s="10">
        <v>30640.5</v>
      </c>
      <c r="L49" s="10">
        <v>111489.5</v>
      </c>
      <c r="M49" s="20"/>
      <c r="N49" s="29">
        <v>0.11160110110110111</v>
      </c>
      <c r="O49" s="39"/>
    </row>
    <row r="50" spans="1:15" ht="30" customHeight="1">
      <c r="A50" s="10">
        <v>39</v>
      </c>
      <c r="B50" s="16" t="s">
        <v>105</v>
      </c>
      <c r="C50" s="17" t="s">
        <v>106</v>
      </c>
      <c r="D50" s="17" t="s">
        <v>107</v>
      </c>
      <c r="E50" s="16" t="s">
        <v>108</v>
      </c>
      <c r="F50" s="17" t="s">
        <v>109</v>
      </c>
      <c r="G50" s="18">
        <v>4207567</v>
      </c>
      <c r="H50" s="18">
        <v>1727949</v>
      </c>
      <c r="I50" s="18">
        <v>80000</v>
      </c>
      <c r="J50" s="17"/>
      <c r="K50" s="33">
        <v>1500</v>
      </c>
      <c r="L50" s="33">
        <v>7371</v>
      </c>
      <c r="M50" s="17" t="s">
        <v>111</v>
      </c>
      <c r="N50" s="34">
        <v>0.0921375</v>
      </c>
      <c r="O50" s="36"/>
    </row>
    <row r="51" spans="1:15" ht="30" customHeight="1">
      <c r="A51" s="10">
        <v>40</v>
      </c>
      <c r="B51" s="13" t="s">
        <v>112</v>
      </c>
      <c r="C51" s="14" t="s">
        <v>106</v>
      </c>
      <c r="D51" s="14" t="s">
        <v>107</v>
      </c>
      <c r="E51" s="13" t="s">
        <v>52</v>
      </c>
      <c r="F51" s="14" t="s">
        <v>113</v>
      </c>
      <c r="G51" s="15">
        <v>845109</v>
      </c>
      <c r="H51" s="15">
        <v>50000</v>
      </c>
      <c r="I51" s="15">
        <v>350000</v>
      </c>
      <c r="J51" s="14"/>
      <c r="K51" s="30">
        <v>0</v>
      </c>
      <c r="L51" s="30">
        <v>26000</v>
      </c>
      <c r="M51" s="14" t="s">
        <v>115</v>
      </c>
      <c r="N51" s="31">
        <v>0.07428571428571429</v>
      </c>
      <c r="O51" s="32"/>
    </row>
    <row r="52" spans="1:15" ht="30" customHeight="1">
      <c r="A52" s="10">
        <v>41</v>
      </c>
      <c r="B52" s="13" t="s">
        <v>116</v>
      </c>
      <c r="C52" s="14" t="s">
        <v>106</v>
      </c>
      <c r="D52" s="14" t="s">
        <v>107</v>
      </c>
      <c r="E52" s="13" t="s">
        <v>52</v>
      </c>
      <c r="F52" s="14" t="s">
        <v>117</v>
      </c>
      <c r="G52" s="15">
        <v>691048</v>
      </c>
      <c r="H52" s="15">
        <v>50000</v>
      </c>
      <c r="I52" s="15">
        <v>250000</v>
      </c>
      <c r="J52" s="14"/>
      <c r="K52" s="30">
        <v>0</v>
      </c>
      <c r="L52" s="30">
        <v>19000</v>
      </c>
      <c r="M52" s="14"/>
      <c r="N52" s="31">
        <v>0.076</v>
      </c>
      <c r="O52" s="32"/>
    </row>
    <row r="53" spans="1:15" ht="30" customHeight="1">
      <c r="A53" s="10">
        <v>42</v>
      </c>
      <c r="B53" s="13" t="s">
        <v>209</v>
      </c>
      <c r="C53" s="14" t="s">
        <v>210</v>
      </c>
      <c r="D53" s="14" t="s">
        <v>107</v>
      </c>
      <c r="E53" s="13" t="s">
        <v>39</v>
      </c>
      <c r="F53" s="14" t="s">
        <v>211</v>
      </c>
      <c r="G53" s="15">
        <v>291700</v>
      </c>
      <c r="H53" s="15">
        <v>0</v>
      </c>
      <c r="I53" s="15">
        <v>19000</v>
      </c>
      <c r="J53" s="14"/>
      <c r="K53" s="30">
        <v>4140.5</v>
      </c>
      <c r="L53" s="30">
        <v>26318.5</v>
      </c>
      <c r="M53" s="32"/>
      <c r="N53" s="31">
        <v>1.3851842105263157</v>
      </c>
      <c r="O53" s="32"/>
    </row>
    <row r="54" spans="1:15" ht="30" customHeight="1">
      <c r="A54" s="10">
        <v>43</v>
      </c>
      <c r="B54" s="13" t="s">
        <v>119</v>
      </c>
      <c r="C54" s="14" t="s">
        <v>106</v>
      </c>
      <c r="D54" s="14" t="s">
        <v>107</v>
      </c>
      <c r="E54" s="13" t="s">
        <v>120</v>
      </c>
      <c r="F54" s="14" t="s">
        <v>121</v>
      </c>
      <c r="G54" s="15">
        <v>842185</v>
      </c>
      <c r="H54" s="15">
        <v>140000</v>
      </c>
      <c r="I54" s="15">
        <v>300000</v>
      </c>
      <c r="J54" s="14"/>
      <c r="K54" s="30">
        <v>25000</v>
      </c>
      <c r="L54" s="30">
        <v>32800</v>
      </c>
      <c r="M54" s="14" t="s">
        <v>123</v>
      </c>
      <c r="N54" s="31">
        <v>0.10933333333333334</v>
      </c>
      <c r="O54" s="32"/>
    </row>
    <row r="55" spans="1:15" ht="30" customHeight="1">
      <c r="A55" s="10"/>
      <c r="B55" s="19">
        <v>8</v>
      </c>
      <c r="C55" s="20"/>
      <c r="D55" s="20"/>
      <c r="E55" s="19"/>
      <c r="F55" s="20"/>
      <c r="G55" s="8">
        <v>3988310</v>
      </c>
      <c r="H55" s="8">
        <v>434288</v>
      </c>
      <c r="I55" s="8">
        <v>466917</v>
      </c>
      <c r="J55" s="20"/>
      <c r="K55" s="10">
        <v>4792.4</v>
      </c>
      <c r="L55" s="10">
        <v>23736.4</v>
      </c>
      <c r="M55" s="20"/>
      <c r="N55" s="29">
        <v>0.05083644416459457</v>
      </c>
      <c r="O55" s="39"/>
    </row>
    <row r="56" spans="1:15" ht="30" customHeight="1">
      <c r="A56" s="10">
        <v>44</v>
      </c>
      <c r="B56" s="16" t="s">
        <v>214</v>
      </c>
      <c r="C56" s="17" t="s">
        <v>215</v>
      </c>
      <c r="D56" s="17" t="s">
        <v>51</v>
      </c>
      <c r="E56" s="16" t="s">
        <v>216</v>
      </c>
      <c r="F56" s="17" t="s">
        <v>217</v>
      </c>
      <c r="G56" s="18">
        <v>581285</v>
      </c>
      <c r="H56" s="18">
        <v>0</v>
      </c>
      <c r="I56" s="18">
        <v>10000</v>
      </c>
      <c r="J56" s="17"/>
      <c r="K56" s="33">
        <v>0</v>
      </c>
      <c r="L56" s="33">
        <v>0</v>
      </c>
      <c r="M56" s="17" t="s">
        <v>219</v>
      </c>
      <c r="N56" s="34">
        <v>0</v>
      </c>
      <c r="O56" s="17" t="s">
        <v>220</v>
      </c>
    </row>
    <row r="57" spans="1:15" ht="30" customHeight="1">
      <c r="A57" s="10">
        <v>45</v>
      </c>
      <c r="B57" s="16" t="s">
        <v>124</v>
      </c>
      <c r="C57" s="17" t="s">
        <v>106</v>
      </c>
      <c r="D57" s="17" t="s">
        <v>51</v>
      </c>
      <c r="E57" s="16" t="s">
        <v>125</v>
      </c>
      <c r="F57" s="17" t="s">
        <v>126</v>
      </c>
      <c r="G57" s="18">
        <v>100000</v>
      </c>
      <c r="H57" s="18">
        <v>0</v>
      </c>
      <c r="I57" s="18">
        <v>70000</v>
      </c>
      <c r="J57" s="17"/>
      <c r="K57" s="33">
        <v>0</v>
      </c>
      <c r="L57" s="33">
        <v>0</v>
      </c>
      <c r="M57" s="17" t="s">
        <v>128</v>
      </c>
      <c r="N57" s="34">
        <v>0</v>
      </c>
      <c r="O57" s="17" t="s">
        <v>129</v>
      </c>
    </row>
    <row r="58" spans="1:15" ht="30" customHeight="1">
      <c r="A58" s="10">
        <v>46</v>
      </c>
      <c r="B58" s="13" t="s">
        <v>266</v>
      </c>
      <c r="C58" s="14" t="s">
        <v>267</v>
      </c>
      <c r="D58" s="14" t="s">
        <v>51</v>
      </c>
      <c r="E58" s="13" t="s">
        <v>132</v>
      </c>
      <c r="F58" s="14" t="s">
        <v>268</v>
      </c>
      <c r="G58" s="15">
        <v>1245000</v>
      </c>
      <c r="H58" s="15">
        <v>25691</v>
      </c>
      <c r="I58" s="15">
        <v>63257</v>
      </c>
      <c r="J58" s="14"/>
      <c r="K58" s="30">
        <v>34.4</v>
      </c>
      <c r="L58" s="30">
        <v>360.4</v>
      </c>
      <c r="M58" s="14" t="s">
        <v>270</v>
      </c>
      <c r="N58" s="31">
        <v>0.0056973931738779895</v>
      </c>
      <c r="O58" s="32"/>
    </row>
    <row r="59" spans="1:15" ht="30" customHeight="1">
      <c r="A59" s="10">
        <v>47</v>
      </c>
      <c r="B59" s="13" t="s">
        <v>49</v>
      </c>
      <c r="C59" s="14" t="s">
        <v>50</v>
      </c>
      <c r="D59" s="14" t="s">
        <v>51</v>
      </c>
      <c r="E59" s="13" t="s">
        <v>52</v>
      </c>
      <c r="F59" s="14" t="s">
        <v>53</v>
      </c>
      <c r="G59" s="15">
        <v>25190</v>
      </c>
      <c r="H59" s="15">
        <v>412</v>
      </c>
      <c r="I59" s="15">
        <v>12000</v>
      </c>
      <c r="J59" s="40" t="s">
        <v>54</v>
      </c>
      <c r="K59" s="30">
        <v>50</v>
      </c>
      <c r="L59" s="30">
        <v>400</v>
      </c>
      <c r="M59" s="14" t="s">
        <v>55</v>
      </c>
      <c r="N59" s="31">
        <v>0.03333333333333333</v>
      </c>
      <c r="O59" s="32" t="s">
        <v>56</v>
      </c>
    </row>
    <row r="60" spans="1:15" ht="30" customHeight="1">
      <c r="A60" s="10">
        <v>48</v>
      </c>
      <c r="B60" s="13" t="s">
        <v>249</v>
      </c>
      <c r="C60" s="14" t="s">
        <v>244</v>
      </c>
      <c r="D60" s="14" t="s">
        <v>51</v>
      </c>
      <c r="E60" s="13" t="s">
        <v>95</v>
      </c>
      <c r="F60" s="14" t="s">
        <v>250</v>
      </c>
      <c r="G60" s="15">
        <v>903300</v>
      </c>
      <c r="H60" s="15">
        <v>36000</v>
      </c>
      <c r="I60" s="15">
        <v>104500</v>
      </c>
      <c r="J60" s="14"/>
      <c r="K60" s="30">
        <v>1682</v>
      </c>
      <c r="L60" s="30">
        <v>3982</v>
      </c>
      <c r="M60" s="14" t="s">
        <v>347</v>
      </c>
      <c r="N60" s="31">
        <v>0.03810526315789474</v>
      </c>
      <c r="O60" s="14" t="s">
        <v>348</v>
      </c>
    </row>
    <row r="61" spans="1:15" ht="30" customHeight="1">
      <c r="A61" s="10">
        <v>49</v>
      </c>
      <c r="B61" s="13" t="s">
        <v>243</v>
      </c>
      <c r="C61" s="14" t="s">
        <v>244</v>
      </c>
      <c r="D61" s="14" t="s">
        <v>51</v>
      </c>
      <c r="E61" s="13" t="s">
        <v>120</v>
      </c>
      <c r="F61" s="14" t="s">
        <v>245</v>
      </c>
      <c r="G61" s="15">
        <v>766900</v>
      </c>
      <c r="H61" s="15">
        <v>93031</v>
      </c>
      <c r="I61" s="15">
        <v>140000</v>
      </c>
      <c r="J61" s="14"/>
      <c r="K61" s="30">
        <v>1456</v>
      </c>
      <c r="L61" s="30">
        <v>9665</v>
      </c>
      <c r="M61" s="14" t="s">
        <v>349</v>
      </c>
      <c r="N61" s="31">
        <v>0.06903571428571428</v>
      </c>
      <c r="O61" s="14" t="s">
        <v>350</v>
      </c>
    </row>
    <row r="62" spans="1:15" ht="30" customHeight="1">
      <c r="A62" s="10">
        <v>50</v>
      </c>
      <c r="B62" s="13" t="s">
        <v>277</v>
      </c>
      <c r="C62" s="14" t="s">
        <v>267</v>
      </c>
      <c r="D62" s="14" t="s">
        <v>51</v>
      </c>
      <c r="E62" s="13" t="s">
        <v>63</v>
      </c>
      <c r="F62" s="14" t="s">
        <v>278</v>
      </c>
      <c r="G62" s="15">
        <v>63038</v>
      </c>
      <c r="H62" s="15">
        <v>42984</v>
      </c>
      <c r="I62" s="15">
        <v>20054</v>
      </c>
      <c r="J62" s="14"/>
      <c r="K62" s="30">
        <v>941</v>
      </c>
      <c r="L62" s="30">
        <v>3564</v>
      </c>
      <c r="M62" s="14" t="s">
        <v>280</v>
      </c>
      <c r="N62" s="31">
        <v>0</v>
      </c>
      <c r="O62" s="14" t="s">
        <v>281</v>
      </c>
    </row>
    <row r="63" spans="1:15" ht="30" customHeight="1">
      <c r="A63" s="10">
        <v>51</v>
      </c>
      <c r="B63" s="13" t="s">
        <v>271</v>
      </c>
      <c r="C63" s="14" t="s">
        <v>267</v>
      </c>
      <c r="D63" s="14" t="s">
        <v>51</v>
      </c>
      <c r="E63" s="13" t="s">
        <v>272</v>
      </c>
      <c r="F63" s="14" t="s">
        <v>273</v>
      </c>
      <c r="G63" s="15">
        <v>273597</v>
      </c>
      <c r="H63" s="15">
        <v>236170</v>
      </c>
      <c r="I63" s="15">
        <v>35106</v>
      </c>
      <c r="J63" s="14"/>
      <c r="K63" s="13">
        <v>629</v>
      </c>
      <c r="L63" s="13">
        <v>5765</v>
      </c>
      <c r="M63" s="14" t="s">
        <v>275</v>
      </c>
      <c r="N63" s="26">
        <v>0.16421694297271122</v>
      </c>
      <c r="O63" s="14" t="s">
        <v>276</v>
      </c>
    </row>
    <row r="64" spans="1:15" ht="30" customHeight="1">
      <c r="A64" s="10">
        <v>52</v>
      </c>
      <c r="B64" s="16" t="s">
        <v>260</v>
      </c>
      <c r="C64" s="17" t="s">
        <v>261</v>
      </c>
      <c r="D64" s="17" t="s">
        <v>33</v>
      </c>
      <c r="E64" s="16" t="s">
        <v>125</v>
      </c>
      <c r="F64" s="17" t="s">
        <v>262</v>
      </c>
      <c r="G64" s="18">
        <v>30000</v>
      </c>
      <c r="H64" s="18">
        <v>0</v>
      </c>
      <c r="I64" s="18">
        <v>12000</v>
      </c>
      <c r="J64" s="17"/>
      <c r="K64" s="33">
        <v>0</v>
      </c>
      <c r="L64" s="33">
        <v>0</v>
      </c>
      <c r="M64" s="36" t="s">
        <v>264</v>
      </c>
      <c r="N64" s="34">
        <v>0</v>
      </c>
      <c r="O64" s="36"/>
    </row>
    <row r="65" spans="1:15" ht="30" customHeight="1">
      <c r="A65" s="10"/>
      <c r="B65" s="41">
        <v>4</v>
      </c>
      <c r="C65" s="42"/>
      <c r="D65" s="42"/>
      <c r="E65" s="41"/>
      <c r="F65" s="42"/>
      <c r="G65" s="43">
        <v>2206212</v>
      </c>
      <c r="H65" s="43">
        <v>731000</v>
      </c>
      <c r="I65" s="43">
        <v>315712</v>
      </c>
      <c r="J65" s="42"/>
      <c r="K65" s="44">
        <v>11970.2</v>
      </c>
      <c r="L65" s="44">
        <v>26550</v>
      </c>
      <c r="M65" s="45"/>
      <c r="N65" s="46">
        <v>0.08409563146158525</v>
      </c>
      <c r="O65" s="45"/>
    </row>
    <row r="66" spans="1:15" ht="30" customHeight="1">
      <c r="A66" s="10">
        <v>53</v>
      </c>
      <c r="B66" s="13" t="s">
        <v>44</v>
      </c>
      <c r="C66" s="14" t="s">
        <v>32</v>
      </c>
      <c r="D66" s="14" t="s">
        <v>33</v>
      </c>
      <c r="E66" s="13" t="s">
        <v>45</v>
      </c>
      <c r="F66" s="14" t="s">
        <v>46</v>
      </c>
      <c r="G66" s="15">
        <v>900000</v>
      </c>
      <c r="H66" s="15">
        <v>100000</v>
      </c>
      <c r="I66" s="15">
        <v>50000</v>
      </c>
      <c r="J66" s="40" t="s">
        <v>36</v>
      </c>
      <c r="K66" s="30">
        <v>420.2</v>
      </c>
      <c r="L66" s="30">
        <v>15000</v>
      </c>
      <c r="M66" s="32" t="s">
        <v>47</v>
      </c>
      <c r="N66" s="31">
        <v>0.3</v>
      </c>
      <c r="O66" s="32"/>
    </row>
    <row r="67" spans="1:15" ht="30" customHeight="1">
      <c r="A67" s="10">
        <v>54</v>
      </c>
      <c r="B67" s="13" t="s">
        <v>180</v>
      </c>
      <c r="C67" s="14" t="s">
        <v>106</v>
      </c>
      <c r="D67" s="14" t="s">
        <v>33</v>
      </c>
      <c r="E67" s="13" t="s">
        <v>181</v>
      </c>
      <c r="F67" s="14" t="s">
        <v>182</v>
      </c>
      <c r="G67" s="15">
        <v>110000</v>
      </c>
      <c r="H67" s="15">
        <v>500</v>
      </c>
      <c r="I67" s="15">
        <v>50000</v>
      </c>
      <c r="J67" s="14"/>
      <c r="K67" s="30">
        <v>300</v>
      </c>
      <c r="L67" s="30">
        <v>300</v>
      </c>
      <c r="M67" s="14" t="s">
        <v>184</v>
      </c>
      <c r="N67" s="31">
        <v>0.006</v>
      </c>
      <c r="O67" s="32"/>
    </row>
    <row r="68" spans="1:15" ht="30" customHeight="1">
      <c r="A68" s="10">
        <v>55</v>
      </c>
      <c r="B68" s="13" t="s">
        <v>38</v>
      </c>
      <c r="C68" s="14" t="s">
        <v>32</v>
      </c>
      <c r="D68" s="14" t="s">
        <v>33</v>
      </c>
      <c r="E68" s="13" t="s">
        <v>39</v>
      </c>
      <c r="F68" s="14" t="s">
        <v>351</v>
      </c>
      <c r="G68" s="15">
        <v>16212</v>
      </c>
      <c r="H68" s="15">
        <v>500</v>
      </c>
      <c r="I68" s="15">
        <v>15712</v>
      </c>
      <c r="J68" s="40" t="s">
        <v>41</v>
      </c>
      <c r="K68" s="30">
        <v>0</v>
      </c>
      <c r="L68" s="30">
        <v>0</v>
      </c>
      <c r="M68" s="14" t="s">
        <v>42</v>
      </c>
      <c r="N68" s="31">
        <v>0</v>
      </c>
      <c r="O68" s="32" t="s">
        <v>43</v>
      </c>
    </row>
    <row r="69" spans="1:15" ht="30" customHeight="1">
      <c r="A69" s="10">
        <v>56</v>
      </c>
      <c r="B69" s="13" t="s">
        <v>31</v>
      </c>
      <c r="C69" s="14" t="s">
        <v>32</v>
      </c>
      <c r="D69" s="14" t="s">
        <v>33</v>
      </c>
      <c r="E69" s="13" t="s">
        <v>34</v>
      </c>
      <c r="F69" s="14" t="s">
        <v>35</v>
      </c>
      <c r="G69" s="15">
        <v>1180000</v>
      </c>
      <c r="H69" s="15">
        <v>630000</v>
      </c>
      <c r="I69" s="15">
        <v>200000</v>
      </c>
      <c r="J69" s="14" t="s">
        <v>36</v>
      </c>
      <c r="K69" s="30">
        <v>11250</v>
      </c>
      <c r="L69" s="30">
        <v>11250</v>
      </c>
      <c r="M69" s="14" t="s">
        <v>37</v>
      </c>
      <c r="N69" s="31">
        <v>0.05625</v>
      </c>
      <c r="O69" s="32"/>
    </row>
  </sheetData>
  <sheetProtection/>
  <mergeCells count="14">
    <mergeCell ref="A1:O1"/>
    <mergeCell ref="A2:L2"/>
    <mergeCell ref="N2:O2"/>
    <mergeCell ref="I3:J3"/>
    <mergeCell ref="K3:N3"/>
    <mergeCell ref="A5:B5"/>
    <mergeCell ref="A3:A4"/>
    <mergeCell ref="B3:B4"/>
    <mergeCell ref="C3:C4"/>
    <mergeCell ref="D3:D4"/>
    <mergeCell ref="E3:E4"/>
    <mergeCell ref="F3:F4"/>
    <mergeCell ref="G3:G4"/>
    <mergeCell ref="H3:H4"/>
  </mergeCells>
  <printOptions/>
  <pageMargins left="0.75" right="0.75" top="1" bottom="1" header="0.5" footer="0.5"/>
  <pageSetup horizontalDpi="600" verticalDpi="600" orientation="landscape" paperSize="8"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WZJSB-19</dc:creator>
  <cp:keywords/>
  <dc:description/>
  <cp:lastModifiedBy>lenovo</cp:lastModifiedBy>
  <cp:lastPrinted>2020-03-23T07:18:57Z</cp:lastPrinted>
  <dcterms:created xsi:type="dcterms:W3CDTF">2019-01-28T09:46:28Z</dcterms:created>
  <dcterms:modified xsi:type="dcterms:W3CDTF">2023-10-30T08:43:24Z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D79840622CB44E8997959E25A38AEF45_12</vt:lpwstr>
  </property>
</Properties>
</file>