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<sst xmlns="http://schemas.openxmlformats.org/spreadsheetml/2006/main" count="252" uniqueCount="129">
  <si>
    <t>汕尾市2023年1-9月一般公共预算收支完成情况表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</si>
  <si>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</si>
  <si>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</si>
  <si>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</si>
  <si>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</si>
  <si>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</si>
  <si>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</si>
  <si>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</si>
  <si>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</si>
  <si>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</si>
  <si>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</si>
  <si>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</si>
  <si>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</si>
  <si>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</si>
  <si>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</si>
  <si>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</si>
  <si>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</si>
  <si>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</si>
  <si>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</si>
  <si>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</si>
  <si>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</si>
  <si>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</si>
  <si>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</si>
  <si>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</si>
  <si>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</si>
  <si>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</si>
  <si>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</si>
  <si>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</si>
  <si>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</si>
  <si>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</si>
  <si>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</si>
  <si>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</si>
  <si>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</si>
  <si>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</si>
  <si>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</si>
  <si>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 xml:space="preserve">           </t>
  </si>
  <si>
    <t>汕尾市2023年1-9月一般公共预算收入完成情况表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</si>
  <si>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</si>
  <si>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</si>
  <si>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</si>
  <si>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</si>
  <si>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</si>
  <si>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</si>
  <si>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</si>
  <si>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</si>
  <si>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</si>
  <si>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</si>
  <si>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</si>
  <si>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</si>
  <si>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</si>
  <si>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</si>
  <si>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</si>
  <si>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</si>
  <si>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</si>
  <si>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</si>
  <si>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</si>
  <si>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</si>
  <si>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</si>
  <si>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</si>
  <si>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</si>
  <si>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</si>
  <si>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</si>
  <si>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</si>
  <si>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</si>
  <si>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</si>
  <si>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</si>
  <si>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</si>
  <si>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汕尾市2023年1-9月份一般公共预算支出完成情况表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</si>
  <si>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</si>
  <si>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</si>
  <si>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</si>
  <si>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</si>
  <si>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</si>
  <si>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</si>
  <si>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</si>
  <si>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</si>
  <si>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</si>
  <si>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</si>
  <si>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</si>
  <si>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</si>
  <si>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</si>
  <si>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</si>
  <si>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</si>
  <si>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</si>
  <si>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</si>
  <si>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</si>
  <si>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</si>
  <si>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</si>
  <si>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</si>
  <si>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</si>
  <si>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</si>
  <si>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</si>
  <si>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</si>
  <si>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一般公共预算支出小计</t>
  </si>
  <si>
    <t>汕尾市2023年1-9月政府性基金预算收支完成情况表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</si>
  <si>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</si>
  <si>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</si>
  <si>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</si>
  <si>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</si>
  <si>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汕尾市2023年1-9月政府性基金预算收入完成情况表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</si>
  <si>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</si>
  <si>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</si>
  <si>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</si>
  <si>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</si>
  <si>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</si>
  <si>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 xml:space="preserve">         缴纳新增建设用地土地有偿使用费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</si>
  <si>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</si>
  <si>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</si>
  <si>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</si>
  <si>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</si>
  <si>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</si>
  <si>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</si>
  <si>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</si>
  <si>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</si>
  <si>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汕尾市2023年1-9月政府性基金预算支出完成情况表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</si>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</sst>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32593;&#26426;&#36164;&#26009;\2023&#24180;\&#25910;&#25903;&#25253;&#34920;\2023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32593;&#26426;&#36164;&#26009;\2023&#24180;\&#25910;&#25903;&#25253;&#34920;\2023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  <sheetName val="县区 (9)"/>
      <sheetName val="全市 (9)"/>
    </sheetNames>
    <sheetDataSet>
      <sheetData sheetId="16">
        <row r="8">
          <cell r="J8">
            <v>399482</v>
          </cell>
        </row>
        <row r="9">
          <cell r="J9">
            <v>133543</v>
          </cell>
        </row>
        <row r="10">
          <cell r="J10">
            <v>53183</v>
          </cell>
        </row>
        <row r="11">
          <cell r="J11">
            <v>11096</v>
          </cell>
        </row>
        <row r="12">
          <cell r="J12">
            <v>2024</v>
          </cell>
        </row>
        <row r="13">
          <cell r="J13">
            <v>95914</v>
          </cell>
        </row>
        <row r="14">
          <cell r="J14">
            <v>31861</v>
          </cell>
        </row>
        <row r="15">
          <cell r="J15">
            <v>71861</v>
          </cell>
        </row>
        <row r="16">
          <cell r="J16">
            <v>174642</v>
          </cell>
        </row>
        <row r="17">
          <cell r="J17">
            <v>43271</v>
          </cell>
        </row>
        <row r="18">
          <cell r="J18">
            <v>37263</v>
          </cell>
        </row>
        <row r="19">
          <cell r="J19">
            <v>2024</v>
          </cell>
        </row>
        <row r="20">
          <cell r="J20">
            <v>433</v>
          </cell>
        </row>
        <row r="21">
          <cell r="J21">
            <v>44467</v>
          </cell>
        </row>
        <row r="22">
          <cell r="J22">
            <v>17355</v>
          </cell>
        </row>
        <row r="23">
          <cell r="J23">
            <v>29829</v>
          </cell>
        </row>
        <row r="24">
          <cell r="J24">
            <v>224840</v>
          </cell>
        </row>
        <row r="25">
          <cell r="J25">
            <v>90272</v>
          </cell>
        </row>
        <row r="26">
          <cell r="J26">
            <v>15920</v>
          </cell>
        </row>
        <row r="27">
          <cell r="J27">
            <v>9072</v>
          </cell>
        </row>
        <row r="28">
          <cell r="J28">
            <v>1591</v>
          </cell>
        </row>
        <row r="29">
          <cell r="J29">
            <v>51447</v>
          </cell>
        </row>
        <row r="30">
          <cell r="J30">
            <v>14506</v>
          </cell>
        </row>
        <row r="31">
          <cell r="J31">
            <v>42032</v>
          </cell>
        </row>
        <row r="32">
          <cell r="J32">
            <v>1865609</v>
          </cell>
        </row>
        <row r="33">
          <cell r="J33">
            <v>335429</v>
          </cell>
        </row>
        <row r="34">
          <cell r="J34">
            <v>193668</v>
          </cell>
        </row>
        <row r="35">
          <cell r="J35">
            <v>52656</v>
          </cell>
        </row>
        <row r="36">
          <cell r="J36">
            <v>14297</v>
          </cell>
        </row>
        <row r="37">
          <cell r="J37">
            <v>434128</v>
          </cell>
        </row>
        <row r="38">
          <cell r="J38">
            <v>227361</v>
          </cell>
        </row>
        <row r="39">
          <cell r="J39">
            <v>608070</v>
          </cell>
        </row>
      </sheetData>
      <sheetData sheetId="17">
        <row r="7">
          <cell r="J7">
            <v>174642</v>
          </cell>
        </row>
        <row r="8">
          <cell r="J8">
            <v>33838</v>
          </cell>
        </row>
        <row r="9">
          <cell r="J9">
            <v>19353</v>
          </cell>
        </row>
        <row r="10">
          <cell r="J10">
            <v>3512</v>
          </cell>
        </row>
        <row r="11">
          <cell r="J11">
            <v>487</v>
          </cell>
        </row>
        <row r="12">
          <cell r="J12">
            <v>13699</v>
          </cell>
        </row>
        <row r="13">
          <cell r="J13">
            <v>12022</v>
          </cell>
        </row>
        <row r="14">
          <cell r="J14">
            <v>8349</v>
          </cell>
        </row>
        <row r="15">
          <cell r="J15">
            <v>4047</v>
          </cell>
        </row>
        <row r="16">
          <cell r="J16">
            <v>36446</v>
          </cell>
        </row>
        <row r="17">
          <cell r="J17">
            <v>5750</v>
          </cell>
        </row>
        <row r="18">
          <cell r="J18">
            <v>8888</v>
          </cell>
        </row>
        <row r="19">
          <cell r="J19">
            <v>27401</v>
          </cell>
        </row>
        <row r="20">
          <cell r="J20">
            <v>808</v>
          </cell>
        </row>
        <row r="21">
          <cell r="J21">
            <v>42</v>
          </cell>
        </row>
        <row r="22">
          <cell r="J22">
            <v>224840</v>
          </cell>
        </row>
        <row r="23">
          <cell r="J23">
            <v>11996</v>
          </cell>
        </row>
        <row r="24">
          <cell r="J24">
            <v>1385</v>
          </cell>
        </row>
        <row r="25">
          <cell r="J25">
            <v>989</v>
          </cell>
        </row>
        <row r="26">
          <cell r="J26">
            <v>16947</v>
          </cell>
        </row>
        <row r="27">
          <cell r="J27">
            <v>35970</v>
          </cell>
        </row>
        <row r="28">
          <cell r="J28">
            <v>6050</v>
          </cell>
        </row>
        <row r="29">
          <cell r="J29">
            <v>114027</v>
          </cell>
        </row>
        <row r="30">
          <cell r="J30">
            <v>16982</v>
          </cell>
        </row>
        <row r="31">
          <cell r="J31">
            <v>6820</v>
          </cell>
        </row>
        <row r="32">
          <cell r="J32">
            <v>16048</v>
          </cell>
        </row>
        <row r="33">
          <cell r="J33">
            <v>399482</v>
          </cell>
        </row>
        <row r="42">
          <cell r="J42">
            <v>160209</v>
          </cell>
        </row>
        <row r="43">
          <cell r="J43">
            <v>0</v>
          </cell>
        </row>
        <row r="44">
          <cell r="J44">
            <v>1387</v>
          </cell>
        </row>
        <row r="45">
          <cell r="J45">
            <v>86993</v>
          </cell>
        </row>
        <row r="46">
          <cell r="J46">
            <v>371143</v>
          </cell>
        </row>
        <row r="47">
          <cell r="J47">
            <v>19619</v>
          </cell>
        </row>
        <row r="48">
          <cell r="J48">
            <v>26720</v>
          </cell>
        </row>
        <row r="49">
          <cell r="J49">
            <v>313903</v>
          </cell>
        </row>
        <row r="50">
          <cell r="J50">
            <v>263552</v>
          </cell>
        </row>
        <row r="51">
          <cell r="J51">
            <v>18632</v>
          </cell>
        </row>
        <row r="52">
          <cell r="J52">
            <v>158198</v>
          </cell>
        </row>
        <row r="53">
          <cell r="J53">
            <v>225894</v>
          </cell>
        </row>
        <row r="54">
          <cell r="J54">
            <v>117916</v>
          </cell>
        </row>
        <row r="55">
          <cell r="J55">
            <v>5221</v>
          </cell>
        </row>
        <row r="56">
          <cell r="J56">
            <v>7121</v>
          </cell>
        </row>
        <row r="57">
          <cell r="J57">
            <v>12022</v>
          </cell>
        </row>
        <row r="58">
          <cell r="J58">
            <v>0</v>
          </cell>
        </row>
        <row r="59">
          <cell r="J59">
            <v>18237</v>
          </cell>
        </row>
        <row r="60">
          <cell r="J60">
            <v>24380</v>
          </cell>
        </row>
        <row r="61">
          <cell r="J61">
            <v>7454</v>
          </cell>
        </row>
        <row r="62">
          <cell r="J62">
            <v>11834</v>
          </cell>
        </row>
        <row r="64">
          <cell r="J64">
            <v>2409</v>
          </cell>
        </row>
        <row r="65">
          <cell r="J65">
            <v>12715</v>
          </cell>
        </row>
        <row r="66">
          <cell r="J66">
            <v>50</v>
          </cell>
        </row>
        <row r="67">
          <cell r="J67">
            <v>1865609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  <sheetName val="县区 (9)"/>
      <sheetName val="全市 (9)"/>
    </sheetNames>
    <sheetDataSet>
      <sheetData sheetId="16">
        <row r="8">
          <cell r="J8">
            <v>139393</v>
          </cell>
        </row>
        <row r="9">
          <cell r="J9">
            <v>35966</v>
          </cell>
        </row>
        <row r="10">
          <cell r="J10">
            <v>4</v>
          </cell>
        </row>
        <row r="11">
          <cell r="J11">
            <v>92</v>
          </cell>
        </row>
        <row r="12">
          <cell r="J12">
            <v>1587</v>
          </cell>
        </row>
        <row r="13">
          <cell r="J13">
            <v>73173</v>
          </cell>
        </row>
        <row r="14">
          <cell r="J14">
            <v>16299</v>
          </cell>
        </row>
        <row r="15">
          <cell r="J15">
            <v>12272</v>
          </cell>
        </row>
        <row r="16">
          <cell r="J16">
            <v>1056564</v>
          </cell>
        </row>
        <row r="17">
          <cell r="J17">
            <v>121922</v>
          </cell>
        </row>
        <row r="18">
          <cell r="J18">
            <v>98371</v>
          </cell>
        </row>
        <row r="19">
          <cell r="J19">
            <v>81425</v>
          </cell>
        </row>
        <row r="20">
          <cell r="J20">
            <v>597</v>
          </cell>
        </row>
        <row r="21">
          <cell r="J21">
            <v>261640</v>
          </cell>
        </row>
        <row r="22">
          <cell r="J22">
            <v>155194</v>
          </cell>
        </row>
        <row r="23">
          <cell r="J23">
            <v>337415</v>
          </cell>
        </row>
      </sheetData>
      <sheetData sheetId="17">
        <row r="9">
          <cell r="J9">
            <v>73</v>
          </cell>
        </row>
        <row r="10">
          <cell r="J10">
            <v>107</v>
          </cell>
        </row>
        <row r="11">
          <cell r="J11">
            <v>120512</v>
          </cell>
        </row>
        <row r="12">
          <cell r="J12">
            <v>112020</v>
          </cell>
        </row>
        <row r="13">
          <cell r="J13">
            <v>12796</v>
          </cell>
        </row>
        <row r="14">
          <cell r="J14">
            <v>-7962</v>
          </cell>
        </row>
        <row r="15">
          <cell r="J15">
            <v>4324</v>
          </cell>
        </row>
        <row r="16">
          <cell r="J16">
            <v>2899</v>
          </cell>
        </row>
        <row r="17">
          <cell r="J17">
            <v>1425</v>
          </cell>
        </row>
        <row r="18">
          <cell r="J18">
            <v>10098</v>
          </cell>
        </row>
        <row r="19">
          <cell r="J19">
            <v>4279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139393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8597</v>
          </cell>
        </row>
        <row r="35">
          <cell r="J35">
            <v>0</v>
          </cell>
        </row>
        <row r="36">
          <cell r="J36">
            <v>236166</v>
          </cell>
        </row>
        <row r="37">
          <cell r="J37">
            <v>24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771737</v>
          </cell>
        </row>
        <row r="42">
          <cell r="J42">
            <v>39852</v>
          </cell>
        </row>
        <row r="43">
          <cell r="J43">
            <v>188</v>
          </cell>
        </row>
        <row r="44">
          <cell r="J44">
            <v>0</v>
          </cell>
        </row>
        <row r="45">
          <cell r="J45">
            <v>1056564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:IV65536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5" t="s">
        <v>6</v>
      </c>
      <c r="G5" s="166"/>
      <c r="H5" s="166"/>
      <c r="I5" s="166"/>
      <c r="J5" s="166"/>
      <c r="K5" s="166"/>
      <c r="L5" s="168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1">
        <f aca="true" t="shared" si="0" ref="B8:B39">H8-G8</f>
        <v>72736</v>
      </c>
      <c r="C8" s="87">
        <f>J8-'[1]县区 (8)'!J8</f>
        <v>59237</v>
      </c>
      <c r="D8" s="51">
        <f aca="true" t="shared" si="1" ref="D8:D39">B8-C8</f>
        <v>13499</v>
      </c>
      <c r="E8" s="113">
        <f aca="true" t="shared" si="2" ref="E8:E39">IF(C8&lt;=0,0,D8/C8*100)</f>
        <v>22.788122288434593</v>
      </c>
      <c r="F8" s="51">
        <v>673919</v>
      </c>
      <c r="G8" s="91">
        <v>448173</v>
      </c>
      <c r="H8" s="101">
        <v>520909</v>
      </c>
      <c r="I8" s="113">
        <f aca="true" t="shared" si="3" ref="I8:I39">IF(F8&lt;=0,0,H8/F8*100)</f>
        <v>77.29549100114406</v>
      </c>
      <c r="J8" s="101">
        <v>458719</v>
      </c>
      <c r="K8" s="51">
        <f aca="true" t="shared" si="4" ref="K8:K39">H8-J8</f>
        <v>62190</v>
      </c>
      <c r="L8" s="113">
        <f aca="true" t="shared" si="5" ref="L8:L39">IF(J8&lt;=0,0,K8/J8*100)</f>
        <v>13.557319404690016</v>
      </c>
    </row>
    <row r="9" spans="1:12" s="4" customFormat="1" ht="18" customHeight="1">
      <c r="A9" s="51" t="s">
        <v>17</v>
      </c>
      <c r="B9" s="51">
        <f t="shared" si="0"/>
        <v>32463</v>
      </c>
      <c r="C9" s="87">
        <f>J9-'[1]县区 (8)'!J9</f>
        <v>21507</v>
      </c>
      <c r="D9" s="51">
        <f t="shared" si="1"/>
        <v>10956</v>
      </c>
      <c r="E9" s="113">
        <f t="shared" si="2"/>
        <v>50.941553912679595</v>
      </c>
      <c r="F9" s="51">
        <v>232658</v>
      </c>
      <c r="G9" s="91">
        <v>153593</v>
      </c>
      <c r="H9" s="101">
        <v>186056</v>
      </c>
      <c r="I9" s="113">
        <f t="shared" si="3"/>
        <v>79.96974099321751</v>
      </c>
      <c r="J9" s="101">
        <v>155050</v>
      </c>
      <c r="K9" s="51">
        <f t="shared" si="4"/>
        <v>31006</v>
      </c>
      <c r="L9" s="113">
        <f t="shared" si="5"/>
        <v>19.99742018703644</v>
      </c>
    </row>
    <row r="10" spans="1:12" s="4" customFormat="1" ht="18" customHeight="1">
      <c r="A10" s="51" t="s">
        <v>18</v>
      </c>
      <c r="B10" s="51">
        <f t="shared" si="0"/>
        <v>10077</v>
      </c>
      <c r="C10" s="87">
        <f>J10-'[1]县区 (8)'!J10</f>
        <v>4251</v>
      </c>
      <c r="D10" s="51">
        <f t="shared" si="1"/>
        <v>5826</v>
      </c>
      <c r="E10" s="113">
        <f t="shared" si="2"/>
        <v>137.05010585744532</v>
      </c>
      <c r="F10" s="51">
        <v>87901</v>
      </c>
      <c r="G10" s="91">
        <v>49936</v>
      </c>
      <c r="H10" s="101">
        <v>60013</v>
      </c>
      <c r="I10" s="113">
        <f t="shared" si="3"/>
        <v>68.2733984823836</v>
      </c>
      <c r="J10" s="101">
        <v>57434</v>
      </c>
      <c r="K10" s="51">
        <f t="shared" si="4"/>
        <v>2579</v>
      </c>
      <c r="L10" s="113">
        <f t="shared" si="5"/>
        <v>4.490371556917506</v>
      </c>
    </row>
    <row r="11" spans="1:12" s="4" customFormat="1" ht="18" customHeight="1">
      <c r="A11" s="89" t="s">
        <v>19</v>
      </c>
      <c r="B11" s="51">
        <f t="shared" si="0"/>
        <v>479</v>
      </c>
      <c r="C11" s="87">
        <f>J11-'[1]县区 (8)'!J11</f>
        <v>2162</v>
      </c>
      <c r="D11" s="51">
        <f t="shared" si="1"/>
        <v>-1683</v>
      </c>
      <c r="E11" s="113">
        <f t="shared" si="2"/>
        <v>-77.84458834412581</v>
      </c>
      <c r="F11" s="51">
        <v>23029</v>
      </c>
      <c r="G11" s="91">
        <v>3980</v>
      </c>
      <c r="H11" s="101">
        <v>4459</v>
      </c>
      <c r="I11" s="113">
        <f t="shared" si="3"/>
        <v>19.36254288071562</v>
      </c>
      <c r="J11" s="101">
        <v>13258</v>
      </c>
      <c r="K11" s="51">
        <f t="shared" si="4"/>
        <v>-8799</v>
      </c>
      <c r="L11" s="113">
        <f t="shared" si="5"/>
        <v>-66.3674762407603</v>
      </c>
    </row>
    <row r="12" spans="1:12" s="4" customFormat="1" ht="18" customHeight="1">
      <c r="A12" s="89" t="s">
        <v>20</v>
      </c>
      <c r="B12" s="51">
        <f t="shared" si="0"/>
        <v>263</v>
      </c>
      <c r="C12" s="87">
        <f>J12-'[1]县区 (8)'!J12</f>
        <v>105</v>
      </c>
      <c r="D12" s="51">
        <f t="shared" si="1"/>
        <v>158</v>
      </c>
      <c r="E12" s="113">
        <f t="shared" si="2"/>
        <v>150.47619047619048</v>
      </c>
      <c r="F12" s="51">
        <v>3122</v>
      </c>
      <c r="G12" s="91">
        <v>2339</v>
      </c>
      <c r="H12" s="101">
        <v>2602</v>
      </c>
      <c r="I12" s="113">
        <f t="shared" si="3"/>
        <v>83.34401024983985</v>
      </c>
      <c r="J12" s="101">
        <v>2129</v>
      </c>
      <c r="K12" s="51">
        <f t="shared" si="4"/>
        <v>473</v>
      </c>
      <c r="L12" s="113">
        <f t="shared" si="5"/>
        <v>22.217003287928605</v>
      </c>
    </row>
    <row r="13" spans="1:12" s="4" customFormat="1" ht="18" customHeight="1">
      <c r="A13" s="89" t="s">
        <v>21</v>
      </c>
      <c r="B13" s="51">
        <f t="shared" si="0"/>
        <v>10206</v>
      </c>
      <c r="C13" s="87">
        <f>J13-'[1]县区 (8)'!J13</f>
        <v>10420</v>
      </c>
      <c r="D13" s="51">
        <f t="shared" si="1"/>
        <v>-214</v>
      </c>
      <c r="E13" s="113">
        <f t="shared" si="2"/>
        <v>-2.053742802303263</v>
      </c>
      <c r="F13" s="51">
        <v>150133</v>
      </c>
      <c r="G13" s="91">
        <v>112733</v>
      </c>
      <c r="H13" s="101">
        <v>122939</v>
      </c>
      <c r="I13" s="113">
        <f t="shared" si="3"/>
        <v>81.8867271019696</v>
      </c>
      <c r="J13" s="101">
        <v>106334</v>
      </c>
      <c r="K13" s="51">
        <f t="shared" si="4"/>
        <v>16605</v>
      </c>
      <c r="L13" s="113">
        <f t="shared" si="5"/>
        <v>15.615889555551377</v>
      </c>
    </row>
    <row r="14" spans="1:12" s="4" customFormat="1" ht="18" customHeight="1">
      <c r="A14" s="89" t="s">
        <v>22</v>
      </c>
      <c r="B14" s="51">
        <f t="shared" si="0"/>
        <v>4503</v>
      </c>
      <c r="C14" s="87">
        <f>J14-'[1]县区 (8)'!J14</f>
        <v>3456</v>
      </c>
      <c r="D14" s="51">
        <f t="shared" si="1"/>
        <v>1047</v>
      </c>
      <c r="E14" s="113">
        <f t="shared" si="2"/>
        <v>30.29513888888889</v>
      </c>
      <c r="F14" s="51">
        <v>51236</v>
      </c>
      <c r="G14" s="91">
        <v>35378</v>
      </c>
      <c r="H14" s="101">
        <v>39881</v>
      </c>
      <c r="I14" s="113">
        <f t="shared" si="3"/>
        <v>77.83784838785229</v>
      </c>
      <c r="J14" s="101">
        <v>35317</v>
      </c>
      <c r="K14" s="51">
        <f t="shared" si="4"/>
        <v>4564</v>
      </c>
      <c r="L14" s="113">
        <f t="shared" si="5"/>
        <v>12.922954950873516</v>
      </c>
    </row>
    <row r="15" spans="1:12" s="4" customFormat="1" ht="18" customHeight="1">
      <c r="A15" s="89" t="s">
        <v>23</v>
      </c>
      <c r="B15" s="51">
        <f t="shared" si="0"/>
        <v>14745</v>
      </c>
      <c r="C15" s="87">
        <f>J15-'[1]县区 (8)'!J15</f>
        <v>17336</v>
      </c>
      <c r="D15" s="51">
        <f t="shared" si="1"/>
        <v>-2591</v>
      </c>
      <c r="E15" s="113">
        <f t="shared" si="2"/>
        <v>-14.945777572681127</v>
      </c>
      <c r="F15" s="51">
        <v>125840</v>
      </c>
      <c r="G15" s="91">
        <v>90214</v>
      </c>
      <c r="H15" s="101">
        <v>104959</v>
      </c>
      <c r="I15" s="113">
        <f t="shared" si="3"/>
        <v>83.40670692943421</v>
      </c>
      <c r="J15" s="101">
        <v>89197</v>
      </c>
      <c r="K15" s="51">
        <f t="shared" si="4"/>
        <v>15762</v>
      </c>
      <c r="L15" s="113">
        <f t="shared" si="5"/>
        <v>17.670997903516934</v>
      </c>
    </row>
    <row r="16" spans="1:12" s="4" customFormat="1" ht="18" customHeight="1">
      <c r="A16" s="169" t="s">
        <v>24</v>
      </c>
      <c r="B16" s="51">
        <f t="shared" si="0"/>
        <v>24560</v>
      </c>
      <c r="C16" s="87">
        <f>J16-'[1]县区 (8)'!J16</f>
        <v>22736</v>
      </c>
      <c r="D16" s="51">
        <f t="shared" si="1"/>
        <v>1824</v>
      </c>
      <c r="E16" s="113">
        <f t="shared" si="2"/>
        <v>8.022519352568613</v>
      </c>
      <c r="F16" s="51">
        <v>349165</v>
      </c>
      <c r="G16" s="91">
        <v>211376</v>
      </c>
      <c r="H16" s="101">
        <v>235936</v>
      </c>
      <c r="I16" s="113">
        <f t="shared" si="3"/>
        <v>67.57149198802858</v>
      </c>
      <c r="J16" s="101">
        <v>197378</v>
      </c>
      <c r="K16" s="51">
        <f t="shared" si="4"/>
        <v>38558</v>
      </c>
      <c r="L16" s="113">
        <f t="shared" si="5"/>
        <v>19.535105229559523</v>
      </c>
    </row>
    <row r="17" spans="1:12" s="4" customFormat="1" ht="18" customHeight="1">
      <c r="A17" s="51" t="s">
        <v>25</v>
      </c>
      <c r="B17" s="51">
        <f t="shared" si="0"/>
        <v>5847</v>
      </c>
      <c r="C17" s="87">
        <f>J17-'[1]县区 (8)'!J17</f>
        <v>21493</v>
      </c>
      <c r="D17" s="51">
        <f t="shared" si="1"/>
        <v>-15646</v>
      </c>
      <c r="E17" s="113">
        <f t="shared" si="2"/>
        <v>-72.79579397943516</v>
      </c>
      <c r="F17" s="51">
        <v>91368</v>
      </c>
      <c r="G17" s="91">
        <v>56229</v>
      </c>
      <c r="H17" s="101">
        <v>62076</v>
      </c>
      <c r="I17" s="113">
        <f t="shared" si="3"/>
        <v>67.94063567113213</v>
      </c>
      <c r="J17" s="101">
        <v>64764</v>
      </c>
      <c r="K17" s="51">
        <f t="shared" si="4"/>
        <v>-2688</v>
      </c>
      <c r="L17" s="113">
        <f t="shared" si="5"/>
        <v>-4.150453955901426</v>
      </c>
    </row>
    <row r="18" spans="1:12" s="4" customFormat="1" ht="18" customHeight="1">
      <c r="A18" s="51" t="s">
        <v>26</v>
      </c>
      <c r="B18" s="51">
        <f t="shared" si="0"/>
        <v>3053</v>
      </c>
      <c r="C18" s="87">
        <f>J18-'[1]县区 (8)'!J18</f>
        <v>-190</v>
      </c>
      <c r="D18" s="51">
        <f t="shared" si="1"/>
        <v>3243</v>
      </c>
      <c r="E18" s="113">
        <f t="shared" si="2"/>
        <v>0</v>
      </c>
      <c r="F18" s="51">
        <v>56101</v>
      </c>
      <c r="G18" s="91">
        <v>31921</v>
      </c>
      <c r="H18" s="101">
        <v>34974</v>
      </c>
      <c r="I18" s="113">
        <f t="shared" si="3"/>
        <v>62.341134739131206</v>
      </c>
      <c r="J18" s="101">
        <v>37073</v>
      </c>
      <c r="K18" s="51">
        <f t="shared" si="4"/>
        <v>-2099</v>
      </c>
      <c r="L18" s="113">
        <f t="shared" si="5"/>
        <v>-5.661802389879427</v>
      </c>
    </row>
    <row r="19" spans="1:12" s="4" customFormat="1" ht="18" customHeight="1">
      <c r="A19" s="89" t="s">
        <v>27</v>
      </c>
      <c r="B19" s="51">
        <f t="shared" si="0"/>
        <v>284</v>
      </c>
      <c r="C19" s="87">
        <f>J19-'[1]县区 (8)'!J19</f>
        <v>810</v>
      </c>
      <c r="D19" s="51">
        <f t="shared" si="1"/>
        <v>-526</v>
      </c>
      <c r="E19" s="113">
        <f t="shared" si="2"/>
        <v>-64.93827160493827</v>
      </c>
      <c r="F19" s="51">
        <v>9757</v>
      </c>
      <c r="G19" s="91">
        <v>3352</v>
      </c>
      <c r="H19" s="101">
        <v>3636</v>
      </c>
      <c r="I19" s="113">
        <f t="shared" si="3"/>
        <v>37.26555293635339</v>
      </c>
      <c r="J19" s="101">
        <v>2834</v>
      </c>
      <c r="K19" s="51">
        <f t="shared" si="4"/>
        <v>802</v>
      </c>
      <c r="L19" s="113">
        <f t="shared" si="5"/>
        <v>28.29922371206775</v>
      </c>
    </row>
    <row r="20" spans="1:12" s="4" customFormat="1" ht="18" customHeight="1">
      <c r="A20" s="89" t="s">
        <v>28</v>
      </c>
      <c r="B20" s="51">
        <f t="shared" si="0"/>
        <v>38</v>
      </c>
      <c r="C20" s="87">
        <f>J20-'[1]县区 (8)'!J20</f>
        <v>60</v>
      </c>
      <c r="D20" s="51">
        <f t="shared" si="1"/>
        <v>-22</v>
      </c>
      <c r="E20" s="113">
        <f t="shared" si="2"/>
        <v>-36.666666666666664</v>
      </c>
      <c r="F20" s="51">
        <v>611</v>
      </c>
      <c r="G20" s="91">
        <v>414</v>
      </c>
      <c r="H20" s="101">
        <v>452</v>
      </c>
      <c r="I20" s="113">
        <f t="shared" si="3"/>
        <v>73.97708674304418</v>
      </c>
      <c r="J20" s="101">
        <v>493</v>
      </c>
      <c r="K20" s="51">
        <f t="shared" si="4"/>
        <v>-41</v>
      </c>
      <c r="L20" s="113">
        <f t="shared" si="5"/>
        <v>-8.316430020283976</v>
      </c>
    </row>
    <row r="21" spans="1:12" s="4" customFormat="1" ht="18" customHeight="1">
      <c r="A21" s="89" t="s">
        <v>29</v>
      </c>
      <c r="B21" s="51">
        <f t="shared" si="0"/>
        <v>7505</v>
      </c>
      <c r="C21" s="87">
        <f>J21-'[1]县区 (8)'!J21</f>
        <v>2911</v>
      </c>
      <c r="D21" s="51">
        <f t="shared" si="1"/>
        <v>4594</v>
      </c>
      <c r="E21" s="113">
        <f t="shared" si="2"/>
        <v>157.81518378564067</v>
      </c>
      <c r="F21" s="51">
        <v>97586</v>
      </c>
      <c r="G21" s="91">
        <v>62237</v>
      </c>
      <c r="H21" s="101">
        <v>69742</v>
      </c>
      <c r="I21" s="113">
        <f t="shared" si="3"/>
        <v>71.46721865841413</v>
      </c>
      <c r="J21" s="101">
        <v>47378</v>
      </c>
      <c r="K21" s="51">
        <f t="shared" si="4"/>
        <v>22364</v>
      </c>
      <c r="L21" s="113">
        <f t="shared" si="5"/>
        <v>47.203343323905614</v>
      </c>
    </row>
    <row r="22" spans="1:12" s="4" customFormat="1" ht="18" customHeight="1">
      <c r="A22" s="89" t="s">
        <v>30</v>
      </c>
      <c r="B22" s="51">
        <f t="shared" si="0"/>
        <v>3488</v>
      </c>
      <c r="C22" s="87">
        <f>J22-'[1]县区 (8)'!J22</f>
        <v>-2929</v>
      </c>
      <c r="D22" s="51">
        <f t="shared" si="1"/>
        <v>6417</v>
      </c>
      <c r="E22" s="113">
        <f t="shared" si="2"/>
        <v>0</v>
      </c>
      <c r="F22" s="51">
        <v>30742</v>
      </c>
      <c r="G22" s="91">
        <v>19427</v>
      </c>
      <c r="H22" s="101">
        <v>22915</v>
      </c>
      <c r="I22" s="113">
        <f t="shared" si="3"/>
        <v>74.53971765012035</v>
      </c>
      <c r="J22" s="101">
        <v>14426</v>
      </c>
      <c r="K22" s="51">
        <f t="shared" si="4"/>
        <v>8489</v>
      </c>
      <c r="L22" s="113">
        <f t="shared" si="5"/>
        <v>58.84514071814779</v>
      </c>
    </row>
    <row r="23" spans="1:12" s="4" customFormat="1" ht="18" customHeight="1">
      <c r="A23" s="89" t="s">
        <v>31</v>
      </c>
      <c r="B23" s="51">
        <f t="shared" si="0"/>
        <v>4345</v>
      </c>
      <c r="C23" s="87">
        <f>J23-'[1]县区 (8)'!J23</f>
        <v>581</v>
      </c>
      <c r="D23" s="51">
        <f t="shared" si="1"/>
        <v>3764</v>
      </c>
      <c r="E23" s="113">
        <f t="shared" si="2"/>
        <v>647.8485370051635</v>
      </c>
      <c r="F23" s="51">
        <v>63000</v>
      </c>
      <c r="G23" s="91">
        <v>37796</v>
      </c>
      <c r="H23" s="101">
        <v>42141</v>
      </c>
      <c r="I23" s="113">
        <f t="shared" si="3"/>
        <v>66.89047619047619</v>
      </c>
      <c r="J23" s="101">
        <v>30410</v>
      </c>
      <c r="K23" s="51">
        <f t="shared" si="4"/>
        <v>11731</v>
      </c>
      <c r="L23" s="113">
        <f t="shared" si="5"/>
        <v>38.57612627425189</v>
      </c>
    </row>
    <row r="24" spans="1:12" s="4" customFormat="1" ht="18" customHeight="1">
      <c r="A24" s="169" t="s">
        <v>32</v>
      </c>
      <c r="B24" s="51">
        <f t="shared" si="0"/>
        <v>48176</v>
      </c>
      <c r="C24" s="87">
        <f>J24-'[1]县区 (8)'!J24</f>
        <v>36501</v>
      </c>
      <c r="D24" s="51">
        <f t="shared" si="1"/>
        <v>11675</v>
      </c>
      <c r="E24" s="113">
        <f t="shared" si="2"/>
        <v>31.985425056847756</v>
      </c>
      <c r="F24" s="51">
        <v>324754</v>
      </c>
      <c r="G24" s="91">
        <v>236797</v>
      </c>
      <c r="H24" s="101">
        <v>284973</v>
      </c>
      <c r="I24" s="113">
        <f t="shared" si="3"/>
        <v>87.7504203181485</v>
      </c>
      <c r="J24" s="101">
        <v>261341</v>
      </c>
      <c r="K24" s="51">
        <f t="shared" si="4"/>
        <v>23632</v>
      </c>
      <c r="L24" s="113">
        <f t="shared" si="5"/>
        <v>9.042591862738721</v>
      </c>
    </row>
    <row r="25" spans="1:12" s="4" customFormat="1" ht="18" customHeight="1">
      <c r="A25" s="51" t="s">
        <v>25</v>
      </c>
      <c r="B25" s="51">
        <f t="shared" si="0"/>
        <v>26616</v>
      </c>
      <c r="C25" s="87">
        <f>J25-'[1]县区 (8)'!J25</f>
        <v>14</v>
      </c>
      <c r="D25" s="51">
        <f t="shared" si="1"/>
        <v>26602</v>
      </c>
      <c r="E25" s="113">
        <f t="shared" si="2"/>
        <v>190014.2857142857</v>
      </c>
      <c r="F25" s="4">
        <v>141290</v>
      </c>
      <c r="G25" s="91">
        <v>97364</v>
      </c>
      <c r="H25" s="101">
        <v>123980</v>
      </c>
      <c r="I25" s="113">
        <f t="shared" si="3"/>
        <v>87.74860216575837</v>
      </c>
      <c r="J25" s="101">
        <v>90286</v>
      </c>
      <c r="K25" s="51">
        <f t="shared" si="4"/>
        <v>33694</v>
      </c>
      <c r="L25" s="113">
        <f t="shared" si="5"/>
        <v>37.319185698779435</v>
      </c>
    </row>
    <row r="26" spans="1:12" s="4" customFormat="1" ht="18" customHeight="1">
      <c r="A26" s="51" t="s">
        <v>26</v>
      </c>
      <c r="B26" s="51">
        <f t="shared" si="0"/>
        <v>7024</v>
      </c>
      <c r="C26" s="87">
        <f>J26-'[1]县区 (8)'!J26</f>
        <v>4441</v>
      </c>
      <c r="D26" s="51">
        <f t="shared" si="1"/>
        <v>2583</v>
      </c>
      <c r="E26" s="113">
        <f t="shared" si="2"/>
        <v>58.1625759963972</v>
      </c>
      <c r="F26" s="51">
        <v>31800</v>
      </c>
      <c r="G26" s="91">
        <v>18015</v>
      </c>
      <c r="H26" s="101">
        <v>25039</v>
      </c>
      <c r="I26" s="113">
        <f t="shared" si="3"/>
        <v>78.73899371069183</v>
      </c>
      <c r="J26" s="101">
        <v>20361</v>
      </c>
      <c r="K26" s="51">
        <f t="shared" si="4"/>
        <v>4678</v>
      </c>
      <c r="L26" s="113">
        <f t="shared" si="5"/>
        <v>22.975295908845343</v>
      </c>
    </row>
    <row r="27" spans="1:12" s="4" customFormat="1" ht="18" customHeight="1">
      <c r="A27" s="89" t="s">
        <v>27</v>
      </c>
      <c r="B27" s="51">
        <f t="shared" si="0"/>
        <v>195</v>
      </c>
      <c r="C27" s="87">
        <f>J27-'[1]县区 (8)'!J27</f>
        <v>1352</v>
      </c>
      <c r="D27" s="51">
        <f t="shared" si="1"/>
        <v>-1157</v>
      </c>
      <c r="E27" s="113">
        <f t="shared" si="2"/>
        <v>-85.57692307692307</v>
      </c>
      <c r="F27" s="51">
        <v>13272</v>
      </c>
      <c r="G27" s="91">
        <v>628</v>
      </c>
      <c r="H27" s="101">
        <v>823</v>
      </c>
      <c r="I27" s="113">
        <f t="shared" si="3"/>
        <v>6.2010247136829415</v>
      </c>
      <c r="J27" s="101">
        <v>10424</v>
      </c>
      <c r="K27" s="51">
        <f t="shared" si="4"/>
        <v>-9601</v>
      </c>
      <c r="L27" s="113">
        <f t="shared" si="5"/>
        <v>-92.10475825019186</v>
      </c>
    </row>
    <row r="28" spans="1:12" s="4" customFormat="1" ht="18" customHeight="1">
      <c r="A28" s="89" t="s">
        <v>28</v>
      </c>
      <c r="B28" s="51">
        <f t="shared" si="0"/>
        <v>225</v>
      </c>
      <c r="C28" s="87">
        <f>J28-'[1]县区 (8)'!J28</f>
        <v>45</v>
      </c>
      <c r="D28" s="51">
        <f t="shared" si="1"/>
        <v>180</v>
      </c>
      <c r="E28" s="113">
        <f t="shared" si="2"/>
        <v>400</v>
      </c>
      <c r="F28" s="51">
        <v>2511</v>
      </c>
      <c r="G28" s="91">
        <v>1925</v>
      </c>
      <c r="H28" s="101">
        <v>2150</v>
      </c>
      <c r="I28" s="113">
        <f t="shared" si="3"/>
        <v>85.62325766626842</v>
      </c>
      <c r="J28" s="101">
        <v>1636</v>
      </c>
      <c r="K28" s="51">
        <f t="shared" si="4"/>
        <v>514</v>
      </c>
      <c r="L28" s="113">
        <f t="shared" si="5"/>
        <v>31.41809290953545</v>
      </c>
    </row>
    <row r="29" spans="1:12" s="4" customFormat="1" ht="18" customHeight="1">
      <c r="A29" s="89" t="s">
        <v>29</v>
      </c>
      <c r="B29" s="51">
        <f t="shared" si="0"/>
        <v>2701</v>
      </c>
      <c r="C29" s="87">
        <f>J29-'[1]县区 (8)'!J29</f>
        <v>7509</v>
      </c>
      <c r="D29" s="51">
        <f t="shared" si="1"/>
        <v>-4808</v>
      </c>
      <c r="E29" s="113">
        <f t="shared" si="2"/>
        <v>-64.02983086962311</v>
      </c>
      <c r="F29" s="51">
        <v>52547</v>
      </c>
      <c r="G29" s="91">
        <v>50496</v>
      </c>
      <c r="H29" s="101">
        <v>53197</v>
      </c>
      <c r="I29" s="113">
        <f t="shared" si="3"/>
        <v>101.23698783945801</v>
      </c>
      <c r="J29" s="101">
        <v>58956</v>
      </c>
      <c r="K29" s="51">
        <f t="shared" si="4"/>
        <v>-5759</v>
      </c>
      <c r="L29" s="113">
        <f t="shared" si="5"/>
        <v>-9.768301784381572</v>
      </c>
    </row>
    <row r="30" spans="1:12" s="4" customFormat="1" ht="18" customHeight="1">
      <c r="A30" s="89" t="s">
        <v>30</v>
      </c>
      <c r="B30" s="51">
        <f t="shared" si="0"/>
        <v>1015</v>
      </c>
      <c r="C30" s="87">
        <f>J30-'[1]县区 (8)'!J30</f>
        <v>6385</v>
      </c>
      <c r="D30" s="51">
        <f t="shared" si="1"/>
        <v>-5370</v>
      </c>
      <c r="E30" s="113">
        <f t="shared" si="2"/>
        <v>-84.1033672670321</v>
      </c>
      <c r="F30" s="51">
        <v>20494</v>
      </c>
      <c r="G30" s="91">
        <v>15951</v>
      </c>
      <c r="H30" s="101">
        <v>16966</v>
      </c>
      <c r="I30" s="113">
        <f t="shared" si="3"/>
        <v>82.78520542597833</v>
      </c>
      <c r="J30" s="101">
        <v>20891</v>
      </c>
      <c r="K30" s="51">
        <f t="shared" si="4"/>
        <v>-3925</v>
      </c>
      <c r="L30" s="113">
        <f t="shared" si="5"/>
        <v>-18.787994830309703</v>
      </c>
    </row>
    <row r="31" spans="1:12" s="4" customFormat="1" ht="18" customHeight="1">
      <c r="A31" s="89" t="s">
        <v>31</v>
      </c>
      <c r="B31" s="51">
        <f t="shared" si="0"/>
        <v>10400</v>
      </c>
      <c r="C31" s="87">
        <f>J31-'[1]县区 (8)'!J31</f>
        <v>16755</v>
      </c>
      <c r="D31" s="51">
        <f t="shared" si="1"/>
        <v>-6355</v>
      </c>
      <c r="E31" s="113">
        <f t="shared" si="2"/>
        <v>-37.92897642494778</v>
      </c>
      <c r="F31" s="51">
        <v>62840</v>
      </c>
      <c r="G31" s="91">
        <v>52418</v>
      </c>
      <c r="H31" s="101">
        <v>62818</v>
      </c>
      <c r="I31" s="113">
        <f t="shared" si="3"/>
        <v>99.96499045194143</v>
      </c>
      <c r="J31" s="101">
        <v>58787</v>
      </c>
      <c r="K31" s="51">
        <f t="shared" si="4"/>
        <v>4031</v>
      </c>
      <c r="L31" s="113">
        <f t="shared" si="5"/>
        <v>6.856958171024206</v>
      </c>
    </row>
    <row r="32" spans="1:12" s="4" customFormat="1" ht="18" customHeight="1">
      <c r="A32" s="90" t="s">
        <v>33</v>
      </c>
      <c r="B32" s="51">
        <f t="shared" si="0"/>
        <v>217920</v>
      </c>
      <c r="C32" s="87">
        <f>J32-'[1]县区 (8)'!J32</f>
        <v>245573</v>
      </c>
      <c r="D32" s="51">
        <f t="shared" si="1"/>
        <v>-27653</v>
      </c>
      <c r="E32" s="113">
        <f t="shared" si="2"/>
        <v>-11.260602753560041</v>
      </c>
      <c r="F32" s="51">
        <v>3034709</v>
      </c>
      <c r="G32" s="91">
        <v>1627911</v>
      </c>
      <c r="H32" s="101">
        <v>1845831</v>
      </c>
      <c r="I32" s="113">
        <f t="shared" si="3"/>
        <v>60.82398674798802</v>
      </c>
      <c r="J32" s="101">
        <v>2111182</v>
      </c>
      <c r="K32" s="51">
        <f t="shared" si="4"/>
        <v>-265351</v>
      </c>
      <c r="L32" s="113">
        <f t="shared" si="5"/>
        <v>-12.568835846459473</v>
      </c>
    </row>
    <row r="33" spans="1:12" s="4" customFormat="1" ht="18" customHeight="1">
      <c r="A33" s="51" t="s">
        <v>25</v>
      </c>
      <c r="B33" s="51">
        <f t="shared" si="0"/>
        <v>25671</v>
      </c>
      <c r="C33" s="87">
        <f>J33-'[1]县区 (8)'!J33</f>
        <v>38877</v>
      </c>
      <c r="D33" s="51">
        <f t="shared" si="1"/>
        <v>-13206</v>
      </c>
      <c r="E33" s="113">
        <f t="shared" si="2"/>
        <v>-33.96867042210047</v>
      </c>
      <c r="F33" s="51">
        <v>668050</v>
      </c>
      <c r="G33" s="91">
        <v>308066</v>
      </c>
      <c r="H33" s="101">
        <v>333737</v>
      </c>
      <c r="I33" s="113">
        <f t="shared" si="3"/>
        <v>49.95688945438216</v>
      </c>
      <c r="J33" s="101">
        <v>374306</v>
      </c>
      <c r="K33" s="51">
        <f t="shared" si="4"/>
        <v>-40569</v>
      </c>
      <c r="L33" s="113">
        <f t="shared" si="5"/>
        <v>-10.838458373630132</v>
      </c>
    </row>
    <row r="34" spans="1:12" s="4" customFormat="1" ht="18" customHeight="1">
      <c r="A34" s="51" t="s">
        <v>26</v>
      </c>
      <c r="B34" s="51">
        <f t="shared" si="0"/>
        <v>26224</v>
      </c>
      <c r="C34" s="87">
        <f>J34-'[1]县区 (8)'!J34</f>
        <v>25300</v>
      </c>
      <c r="D34" s="51">
        <f t="shared" si="1"/>
        <v>924</v>
      </c>
      <c r="E34" s="113">
        <f t="shared" si="2"/>
        <v>3.6521739130434785</v>
      </c>
      <c r="F34" s="51">
        <v>398369</v>
      </c>
      <c r="G34" s="91">
        <v>127511</v>
      </c>
      <c r="H34" s="101">
        <v>153735</v>
      </c>
      <c r="I34" s="113">
        <f t="shared" si="3"/>
        <v>38.59110523158177</v>
      </c>
      <c r="J34" s="101">
        <v>218968</v>
      </c>
      <c r="K34" s="51">
        <f t="shared" si="4"/>
        <v>-65233</v>
      </c>
      <c r="L34" s="113">
        <f t="shared" si="5"/>
        <v>-29.791111029922178</v>
      </c>
    </row>
    <row r="35" spans="1:12" s="4" customFormat="1" ht="18" customHeight="1">
      <c r="A35" s="89" t="s">
        <v>27</v>
      </c>
      <c r="B35" s="51">
        <f t="shared" si="0"/>
        <v>2348</v>
      </c>
      <c r="C35" s="87">
        <f>J35-'[1]县区 (8)'!J35</f>
        <v>6227</v>
      </c>
      <c r="D35" s="51">
        <f t="shared" si="1"/>
        <v>-3879</v>
      </c>
      <c r="E35" s="113">
        <f t="shared" si="2"/>
        <v>-62.29323911996146</v>
      </c>
      <c r="F35" s="51">
        <v>67143</v>
      </c>
      <c r="G35" s="91">
        <v>36520</v>
      </c>
      <c r="H35" s="101">
        <v>38868</v>
      </c>
      <c r="I35" s="113">
        <f t="shared" si="3"/>
        <v>57.888387471516026</v>
      </c>
      <c r="J35" s="101">
        <v>58883</v>
      </c>
      <c r="K35" s="51">
        <f t="shared" si="4"/>
        <v>-20015</v>
      </c>
      <c r="L35" s="113">
        <f t="shared" si="5"/>
        <v>-33.99113496255286</v>
      </c>
    </row>
    <row r="36" spans="1:12" s="4" customFormat="1" ht="18" customHeight="1">
      <c r="A36" s="89" t="s">
        <v>28</v>
      </c>
      <c r="B36" s="51">
        <f t="shared" si="0"/>
        <v>977</v>
      </c>
      <c r="C36" s="87">
        <f>J36-'[1]县区 (8)'!J36</f>
        <v>863</v>
      </c>
      <c r="D36" s="51">
        <f t="shared" si="1"/>
        <v>114</v>
      </c>
      <c r="E36" s="113">
        <f t="shared" si="2"/>
        <v>13.20973348783314</v>
      </c>
      <c r="F36" s="51">
        <v>23911</v>
      </c>
      <c r="G36" s="91">
        <v>12920</v>
      </c>
      <c r="H36" s="101">
        <v>13897</v>
      </c>
      <c r="I36" s="113">
        <f t="shared" si="3"/>
        <v>58.11969386474844</v>
      </c>
      <c r="J36" s="101">
        <v>15160</v>
      </c>
      <c r="K36" s="51">
        <f t="shared" si="4"/>
        <v>-1263</v>
      </c>
      <c r="L36" s="113">
        <f t="shared" si="5"/>
        <v>-8.331134564643799</v>
      </c>
    </row>
    <row r="37" spans="1:12" s="4" customFormat="1" ht="18" customHeight="1">
      <c r="A37" s="89" t="s">
        <v>29</v>
      </c>
      <c r="B37" s="51">
        <f t="shared" si="0"/>
        <v>59977</v>
      </c>
      <c r="C37" s="87">
        <f>J37-'[1]县区 (8)'!J37</f>
        <v>55395</v>
      </c>
      <c r="D37" s="51">
        <f t="shared" si="1"/>
        <v>4582</v>
      </c>
      <c r="E37" s="113">
        <f t="shared" si="2"/>
        <v>8.271504648433973</v>
      </c>
      <c r="F37" s="51">
        <v>628500</v>
      </c>
      <c r="G37" s="91">
        <v>369807</v>
      </c>
      <c r="H37" s="101">
        <v>429784</v>
      </c>
      <c r="I37" s="113">
        <f t="shared" si="3"/>
        <v>68.38249801113763</v>
      </c>
      <c r="J37" s="101">
        <v>489523</v>
      </c>
      <c r="K37" s="51">
        <f t="shared" si="4"/>
        <v>-59739</v>
      </c>
      <c r="L37" s="113">
        <f t="shared" si="5"/>
        <v>-12.20351239880455</v>
      </c>
    </row>
    <row r="38" spans="1:12" s="4" customFormat="1" ht="18" customHeight="1">
      <c r="A38" s="89" t="s">
        <v>30</v>
      </c>
      <c r="B38" s="51">
        <f t="shared" si="0"/>
        <v>20599</v>
      </c>
      <c r="C38" s="87">
        <f>J38-'[1]县区 (8)'!J38</f>
        <v>30940</v>
      </c>
      <c r="D38" s="51">
        <f t="shared" si="1"/>
        <v>-10341</v>
      </c>
      <c r="E38" s="113">
        <f t="shared" si="2"/>
        <v>-33.42275371687136</v>
      </c>
      <c r="F38" s="51">
        <v>319555</v>
      </c>
      <c r="G38" s="91">
        <v>200106</v>
      </c>
      <c r="H38" s="101">
        <v>220705</v>
      </c>
      <c r="I38" s="113">
        <f t="shared" si="3"/>
        <v>69.0663579039602</v>
      </c>
      <c r="J38" s="101">
        <v>258301</v>
      </c>
      <c r="K38" s="51">
        <f t="shared" si="4"/>
        <v>-37596</v>
      </c>
      <c r="L38" s="113">
        <f t="shared" si="5"/>
        <v>-14.555112059186762</v>
      </c>
    </row>
    <row r="39" spans="1:12" s="4" customFormat="1" ht="18" customHeight="1">
      <c r="A39" s="89" t="s">
        <v>31</v>
      </c>
      <c r="B39" s="51">
        <f t="shared" si="0"/>
        <v>82124</v>
      </c>
      <c r="C39" s="87">
        <f>J39-'[1]县区 (8)'!J39</f>
        <v>87971</v>
      </c>
      <c r="D39" s="51">
        <f t="shared" si="1"/>
        <v>-5847</v>
      </c>
      <c r="E39" s="113">
        <f t="shared" si="2"/>
        <v>-6.64650850848575</v>
      </c>
      <c r="F39" s="51">
        <v>929181</v>
      </c>
      <c r="G39" s="91">
        <v>572981</v>
      </c>
      <c r="H39" s="101">
        <v>655105</v>
      </c>
      <c r="I39" s="113">
        <f t="shared" si="3"/>
        <v>70.50348640361781</v>
      </c>
      <c r="J39" s="101">
        <v>696041</v>
      </c>
      <c r="K39" s="51">
        <f t="shared" si="4"/>
        <v>-40936</v>
      </c>
      <c r="L39" s="113">
        <f t="shared" si="5"/>
        <v>-5.8812627417063075</v>
      </c>
    </row>
    <row r="40" spans="1:12" s="4" customFormat="1" ht="21.75" customHeight="1">
      <c r="A40" s="34" t="s">
        <v>34</v>
      </c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35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A1" sqref="A1:IV65536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36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8" customFormat="1" ht="19.5" customHeight="1">
      <c r="A2" s="35"/>
      <c r="B2" s="35"/>
      <c r="C2" s="36"/>
      <c r="D2" s="68"/>
      <c r="E2" s="68"/>
      <c r="F2" s="68"/>
      <c r="G2" s="35"/>
      <c r="H2" s="35"/>
      <c r="I2" s="145"/>
      <c r="J2" s="146"/>
      <c r="K2" s="68"/>
      <c r="L2" s="68"/>
      <c r="M2" s="68"/>
    </row>
    <row r="3" spans="1:13" s="4" customFormat="1" ht="19.5" customHeight="1">
      <c r="A3" s="4" t="s">
        <v>1</v>
      </c>
      <c r="B3" s="6"/>
      <c r="C3" s="7"/>
      <c r="D3" s="106"/>
      <c r="E3" s="106"/>
      <c r="F3" s="96" t="s">
        <v>2</v>
      </c>
      <c r="G3" s="6"/>
      <c r="H3" s="6"/>
      <c r="I3" s="147" t="s">
        <v>2</v>
      </c>
      <c r="J3" s="147"/>
      <c r="K3" s="148" t="s">
        <v>3</v>
      </c>
      <c r="L3" s="148"/>
      <c r="M3" s="148"/>
    </row>
    <row r="4" spans="1:13" s="4" customFormat="1" ht="19.5" customHeight="1">
      <c r="A4" s="107" t="s">
        <v>4</v>
      </c>
      <c r="B4" s="39" t="s">
        <v>5</v>
      </c>
      <c r="C4" s="40"/>
      <c r="D4" s="40"/>
      <c r="E4" s="70"/>
      <c r="F4" s="108" t="s">
        <v>6</v>
      </c>
      <c r="G4" s="109"/>
      <c r="H4" s="109"/>
      <c r="I4" s="149"/>
      <c r="J4" s="149"/>
      <c r="K4" s="109"/>
      <c r="L4" s="150"/>
      <c r="M4" s="96"/>
    </row>
    <row r="5" spans="1:13" s="4" customFormat="1" ht="19.5" customHeight="1">
      <c r="A5" s="110"/>
      <c r="B5" s="18" t="s">
        <v>5</v>
      </c>
      <c r="C5" s="19" t="s">
        <v>7</v>
      </c>
      <c r="D5" s="18" t="s">
        <v>8</v>
      </c>
      <c r="E5" s="20" t="s">
        <v>9</v>
      </c>
      <c r="F5" s="41" t="s">
        <v>37</v>
      </c>
      <c r="G5" s="18" t="s">
        <v>11</v>
      </c>
      <c r="H5" s="22" t="s">
        <v>6</v>
      </c>
      <c r="I5" s="20" t="s">
        <v>38</v>
      </c>
      <c r="J5" s="22" t="s">
        <v>13</v>
      </c>
      <c r="K5" s="18" t="s">
        <v>14</v>
      </c>
      <c r="L5" s="20" t="s">
        <v>15</v>
      </c>
      <c r="M5" s="151" t="s">
        <v>39</v>
      </c>
    </row>
    <row r="6" spans="1:13" s="4" customFormat="1" ht="19.5" customHeight="1">
      <c r="A6" s="111"/>
      <c r="B6" s="18"/>
      <c r="C6" s="19"/>
      <c r="D6" s="18"/>
      <c r="E6" s="20"/>
      <c r="F6" s="42"/>
      <c r="G6" s="18"/>
      <c r="H6" s="22"/>
      <c r="I6" s="20"/>
      <c r="J6" s="22"/>
      <c r="K6" s="18"/>
      <c r="L6" s="20"/>
      <c r="M6" s="152"/>
    </row>
    <row r="7" spans="1:13" s="4" customFormat="1" ht="19.5" customHeight="1">
      <c r="A7" s="90" t="s">
        <v>40</v>
      </c>
      <c r="B7" s="51">
        <f aca="true" t="shared" si="0" ref="B7:B33">H7-G7</f>
        <v>24560</v>
      </c>
      <c r="C7" s="112">
        <f>J7-'[1]全市 (8)'!J7</f>
        <v>22736</v>
      </c>
      <c r="D7" s="51">
        <f aca="true" t="shared" si="1" ref="D7:D33">B7-C7</f>
        <v>1824</v>
      </c>
      <c r="E7" s="113">
        <f aca="true" t="shared" si="2" ref="E7:E33">IF(C7&lt;=0,0,D7/C7*100)</f>
        <v>8.022519352568613</v>
      </c>
      <c r="F7" s="51">
        <v>317900</v>
      </c>
      <c r="G7" s="51">
        <v>211376</v>
      </c>
      <c r="H7" s="112">
        <v>235936</v>
      </c>
      <c r="I7" s="153">
        <f aca="true" t="shared" si="3" ref="I7:I33">IF(F7&lt;=0,0,H7/F7*100)</f>
        <v>74.21704938659957</v>
      </c>
      <c r="J7" s="154">
        <v>197378</v>
      </c>
      <c r="K7" s="51">
        <f aca="true" t="shared" si="4" ref="K7:K33">H7-J7</f>
        <v>38558</v>
      </c>
      <c r="L7" s="88">
        <f aca="true" t="shared" si="5" ref="L7:L33">IF(J7&lt;=0,0,K7/J7*100)</f>
        <v>19.535105229559523</v>
      </c>
      <c r="M7" s="75"/>
    </row>
    <row r="8" spans="1:13" s="4" customFormat="1" ht="19.5" customHeight="1">
      <c r="A8" s="51" t="s">
        <v>41</v>
      </c>
      <c r="B8" s="51">
        <f t="shared" si="0"/>
        <v>8392</v>
      </c>
      <c r="C8" s="112">
        <f>J8-'[1]全市 (8)'!J8</f>
        <v>6459</v>
      </c>
      <c r="D8" s="51">
        <f t="shared" si="1"/>
        <v>1933</v>
      </c>
      <c r="E8" s="113">
        <f t="shared" si="2"/>
        <v>29.92723331785106</v>
      </c>
      <c r="F8" s="51">
        <v>86000</v>
      </c>
      <c r="G8" s="51">
        <v>69479</v>
      </c>
      <c r="H8" s="112">
        <v>77871</v>
      </c>
      <c r="I8" s="153">
        <f t="shared" si="3"/>
        <v>90.54767441860466</v>
      </c>
      <c r="J8" s="154">
        <v>40297</v>
      </c>
      <c r="K8" s="51">
        <f t="shared" si="4"/>
        <v>37574</v>
      </c>
      <c r="L8" s="88">
        <f t="shared" si="5"/>
        <v>93.24267315184753</v>
      </c>
      <c r="M8" s="75"/>
    </row>
    <row r="9" spans="1:13" s="4" customFormat="1" ht="19.5" customHeight="1">
      <c r="A9" s="51" t="s">
        <v>42</v>
      </c>
      <c r="B9" s="51">
        <f t="shared" si="0"/>
        <v>1007</v>
      </c>
      <c r="C9" s="112">
        <f>J9-'[1]全市 (8)'!J9</f>
        <v>147</v>
      </c>
      <c r="D9" s="51">
        <f t="shared" si="1"/>
        <v>860</v>
      </c>
      <c r="E9" s="113">
        <f t="shared" si="2"/>
        <v>585.0340136054422</v>
      </c>
      <c r="F9" s="51">
        <v>32500</v>
      </c>
      <c r="G9" s="51">
        <v>16739</v>
      </c>
      <c r="H9" s="112">
        <v>17746</v>
      </c>
      <c r="I9" s="153">
        <f t="shared" si="3"/>
        <v>54.60307692307692</v>
      </c>
      <c r="J9" s="154">
        <v>19500</v>
      </c>
      <c r="K9" s="51">
        <f t="shared" si="4"/>
        <v>-1754</v>
      </c>
      <c r="L9" s="88">
        <f t="shared" si="5"/>
        <v>-8.994871794871795</v>
      </c>
      <c r="M9" s="75"/>
    </row>
    <row r="10" spans="1:13" s="4" customFormat="1" ht="19.5" customHeight="1">
      <c r="A10" s="51" t="s">
        <v>43</v>
      </c>
      <c r="B10" s="51">
        <f t="shared" si="0"/>
        <v>480</v>
      </c>
      <c r="C10" s="112">
        <f>J10-'[1]全市 (8)'!J10</f>
        <v>483</v>
      </c>
      <c r="D10" s="51">
        <f t="shared" si="1"/>
        <v>-3</v>
      </c>
      <c r="E10" s="113">
        <f t="shared" si="2"/>
        <v>-0.6211180124223602</v>
      </c>
      <c r="F10" s="51">
        <v>6000</v>
      </c>
      <c r="G10" s="51">
        <v>4768</v>
      </c>
      <c r="H10" s="112">
        <v>5248</v>
      </c>
      <c r="I10" s="153">
        <f t="shared" si="3"/>
        <v>87.46666666666667</v>
      </c>
      <c r="J10" s="154">
        <v>3995</v>
      </c>
      <c r="K10" s="51">
        <f t="shared" si="4"/>
        <v>1253</v>
      </c>
      <c r="L10" s="88">
        <f t="shared" si="5"/>
        <v>31.364205256570717</v>
      </c>
      <c r="M10" s="75"/>
    </row>
    <row r="11" spans="1:13" s="4" customFormat="1" ht="19.5" customHeight="1">
      <c r="A11" s="51" t="s">
        <v>44</v>
      </c>
      <c r="B11" s="51">
        <f t="shared" si="0"/>
        <v>195</v>
      </c>
      <c r="C11" s="112">
        <f>J11-'[1]全市 (8)'!J11</f>
        <v>76</v>
      </c>
      <c r="D11" s="51">
        <f t="shared" si="1"/>
        <v>119</v>
      </c>
      <c r="E11" s="113">
        <f t="shared" si="2"/>
        <v>156.57894736842107</v>
      </c>
      <c r="F11" s="51">
        <v>8000</v>
      </c>
      <c r="G11" s="51">
        <v>1810</v>
      </c>
      <c r="H11" s="112">
        <v>2005</v>
      </c>
      <c r="I11" s="153">
        <f t="shared" si="3"/>
        <v>25.0625</v>
      </c>
      <c r="J11" s="154">
        <v>563</v>
      </c>
      <c r="K11" s="51">
        <f t="shared" si="4"/>
        <v>1442</v>
      </c>
      <c r="L11" s="88">
        <f t="shared" si="5"/>
        <v>256.12788632326817</v>
      </c>
      <c r="M11" s="75"/>
    </row>
    <row r="12" spans="1:13" s="4" customFormat="1" ht="19.5" customHeight="1">
      <c r="A12" s="51" t="s">
        <v>45</v>
      </c>
      <c r="B12" s="51">
        <f t="shared" si="0"/>
        <v>1963</v>
      </c>
      <c r="C12" s="112">
        <f>J12-'[1]全市 (8)'!J12</f>
        <v>1531</v>
      </c>
      <c r="D12" s="51">
        <f t="shared" si="1"/>
        <v>432</v>
      </c>
      <c r="E12" s="113">
        <f t="shared" si="2"/>
        <v>28.216851730894838</v>
      </c>
      <c r="F12" s="51">
        <v>27000</v>
      </c>
      <c r="G12" s="51">
        <v>14802</v>
      </c>
      <c r="H12" s="112">
        <v>16765</v>
      </c>
      <c r="I12" s="153">
        <f t="shared" si="3"/>
        <v>62.09259259259259</v>
      </c>
      <c r="J12" s="154">
        <v>15230</v>
      </c>
      <c r="K12" s="51">
        <f t="shared" si="4"/>
        <v>1535</v>
      </c>
      <c r="L12" s="88">
        <f t="shared" si="5"/>
        <v>10.078791858174656</v>
      </c>
      <c r="M12" s="75"/>
    </row>
    <row r="13" spans="1:13" s="4" customFormat="1" ht="19.5" customHeight="1">
      <c r="A13" s="51" t="s">
        <v>46</v>
      </c>
      <c r="B13" s="51">
        <f t="shared" si="0"/>
        <v>406</v>
      </c>
      <c r="C13" s="112">
        <f>J13-'[1]全市 (8)'!J13</f>
        <v>467</v>
      </c>
      <c r="D13" s="51">
        <f t="shared" si="1"/>
        <v>-61</v>
      </c>
      <c r="E13" s="113">
        <f t="shared" si="2"/>
        <v>-13.062098501070663</v>
      </c>
      <c r="F13" s="51">
        <v>16000</v>
      </c>
      <c r="G13" s="51">
        <v>9564</v>
      </c>
      <c r="H13" s="112">
        <v>9970</v>
      </c>
      <c r="I13" s="153">
        <f t="shared" si="3"/>
        <v>62.31250000000001</v>
      </c>
      <c r="J13" s="154">
        <v>12489</v>
      </c>
      <c r="K13" s="51">
        <f t="shared" si="4"/>
        <v>-2519</v>
      </c>
      <c r="L13" s="88">
        <f t="shared" si="5"/>
        <v>-20.16974937945392</v>
      </c>
      <c r="M13" s="75"/>
    </row>
    <row r="14" spans="1:13" s="4" customFormat="1" ht="19.5" customHeight="1">
      <c r="A14" s="51" t="s">
        <v>47</v>
      </c>
      <c r="B14" s="51">
        <f t="shared" si="0"/>
        <v>344</v>
      </c>
      <c r="C14" s="112">
        <f>J14-'[1]全市 (8)'!J14</f>
        <v>604</v>
      </c>
      <c r="D14" s="51">
        <f t="shared" si="1"/>
        <v>-260</v>
      </c>
      <c r="E14" s="113">
        <f t="shared" si="2"/>
        <v>-43.04635761589404</v>
      </c>
      <c r="F14" s="51">
        <v>12000</v>
      </c>
      <c r="G14" s="51">
        <v>6310</v>
      </c>
      <c r="H14" s="112">
        <v>6654</v>
      </c>
      <c r="I14" s="153">
        <f t="shared" si="3"/>
        <v>55.45</v>
      </c>
      <c r="J14" s="154">
        <v>8953</v>
      </c>
      <c r="K14" s="51">
        <f t="shared" si="4"/>
        <v>-2299</v>
      </c>
      <c r="L14" s="88">
        <f t="shared" si="5"/>
        <v>-25.678543504970403</v>
      </c>
      <c r="M14" s="75"/>
    </row>
    <row r="15" spans="1:13" s="4" customFormat="1" ht="19.5" customHeight="1">
      <c r="A15" s="51" t="s">
        <v>48</v>
      </c>
      <c r="B15" s="51">
        <f t="shared" si="0"/>
        <v>61</v>
      </c>
      <c r="C15" s="112">
        <f>J15-'[1]全市 (8)'!J15</f>
        <v>280</v>
      </c>
      <c r="D15" s="51">
        <f t="shared" si="1"/>
        <v>-219</v>
      </c>
      <c r="E15" s="113">
        <f t="shared" si="2"/>
        <v>-78.21428571428571</v>
      </c>
      <c r="F15" s="51">
        <v>11000</v>
      </c>
      <c r="G15" s="51">
        <v>4203</v>
      </c>
      <c r="H15" s="112">
        <v>4264</v>
      </c>
      <c r="I15" s="153">
        <f t="shared" si="3"/>
        <v>38.76363636363636</v>
      </c>
      <c r="J15" s="154">
        <v>4327</v>
      </c>
      <c r="K15" s="51">
        <f t="shared" si="4"/>
        <v>-63</v>
      </c>
      <c r="L15" s="88">
        <f t="shared" si="5"/>
        <v>-1.4559741160157151</v>
      </c>
      <c r="M15" s="75"/>
    </row>
    <row r="16" spans="1:13" s="4" customFormat="1" ht="19.5" customHeight="1">
      <c r="A16" s="51" t="s">
        <v>49</v>
      </c>
      <c r="B16" s="51">
        <f t="shared" si="0"/>
        <v>4749</v>
      </c>
      <c r="C16" s="112">
        <f>J16-'[1]全市 (8)'!J16</f>
        <v>5593</v>
      </c>
      <c r="D16" s="51">
        <f t="shared" si="1"/>
        <v>-844</v>
      </c>
      <c r="E16" s="113">
        <f t="shared" si="2"/>
        <v>-15.090291435723223</v>
      </c>
      <c r="F16" s="51">
        <v>44000</v>
      </c>
      <c r="G16" s="51">
        <v>19827</v>
      </c>
      <c r="H16" s="112">
        <v>24576</v>
      </c>
      <c r="I16" s="153">
        <f t="shared" si="3"/>
        <v>55.85454545454546</v>
      </c>
      <c r="J16" s="154">
        <v>42039</v>
      </c>
      <c r="K16" s="51">
        <f t="shared" si="4"/>
        <v>-17463</v>
      </c>
      <c r="L16" s="88">
        <f t="shared" si="5"/>
        <v>-41.53999857275387</v>
      </c>
      <c r="M16" s="75"/>
    </row>
    <row r="17" spans="1:13" s="4" customFormat="1" ht="19.5" customHeight="1">
      <c r="A17" s="51" t="s">
        <v>50</v>
      </c>
      <c r="B17" s="51">
        <f t="shared" si="0"/>
        <v>753</v>
      </c>
      <c r="C17" s="112">
        <f>J17-'[1]全市 (8)'!J17</f>
        <v>738</v>
      </c>
      <c r="D17" s="51">
        <f t="shared" si="1"/>
        <v>15</v>
      </c>
      <c r="E17" s="113">
        <f t="shared" si="2"/>
        <v>2.0325203252032518</v>
      </c>
      <c r="F17" s="51">
        <v>9000</v>
      </c>
      <c r="G17" s="51">
        <v>6233</v>
      </c>
      <c r="H17" s="112">
        <v>6986</v>
      </c>
      <c r="I17" s="153">
        <f t="shared" si="3"/>
        <v>77.62222222222222</v>
      </c>
      <c r="J17" s="154">
        <v>6488</v>
      </c>
      <c r="K17" s="51">
        <f t="shared" si="4"/>
        <v>498</v>
      </c>
      <c r="L17" s="88">
        <f t="shared" si="5"/>
        <v>7.675709001233046</v>
      </c>
      <c r="M17" s="75"/>
    </row>
    <row r="18" spans="1:13" s="4" customFormat="1" ht="19.5" customHeight="1">
      <c r="A18" s="51" t="s">
        <v>51</v>
      </c>
      <c r="B18" s="51">
        <f t="shared" si="0"/>
        <v>1626</v>
      </c>
      <c r="C18" s="112">
        <f>J18-'[1]全市 (8)'!J18</f>
        <v>1010</v>
      </c>
      <c r="D18" s="51">
        <f t="shared" si="1"/>
        <v>616</v>
      </c>
      <c r="E18" s="113">
        <f t="shared" si="2"/>
        <v>60.99009900990099</v>
      </c>
      <c r="F18" s="51">
        <v>23000</v>
      </c>
      <c r="G18" s="51">
        <v>22030</v>
      </c>
      <c r="H18" s="112">
        <v>23656</v>
      </c>
      <c r="I18" s="153">
        <f t="shared" si="3"/>
        <v>102.85217391304349</v>
      </c>
      <c r="J18" s="154">
        <v>9898</v>
      </c>
      <c r="K18" s="51">
        <f t="shared" si="4"/>
        <v>13758</v>
      </c>
      <c r="L18" s="88">
        <f t="shared" si="5"/>
        <v>138.9977773287533</v>
      </c>
      <c r="M18" s="75"/>
    </row>
    <row r="19" spans="1:13" s="4" customFormat="1" ht="19.5" customHeight="1">
      <c r="A19" s="51" t="s">
        <v>52</v>
      </c>
      <c r="B19" s="51">
        <f t="shared" si="0"/>
        <v>4526</v>
      </c>
      <c r="C19" s="112">
        <f>J19-'[1]全市 (8)'!J19</f>
        <v>5335</v>
      </c>
      <c r="D19" s="51">
        <f t="shared" si="1"/>
        <v>-809</v>
      </c>
      <c r="E19" s="113">
        <f t="shared" si="2"/>
        <v>-15.164011246485472</v>
      </c>
      <c r="F19" s="51">
        <v>42000</v>
      </c>
      <c r="G19" s="51">
        <v>34871</v>
      </c>
      <c r="H19" s="112">
        <v>39397</v>
      </c>
      <c r="I19" s="153">
        <f t="shared" si="3"/>
        <v>93.80238095238094</v>
      </c>
      <c r="J19" s="154">
        <v>32736</v>
      </c>
      <c r="K19" s="51">
        <f t="shared" si="4"/>
        <v>6661</v>
      </c>
      <c r="L19" s="88">
        <f t="shared" si="5"/>
        <v>20.347629521016618</v>
      </c>
      <c r="M19" s="75"/>
    </row>
    <row r="20" spans="1:13" s="4" customFormat="1" ht="19.5" customHeight="1">
      <c r="A20" s="51" t="s">
        <v>53</v>
      </c>
      <c r="B20" s="51">
        <f t="shared" si="0"/>
        <v>58</v>
      </c>
      <c r="C20" s="112">
        <f>J20-'[1]全市 (8)'!J20</f>
        <v>13</v>
      </c>
      <c r="D20" s="51">
        <f t="shared" si="1"/>
        <v>45</v>
      </c>
      <c r="E20" s="113">
        <f t="shared" si="2"/>
        <v>346.1538461538462</v>
      </c>
      <c r="F20" s="51">
        <v>1300</v>
      </c>
      <c r="G20" s="51">
        <v>744</v>
      </c>
      <c r="H20" s="112">
        <v>802</v>
      </c>
      <c r="I20" s="153">
        <f t="shared" si="3"/>
        <v>61.69230769230769</v>
      </c>
      <c r="J20" s="154">
        <v>821</v>
      </c>
      <c r="K20" s="51">
        <f t="shared" si="4"/>
        <v>-19</v>
      </c>
      <c r="L20" s="88">
        <f t="shared" si="5"/>
        <v>-2.3142509135200973</v>
      </c>
      <c r="M20" s="75"/>
    </row>
    <row r="21" spans="1:13" s="4" customFormat="1" ht="19.5" customHeight="1">
      <c r="A21" s="51" t="s">
        <v>54</v>
      </c>
      <c r="B21" s="51">
        <f t="shared" si="0"/>
        <v>0</v>
      </c>
      <c r="C21" s="112">
        <f>J21-'[1]全市 (8)'!J21</f>
        <v>0</v>
      </c>
      <c r="D21" s="51">
        <f t="shared" si="1"/>
        <v>0</v>
      </c>
      <c r="E21" s="113">
        <f t="shared" si="2"/>
        <v>0</v>
      </c>
      <c r="F21" s="51">
        <v>100</v>
      </c>
      <c r="G21" s="51">
        <v>-4</v>
      </c>
      <c r="H21" s="112">
        <v>-4</v>
      </c>
      <c r="I21" s="153">
        <f t="shared" si="3"/>
        <v>-4</v>
      </c>
      <c r="J21" s="154">
        <v>42</v>
      </c>
      <c r="K21" s="51">
        <f t="shared" si="4"/>
        <v>-46</v>
      </c>
      <c r="L21" s="88">
        <f t="shared" si="5"/>
        <v>-109.52380952380953</v>
      </c>
      <c r="M21" s="75"/>
    </row>
    <row r="22" spans="1:13" s="4" customFormat="1" ht="19.5" customHeight="1">
      <c r="A22" s="90" t="s">
        <v>55</v>
      </c>
      <c r="B22" s="51">
        <f t="shared" si="0"/>
        <v>48176</v>
      </c>
      <c r="C22" s="112">
        <f>J22-'[1]全市 (8)'!J22</f>
        <v>36501</v>
      </c>
      <c r="D22" s="51">
        <f t="shared" si="1"/>
        <v>11675</v>
      </c>
      <c r="E22" s="113">
        <f t="shared" si="2"/>
        <v>31.985425056847756</v>
      </c>
      <c r="F22" s="51">
        <v>344100</v>
      </c>
      <c r="G22" s="51">
        <v>236797</v>
      </c>
      <c r="H22" s="112">
        <v>284973</v>
      </c>
      <c r="I22" s="153">
        <f t="shared" si="3"/>
        <v>82.81691368788144</v>
      </c>
      <c r="J22" s="154">
        <v>261341</v>
      </c>
      <c r="K22" s="51">
        <f t="shared" si="4"/>
        <v>23632</v>
      </c>
      <c r="L22" s="88">
        <f t="shared" si="5"/>
        <v>9.042591862738721</v>
      </c>
      <c r="M22" s="75"/>
    </row>
    <row r="23" spans="1:13" s="4" customFormat="1" ht="19.5" customHeight="1">
      <c r="A23" s="51" t="s">
        <v>56</v>
      </c>
      <c r="B23" s="51">
        <f t="shared" si="0"/>
        <v>1397</v>
      </c>
      <c r="C23" s="112">
        <f>J23-'[1]全市 (8)'!J23</f>
        <v>1255</v>
      </c>
      <c r="D23" s="51">
        <f t="shared" si="1"/>
        <v>142</v>
      </c>
      <c r="E23" s="113">
        <f t="shared" si="2"/>
        <v>11.314741035856574</v>
      </c>
      <c r="F23" s="51">
        <v>25000</v>
      </c>
      <c r="G23" s="51">
        <v>11321</v>
      </c>
      <c r="H23" s="112">
        <v>12718</v>
      </c>
      <c r="I23" s="153">
        <f t="shared" si="3"/>
        <v>50.87199999999999</v>
      </c>
      <c r="J23" s="154">
        <v>13251</v>
      </c>
      <c r="K23" s="51">
        <f t="shared" si="4"/>
        <v>-533</v>
      </c>
      <c r="L23" s="88">
        <f t="shared" si="5"/>
        <v>-4.02233793675949</v>
      </c>
      <c r="M23" s="75"/>
    </row>
    <row r="24" spans="1:13" s="4" customFormat="1" ht="19.5" customHeight="1">
      <c r="A24" s="114" t="s">
        <v>57</v>
      </c>
      <c r="B24" s="51">
        <f t="shared" si="0"/>
        <v>0</v>
      </c>
      <c r="C24" s="112">
        <f>J24-'[1]全市 (8)'!J24</f>
        <v>0</v>
      </c>
      <c r="D24" s="51">
        <f t="shared" si="1"/>
        <v>0</v>
      </c>
      <c r="E24" s="113">
        <f t="shared" si="2"/>
        <v>0</v>
      </c>
      <c r="F24" s="51"/>
      <c r="G24" s="51">
        <v>0</v>
      </c>
      <c r="H24" s="112">
        <v>0</v>
      </c>
      <c r="I24" s="153">
        <f t="shared" si="3"/>
        <v>0</v>
      </c>
      <c r="J24" s="154">
        <v>1385</v>
      </c>
      <c r="K24" s="51">
        <f t="shared" si="4"/>
        <v>-1385</v>
      </c>
      <c r="L24" s="88">
        <f t="shared" si="5"/>
        <v>-100</v>
      </c>
      <c r="M24" s="75"/>
    </row>
    <row r="25" spans="1:13" s="4" customFormat="1" ht="19.5" customHeight="1">
      <c r="A25" s="114" t="s">
        <v>58</v>
      </c>
      <c r="B25" s="51">
        <f t="shared" si="0"/>
        <v>0</v>
      </c>
      <c r="C25" s="112">
        <f>J25-'[1]全市 (8)'!J25</f>
        <v>0</v>
      </c>
      <c r="D25" s="51">
        <f t="shared" si="1"/>
        <v>0</v>
      </c>
      <c r="E25" s="113">
        <f t="shared" si="2"/>
        <v>0</v>
      </c>
      <c r="F25" s="51"/>
      <c r="G25" s="51">
        <v>0</v>
      </c>
      <c r="H25" s="112">
        <v>0</v>
      </c>
      <c r="I25" s="153">
        <f t="shared" si="3"/>
        <v>0</v>
      </c>
      <c r="J25" s="154">
        <v>989</v>
      </c>
      <c r="K25" s="51">
        <f t="shared" si="4"/>
        <v>-989</v>
      </c>
      <c r="L25" s="88">
        <f t="shared" si="5"/>
        <v>-100</v>
      </c>
      <c r="M25" s="75"/>
    </row>
    <row r="26" spans="1:13" s="4" customFormat="1" ht="19.5" customHeight="1">
      <c r="A26" s="51" t="s">
        <v>59</v>
      </c>
      <c r="B26" s="51">
        <f t="shared" si="0"/>
        <v>2496</v>
      </c>
      <c r="C26" s="112">
        <f>J26-'[1]全市 (8)'!J26</f>
        <v>1591</v>
      </c>
      <c r="D26" s="51">
        <f t="shared" si="1"/>
        <v>905</v>
      </c>
      <c r="E26" s="113">
        <f t="shared" si="2"/>
        <v>56.882463859208045</v>
      </c>
      <c r="F26" s="51">
        <v>23000</v>
      </c>
      <c r="G26" s="51">
        <v>25244</v>
      </c>
      <c r="H26" s="112">
        <v>27740</v>
      </c>
      <c r="I26" s="153">
        <f t="shared" si="3"/>
        <v>120.6086956521739</v>
      </c>
      <c r="J26" s="154">
        <v>18538</v>
      </c>
      <c r="K26" s="51">
        <f t="shared" si="4"/>
        <v>9202</v>
      </c>
      <c r="L26" s="88">
        <f t="shared" si="5"/>
        <v>49.63858021361528</v>
      </c>
      <c r="M26" s="75"/>
    </row>
    <row r="27" spans="1:13" s="4" customFormat="1" ht="19.5" customHeight="1">
      <c r="A27" s="51" t="s">
        <v>60</v>
      </c>
      <c r="B27" s="51">
        <f t="shared" si="0"/>
        <v>9143</v>
      </c>
      <c r="C27" s="112">
        <f>J27-'[1]全市 (8)'!J27</f>
        <v>754</v>
      </c>
      <c r="D27" s="51">
        <f t="shared" si="1"/>
        <v>8389</v>
      </c>
      <c r="E27" s="113">
        <f t="shared" si="2"/>
        <v>1112.5994694960214</v>
      </c>
      <c r="F27" s="51">
        <v>44000</v>
      </c>
      <c r="G27" s="51">
        <v>20456</v>
      </c>
      <c r="H27" s="112">
        <v>29599</v>
      </c>
      <c r="I27" s="153">
        <f t="shared" si="3"/>
        <v>67.27045454545456</v>
      </c>
      <c r="J27" s="154">
        <v>36724</v>
      </c>
      <c r="K27" s="51">
        <f t="shared" si="4"/>
        <v>-7125</v>
      </c>
      <c r="L27" s="88">
        <f t="shared" si="5"/>
        <v>-19.401481320117632</v>
      </c>
      <c r="M27" s="75"/>
    </row>
    <row r="28" spans="1:13" s="4" customFormat="1" ht="19.5" customHeight="1">
      <c r="A28" s="51" t="s">
        <v>61</v>
      </c>
      <c r="B28" s="51">
        <f t="shared" si="0"/>
        <v>-20000</v>
      </c>
      <c r="C28" s="112">
        <f>J28-'[1]全市 (8)'!J28</f>
        <v>300</v>
      </c>
      <c r="D28" s="51">
        <f t="shared" si="1"/>
        <v>-20300</v>
      </c>
      <c r="E28" s="113">
        <f t="shared" si="2"/>
        <v>-6766.666666666667</v>
      </c>
      <c r="F28" s="51">
        <v>6000</v>
      </c>
      <c r="G28" s="51">
        <v>20392</v>
      </c>
      <c r="H28" s="112">
        <v>392</v>
      </c>
      <c r="I28" s="153">
        <f t="shared" si="3"/>
        <v>6.533333333333332</v>
      </c>
      <c r="J28" s="154">
        <v>6350</v>
      </c>
      <c r="K28" s="51">
        <f t="shared" si="4"/>
        <v>-5958</v>
      </c>
      <c r="L28" s="88">
        <f t="shared" si="5"/>
        <v>-93.8267716535433</v>
      </c>
      <c r="M28" s="75"/>
    </row>
    <row r="29" spans="1:13" s="4" customFormat="1" ht="19.5" customHeight="1">
      <c r="A29" s="89" t="s">
        <v>62</v>
      </c>
      <c r="B29" s="51">
        <f t="shared" si="0"/>
        <v>37120</v>
      </c>
      <c r="C29" s="112">
        <f>J29-'[1]全市 (8)'!J29</f>
        <v>14561</v>
      </c>
      <c r="D29" s="51">
        <f t="shared" si="1"/>
        <v>22559</v>
      </c>
      <c r="E29" s="113">
        <f t="shared" si="2"/>
        <v>154.92754618501476</v>
      </c>
      <c r="F29" s="51">
        <v>185000</v>
      </c>
      <c r="G29" s="51">
        <v>122441</v>
      </c>
      <c r="H29" s="112">
        <v>159561</v>
      </c>
      <c r="I29" s="153">
        <f t="shared" si="3"/>
        <v>86.2491891891892</v>
      </c>
      <c r="J29" s="154">
        <v>128588</v>
      </c>
      <c r="K29" s="51">
        <f t="shared" si="4"/>
        <v>30973</v>
      </c>
      <c r="L29" s="88">
        <f t="shared" si="5"/>
        <v>24.08700656359847</v>
      </c>
      <c r="M29" s="75"/>
    </row>
    <row r="30" spans="1:13" s="4" customFormat="1" ht="19.5" customHeight="1">
      <c r="A30" s="51" t="s">
        <v>63</v>
      </c>
      <c r="B30" s="51">
        <f t="shared" si="0"/>
        <v>5361</v>
      </c>
      <c r="C30" s="112">
        <f>J30-'[1]全市 (8)'!J30</f>
        <v>10874</v>
      </c>
      <c r="D30" s="51">
        <f t="shared" si="1"/>
        <v>-5513</v>
      </c>
      <c r="E30" s="113">
        <f t="shared" si="2"/>
        <v>-50.69891484274416</v>
      </c>
      <c r="F30" s="51">
        <v>30000</v>
      </c>
      <c r="G30" s="51">
        <v>11388</v>
      </c>
      <c r="H30" s="112">
        <v>16749</v>
      </c>
      <c r="I30" s="153">
        <f t="shared" si="3"/>
        <v>55.83</v>
      </c>
      <c r="J30" s="154">
        <v>27856</v>
      </c>
      <c r="K30" s="51">
        <f t="shared" si="4"/>
        <v>-11107</v>
      </c>
      <c r="L30" s="88">
        <f t="shared" si="5"/>
        <v>-39.872917863296955</v>
      </c>
      <c r="M30" s="75"/>
    </row>
    <row r="31" spans="1:13" s="4" customFormat="1" ht="19.5" customHeight="1">
      <c r="A31" s="51" t="s">
        <v>64</v>
      </c>
      <c r="B31" s="51">
        <f t="shared" si="0"/>
        <v>37</v>
      </c>
      <c r="C31" s="112">
        <f>J31-'[1]全市 (8)'!J31</f>
        <v>158</v>
      </c>
      <c r="D31" s="51">
        <f t="shared" si="1"/>
        <v>-121</v>
      </c>
      <c r="E31" s="113">
        <f t="shared" si="2"/>
        <v>-76.58227848101265</v>
      </c>
      <c r="F31" s="51">
        <v>3000</v>
      </c>
      <c r="G31" s="51">
        <v>3291</v>
      </c>
      <c r="H31" s="112">
        <v>3328</v>
      </c>
      <c r="I31" s="153">
        <f t="shared" si="3"/>
        <v>110.93333333333332</v>
      </c>
      <c r="J31" s="154">
        <v>6978</v>
      </c>
      <c r="K31" s="51">
        <f t="shared" si="4"/>
        <v>-3650</v>
      </c>
      <c r="L31" s="88">
        <f t="shared" si="5"/>
        <v>-52.30725136142161</v>
      </c>
      <c r="M31" s="75"/>
    </row>
    <row r="32" spans="1:13" s="4" customFormat="1" ht="19.5" customHeight="1">
      <c r="A32" s="51" t="s">
        <v>65</v>
      </c>
      <c r="B32" s="51">
        <f t="shared" si="0"/>
        <v>12622</v>
      </c>
      <c r="C32" s="112">
        <f>J32-'[1]全市 (8)'!J32</f>
        <v>7008</v>
      </c>
      <c r="D32" s="51">
        <f t="shared" si="1"/>
        <v>5614</v>
      </c>
      <c r="E32" s="113">
        <f t="shared" si="2"/>
        <v>80.10844748858447</v>
      </c>
      <c r="F32" s="51">
        <v>28100</v>
      </c>
      <c r="G32" s="51">
        <v>22264</v>
      </c>
      <c r="H32" s="112">
        <v>34886</v>
      </c>
      <c r="I32" s="153">
        <f t="shared" si="3"/>
        <v>124.14946619217082</v>
      </c>
      <c r="J32" s="154">
        <v>23056</v>
      </c>
      <c r="K32" s="51">
        <f t="shared" si="4"/>
        <v>11830</v>
      </c>
      <c r="L32" s="88">
        <f t="shared" si="5"/>
        <v>51.30985426786954</v>
      </c>
      <c r="M32" s="75"/>
    </row>
    <row r="33" spans="1:13" s="4" customFormat="1" ht="19.5" customHeight="1">
      <c r="A33" s="115" t="s">
        <v>66</v>
      </c>
      <c r="B33" s="51">
        <f t="shared" si="0"/>
        <v>72736</v>
      </c>
      <c r="C33" s="112">
        <f>J33-'[1]全市 (8)'!J33</f>
        <v>59237</v>
      </c>
      <c r="D33" s="51">
        <f t="shared" si="1"/>
        <v>13499</v>
      </c>
      <c r="E33" s="113">
        <f t="shared" si="2"/>
        <v>22.788122288434593</v>
      </c>
      <c r="F33" s="91">
        <v>662000</v>
      </c>
      <c r="G33" s="51">
        <v>448173</v>
      </c>
      <c r="H33" s="112">
        <v>520909</v>
      </c>
      <c r="I33" s="153">
        <f t="shared" si="3"/>
        <v>78.68716012084592</v>
      </c>
      <c r="J33" s="154">
        <v>458719</v>
      </c>
      <c r="K33" s="51">
        <f t="shared" si="4"/>
        <v>62190</v>
      </c>
      <c r="L33" s="88">
        <f t="shared" si="5"/>
        <v>13.557319404690016</v>
      </c>
      <c r="M33" s="75"/>
    </row>
    <row r="34" spans="1:13" s="4" customFormat="1" ht="24.75" customHeight="1">
      <c r="A34" s="34" t="s">
        <v>34</v>
      </c>
      <c r="B34" s="116"/>
      <c r="C34" s="116"/>
      <c r="D34" s="116"/>
      <c r="E34" s="117"/>
      <c r="F34" s="118"/>
      <c r="G34" s="116"/>
      <c r="H34" s="119"/>
      <c r="I34" s="155"/>
      <c r="J34" s="156"/>
      <c r="K34" s="116"/>
      <c r="L34" s="157"/>
      <c r="M34" s="158"/>
    </row>
    <row r="35" spans="1:13" s="4" customFormat="1" ht="19.5" customHeight="1">
      <c r="A35" s="9" t="s">
        <v>67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4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35"/>
      <c r="B37" s="35"/>
      <c r="C37" s="36"/>
      <c r="D37" s="68"/>
      <c r="E37" s="68"/>
      <c r="F37" s="68"/>
      <c r="G37" s="35"/>
      <c r="H37" s="35"/>
      <c r="I37" s="36"/>
      <c r="J37" s="37"/>
      <c r="K37" s="68"/>
      <c r="L37" s="68"/>
      <c r="M37" s="68"/>
    </row>
    <row r="38" spans="1:13" s="4" customFormat="1" ht="19.5" customHeight="1">
      <c r="A38" s="4" t="s">
        <v>1</v>
      </c>
      <c r="B38" s="6"/>
      <c r="C38" s="7"/>
      <c r="D38" s="106"/>
      <c r="E38" s="106"/>
      <c r="F38" s="96" t="s">
        <v>2</v>
      </c>
      <c r="G38" s="6"/>
      <c r="H38" s="6"/>
      <c r="I38" s="38" t="s">
        <v>2</v>
      </c>
      <c r="J38" s="38"/>
      <c r="K38" s="148" t="s">
        <v>3</v>
      </c>
      <c r="L38" s="148"/>
      <c r="M38" s="148"/>
    </row>
    <row r="39" spans="1:12" s="4" customFormat="1" ht="24" customHeight="1">
      <c r="A39" s="120" t="s">
        <v>4</v>
      </c>
      <c r="B39" s="121" t="s">
        <v>5</v>
      </c>
      <c r="C39" s="122"/>
      <c r="D39" s="122"/>
      <c r="E39" s="122"/>
      <c r="F39" s="123" t="s">
        <v>6</v>
      </c>
      <c r="G39" s="124"/>
      <c r="H39" s="124"/>
      <c r="I39" s="124"/>
      <c r="J39" s="124"/>
      <c r="K39" s="124"/>
      <c r="L39" s="159"/>
    </row>
    <row r="40" spans="1:12" s="4" customFormat="1" ht="24" customHeight="1">
      <c r="A40" s="125"/>
      <c r="B40" s="126" t="s">
        <v>5</v>
      </c>
      <c r="C40" s="127" t="s">
        <v>7</v>
      </c>
      <c r="D40" s="128" t="s">
        <v>8</v>
      </c>
      <c r="E40" s="129" t="s">
        <v>9</v>
      </c>
      <c r="F40" s="130" t="s">
        <v>37</v>
      </c>
      <c r="G40" s="126" t="s">
        <v>11</v>
      </c>
      <c r="H40" s="131" t="s">
        <v>6</v>
      </c>
      <c r="I40" s="129" t="s">
        <v>12</v>
      </c>
      <c r="J40" s="127" t="s">
        <v>13</v>
      </c>
      <c r="K40" s="128" t="s">
        <v>14</v>
      </c>
      <c r="L40" s="129" t="s">
        <v>15</v>
      </c>
    </row>
    <row r="41" spans="1:12" s="4" customFormat="1" ht="24" customHeight="1">
      <c r="A41" s="132"/>
      <c r="B41" s="133"/>
      <c r="C41" s="134"/>
      <c r="D41" s="135"/>
      <c r="E41" s="136"/>
      <c r="F41" s="137"/>
      <c r="G41" s="133"/>
      <c r="H41" s="138"/>
      <c r="I41" s="136"/>
      <c r="J41" s="134"/>
      <c r="K41" s="135"/>
      <c r="L41" s="136"/>
    </row>
    <row r="42" spans="1:12" s="4" customFormat="1" ht="19.5" customHeight="1">
      <c r="A42" s="114" t="s">
        <v>68</v>
      </c>
      <c r="B42" s="51">
        <f aca="true" t="shared" si="6" ref="B42:B62">H42-G42</f>
        <v>21401</v>
      </c>
      <c r="C42" s="87">
        <f>J42-'[1]全市 (8)'!J42</f>
        <v>21766</v>
      </c>
      <c r="D42" s="51">
        <f aca="true" t="shared" si="7" ref="D42:D62">B42-C42</f>
        <v>-365</v>
      </c>
      <c r="E42" s="113">
        <f aca="true" t="shared" si="8" ref="E42:E62">IF(C42&lt;=0,0,D42/C42*100)</f>
        <v>-1.6769273178351556</v>
      </c>
      <c r="F42" s="139">
        <v>260000</v>
      </c>
      <c r="G42" s="91">
        <v>156598</v>
      </c>
      <c r="H42" s="140">
        <v>177999</v>
      </c>
      <c r="I42" s="160">
        <f aca="true" t="shared" si="9" ref="I42:I62">IF(F42&lt;=0,0,H42/F42*100)</f>
        <v>68.46115384615385</v>
      </c>
      <c r="J42" s="161">
        <v>181975</v>
      </c>
      <c r="K42" s="162">
        <f aca="true" t="shared" si="10" ref="K42:K62">H42-J42</f>
        <v>-3976</v>
      </c>
      <c r="L42" s="163">
        <f aca="true" t="shared" si="11" ref="L42:L62">IF(J42&lt;=0,0,K42/J42*100)</f>
        <v>-2.1849155103723037</v>
      </c>
    </row>
    <row r="43" spans="1:12" s="4" customFormat="1" ht="19.5" customHeight="1">
      <c r="A43" s="114" t="s">
        <v>69</v>
      </c>
      <c r="B43" s="51">
        <f t="shared" si="6"/>
        <v>0</v>
      </c>
      <c r="C43" s="87">
        <f>J43-'[1]全市 (8)'!J43</f>
        <v>0</v>
      </c>
      <c r="D43" s="51">
        <f t="shared" si="7"/>
        <v>0</v>
      </c>
      <c r="E43" s="113">
        <f t="shared" si="8"/>
        <v>0</v>
      </c>
      <c r="F43" s="91"/>
      <c r="G43" s="91">
        <v>0</v>
      </c>
      <c r="H43" s="140">
        <v>0</v>
      </c>
      <c r="I43" s="160">
        <f t="shared" si="9"/>
        <v>0</v>
      </c>
      <c r="J43" s="161">
        <v>0</v>
      </c>
      <c r="K43" s="162">
        <f t="shared" si="10"/>
        <v>0</v>
      </c>
      <c r="L43" s="163">
        <f t="shared" si="11"/>
        <v>0</v>
      </c>
    </row>
    <row r="44" spans="1:12" s="4" customFormat="1" ht="19.5" customHeight="1">
      <c r="A44" s="141" t="s">
        <v>70</v>
      </c>
      <c r="B44" s="51">
        <f t="shared" si="6"/>
        <v>168</v>
      </c>
      <c r="C44" s="87">
        <f>J44-'[1]全市 (8)'!J44</f>
        <v>311</v>
      </c>
      <c r="D44" s="51">
        <f t="shared" si="7"/>
        <v>-143</v>
      </c>
      <c r="E44" s="113">
        <f t="shared" si="8"/>
        <v>-45.98070739549839</v>
      </c>
      <c r="F44" s="91">
        <v>3000</v>
      </c>
      <c r="G44" s="91">
        <v>1353</v>
      </c>
      <c r="H44" s="140">
        <v>1521</v>
      </c>
      <c r="I44" s="160">
        <f t="shared" si="9"/>
        <v>50.7</v>
      </c>
      <c r="J44" s="161">
        <v>1698</v>
      </c>
      <c r="K44" s="162">
        <f t="shared" si="10"/>
        <v>-177</v>
      </c>
      <c r="L44" s="163">
        <f t="shared" si="11"/>
        <v>-10.424028268551238</v>
      </c>
    </row>
    <row r="45" spans="1:12" s="4" customFormat="1" ht="19.5" customHeight="1">
      <c r="A45" s="141" t="s">
        <v>71</v>
      </c>
      <c r="B45" s="51">
        <f t="shared" si="6"/>
        <v>14595</v>
      </c>
      <c r="C45" s="87">
        <f>J45-'[1]全市 (8)'!J45</f>
        <v>16526</v>
      </c>
      <c r="D45" s="51">
        <f t="shared" si="7"/>
        <v>-1931</v>
      </c>
      <c r="E45" s="113">
        <f t="shared" si="8"/>
        <v>-11.684618177417402</v>
      </c>
      <c r="F45" s="52">
        <v>168000</v>
      </c>
      <c r="G45" s="52">
        <v>100840</v>
      </c>
      <c r="H45" s="142">
        <v>115435</v>
      </c>
      <c r="I45" s="160">
        <f t="shared" si="9"/>
        <v>68.71130952380953</v>
      </c>
      <c r="J45" s="161">
        <v>103519</v>
      </c>
      <c r="K45" s="162">
        <f t="shared" si="10"/>
        <v>11916</v>
      </c>
      <c r="L45" s="163">
        <f t="shared" si="11"/>
        <v>11.510930360610129</v>
      </c>
    </row>
    <row r="46" spans="1:12" s="4" customFormat="1" ht="19.5" customHeight="1">
      <c r="A46" s="141" t="s">
        <v>72</v>
      </c>
      <c r="B46" s="51">
        <f t="shared" si="6"/>
        <v>56234</v>
      </c>
      <c r="C46" s="87">
        <f>J46-'[1]全市 (8)'!J46</f>
        <v>73451</v>
      </c>
      <c r="D46" s="51">
        <f t="shared" si="7"/>
        <v>-17217</v>
      </c>
      <c r="E46" s="113">
        <f t="shared" si="8"/>
        <v>-23.440116540278552</v>
      </c>
      <c r="F46" s="52">
        <v>620000</v>
      </c>
      <c r="G46" s="52">
        <v>288301</v>
      </c>
      <c r="H46" s="142">
        <v>344535</v>
      </c>
      <c r="I46" s="160">
        <f t="shared" si="9"/>
        <v>55.57016129032258</v>
      </c>
      <c r="J46" s="161">
        <v>444594</v>
      </c>
      <c r="K46" s="162">
        <f t="shared" si="10"/>
        <v>-100059</v>
      </c>
      <c r="L46" s="163">
        <f t="shared" si="11"/>
        <v>-22.50570183133376</v>
      </c>
    </row>
    <row r="47" spans="1:12" s="4" customFormat="1" ht="19.5" customHeight="1">
      <c r="A47" s="141" t="s">
        <v>73</v>
      </c>
      <c r="B47" s="51">
        <f t="shared" si="6"/>
        <v>987</v>
      </c>
      <c r="C47" s="87">
        <f>J47-'[1]全市 (8)'!J47</f>
        <v>1829</v>
      </c>
      <c r="D47" s="51">
        <f t="shared" si="7"/>
        <v>-842</v>
      </c>
      <c r="E47" s="113">
        <f t="shared" si="8"/>
        <v>-46.03608529250957</v>
      </c>
      <c r="F47" s="52">
        <v>46000</v>
      </c>
      <c r="G47" s="52">
        <v>20366</v>
      </c>
      <c r="H47" s="142">
        <v>21353</v>
      </c>
      <c r="I47" s="160">
        <f t="shared" si="9"/>
        <v>46.41956521739131</v>
      </c>
      <c r="J47" s="161">
        <v>21448</v>
      </c>
      <c r="K47" s="162">
        <f t="shared" si="10"/>
        <v>-95</v>
      </c>
      <c r="L47" s="163">
        <f t="shared" si="11"/>
        <v>-0.4429317418873554</v>
      </c>
    </row>
    <row r="48" spans="1:12" s="4" customFormat="1" ht="19.5" customHeight="1">
      <c r="A48" s="141" t="s">
        <v>74</v>
      </c>
      <c r="B48" s="51">
        <f t="shared" si="6"/>
        <v>2069</v>
      </c>
      <c r="C48" s="87">
        <f>J48-'[1]全市 (8)'!J48</f>
        <v>3689</v>
      </c>
      <c r="D48" s="51">
        <f t="shared" si="7"/>
        <v>-1620</v>
      </c>
      <c r="E48" s="113">
        <f t="shared" si="8"/>
        <v>-43.914339929520196</v>
      </c>
      <c r="F48" s="52">
        <v>71000</v>
      </c>
      <c r="G48" s="52">
        <v>18430</v>
      </c>
      <c r="H48" s="142">
        <v>20499</v>
      </c>
      <c r="I48" s="160">
        <f t="shared" si="9"/>
        <v>28.87183098591549</v>
      </c>
      <c r="J48" s="161">
        <v>30409</v>
      </c>
      <c r="K48" s="162">
        <f t="shared" si="10"/>
        <v>-9910</v>
      </c>
      <c r="L48" s="163">
        <f t="shared" si="11"/>
        <v>-32.589036140616265</v>
      </c>
    </row>
    <row r="49" spans="1:12" s="4" customFormat="1" ht="19.5" customHeight="1">
      <c r="A49" s="141" t="s">
        <v>75</v>
      </c>
      <c r="B49" s="51">
        <f t="shared" si="6"/>
        <v>34175</v>
      </c>
      <c r="C49" s="87">
        <f>J49-'[1]全市 (8)'!J49</f>
        <v>42465</v>
      </c>
      <c r="D49" s="51">
        <f t="shared" si="7"/>
        <v>-8290</v>
      </c>
      <c r="E49" s="113">
        <f t="shared" si="8"/>
        <v>-19.521959260567527</v>
      </c>
      <c r="F49" s="52">
        <v>540000</v>
      </c>
      <c r="G49" s="52">
        <v>293911</v>
      </c>
      <c r="H49" s="142">
        <v>328086</v>
      </c>
      <c r="I49" s="160">
        <f t="shared" si="9"/>
        <v>60.75666666666667</v>
      </c>
      <c r="J49" s="161">
        <v>356368</v>
      </c>
      <c r="K49" s="162">
        <f t="shared" si="10"/>
        <v>-28282</v>
      </c>
      <c r="L49" s="163">
        <f t="shared" si="11"/>
        <v>-7.936178332510215</v>
      </c>
    </row>
    <row r="50" spans="1:12" s="4" customFormat="1" ht="19.5" customHeight="1">
      <c r="A50" s="141" t="s">
        <v>76</v>
      </c>
      <c r="B50" s="51">
        <f t="shared" si="6"/>
        <v>12199</v>
      </c>
      <c r="C50" s="87">
        <f>J50-'[1]全市 (8)'!J50</f>
        <v>20690</v>
      </c>
      <c r="D50" s="51">
        <f t="shared" si="7"/>
        <v>-8491</v>
      </c>
      <c r="E50" s="113">
        <f t="shared" si="8"/>
        <v>-41.03914934751087</v>
      </c>
      <c r="F50" s="52">
        <v>370000</v>
      </c>
      <c r="G50" s="52">
        <v>252978</v>
      </c>
      <c r="H50" s="142">
        <v>265177</v>
      </c>
      <c r="I50" s="160">
        <f t="shared" si="9"/>
        <v>71.66945945945946</v>
      </c>
      <c r="J50" s="161">
        <v>284242</v>
      </c>
      <c r="K50" s="162">
        <f t="shared" si="10"/>
        <v>-19065</v>
      </c>
      <c r="L50" s="163">
        <f t="shared" si="11"/>
        <v>-6.707312782769612</v>
      </c>
    </row>
    <row r="51" spans="1:12" s="4" customFormat="1" ht="19.5" customHeight="1">
      <c r="A51" s="141" t="s">
        <v>77</v>
      </c>
      <c r="B51" s="51">
        <f t="shared" si="6"/>
        <v>1278</v>
      </c>
      <c r="C51" s="87">
        <f>J51-'[1]全市 (8)'!J51</f>
        <v>3148</v>
      </c>
      <c r="D51" s="51">
        <f t="shared" si="7"/>
        <v>-1870</v>
      </c>
      <c r="E51" s="113">
        <f t="shared" si="8"/>
        <v>-59.40279542566709</v>
      </c>
      <c r="F51" s="52">
        <v>30000</v>
      </c>
      <c r="G51" s="52">
        <v>9225</v>
      </c>
      <c r="H51" s="142">
        <v>10503</v>
      </c>
      <c r="I51" s="160">
        <f t="shared" si="9"/>
        <v>35.010000000000005</v>
      </c>
      <c r="J51" s="161">
        <v>21780</v>
      </c>
      <c r="K51" s="162">
        <f t="shared" si="10"/>
        <v>-11277</v>
      </c>
      <c r="L51" s="163">
        <f t="shared" si="11"/>
        <v>-51.77685950413223</v>
      </c>
    </row>
    <row r="52" spans="1:12" s="4" customFormat="1" ht="19.5" customHeight="1">
      <c r="A52" s="170" t="s">
        <v>78</v>
      </c>
      <c r="B52" s="51">
        <f t="shared" si="6"/>
        <v>10969</v>
      </c>
      <c r="C52" s="87">
        <f>J52-'[1]全市 (8)'!J52</f>
        <v>19800</v>
      </c>
      <c r="D52" s="51">
        <f t="shared" si="7"/>
        <v>-8831</v>
      </c>
      <c r="E52" s="113">
        <f t="shared" si="8"/>
        <v>-44.601010101010104</v>
      </c>
      <c r="F52" s="52">
        <v>134000</v>
      </c>
      <c r="G52" s="52">
        <v>134834</v>
      </c>
      <c r="H52" s="142">
        <v>145803</v>
      </c>
      <c r="I52" s="160">
        <f t="shared" si="9"/>
        <v>108.80820895522388</v>
      </c>
      <c r="J52" s="161">
        <v>177998</v>
      </c>
      <c r="K52" s="162">
        <f t="shared" si="10"/>
        <v>-32195</v>
      </c>
      <c r="L52" s="163">
        <f t="shared" si="11"/>
        <v>-18.08728187957168</v>
      </c>
    </row>
    <row r="53" spans="1:12" s="4" customFormat="1" ht="19.5" customHeight="1">
      <c r="A53" s="170" t="s">
        <v>79</v>
      </c>
      <c r="B53" s="51">
        <f t="shared" si="6"/>
        <v>27099</v>
      </c>
      <c r="C53" s="87">
        <f>J53-'[1]全市 (8)'!J53</f>
        <v>25601</v>
      </c>
      <c r="D53" s="51">
        <f t="shared" si="7"/>
        <v>1498</v>
      </c>
      <c r="E53" s="113">
        <f t="shared" si="8"/>
        <v>5.85133393226827</v>
      </c>
      <c r="F53" s="52">
        <v>330000</v>
      </c>
      <c r="G53" s="52">
        <v>160679</v>
      </c>
      <c r="H53" s="142">
        <v>187778</v>
      </c>
      <c r="I53" s="160">
        <f t="shared" si="9"/>
        <v>56.902424242424246</v>
      </c>
      <c r="J53" s="161">
        <v>251495</v>
      </c>
      <c r="K53" s="162">
        <f t="shared" si="10"/>
        <v>-63717</v>
      </c>
      <c r="L53" s="163">
        <f t="shared" si="11"/>
        <v>-25.335294936281038</v>
      </c>
    </row>
    <row r="54" spans="1:12" s="4" customFormat="1" ht="19.5" customHeight="1">
      <c r="A54" s="170" t="s">
        <v>80</v>
      </c>
      <c r="B54" s="51">
        <f t="shared" si="6"/>
        <v>4289</v>
      </c>
      <c r="C54" s="87">
        <f>J54-'[1]全市 (8)'!J54</f>
        <v>4736</v>
      </c>
      <c r="D54" s="51">
        <f t="shared" si="7"/>
        <v>-447</v>
      </c>
      <c r="E54" s="113">
        <f t="shared" si="8"/>
        <v>-9.438344594594595</v>
      </c>
      <c r="F54" s="52">
        <v>80000</v>
      </c>
      <c r="G54" s="52">
        <v>80580</v>
      </c>
      <c r="H54" s="142">
        <v>84869</v>
      </c>
      <c r="I54" s="160">
        <f t="shared" si="9"/>
        <v>106.08625</v>
      </c>
      <c r="J54" s="161">
        <v>122652</v>
      </c>
      <c r="K54" s="162">
        <f t="shared" si="10"/>
        <v>-37783</v>
      </c>
      <c r="L54" s="163">
        <f t="shared" si="11"/>
        <v>-30.805041907184556</v>
      </c>
    </row>
    <row r="55" spans="1:12" s="4" customFormat="1" ht="19.5" customHeight="1">
      <c r="A55" s="114" t="s">
        <v>81</v>
      </c>
      <c r="B55" s="51">
        <f t="shared" si="6"/>
        <v>239</v>
      </c>
      <c r="C55" s="87">
        <f>J55-'[1]全市 (8)'!J55</f>
        <v>592</v>
      </c>
      <c r="D55" s="51">
        <f t="shared" si="7"/>
        <v>-353</v>
      </c>
      <c r="E55" s="113">
        <f t="shared" si="8"/>
        <v>-59.62837837837838</v>
      </c>
      <c r="F55" s="52">
        <v>7000</v>
      </c>
      <c r="G55" s="52">
        <v>9937</v>
      </c>
      <c r="H55" s="142">
        <v>10176</v>
      </c>
      <c r="I55" s="160">
        <f t="shared" si="9"/>
        <v>145.37142857142857</v>
      </c>
      <c r="J55" s="161">
        <v>5813</v>
      </c>
      <c r="K55" s="162">
        <f t="shared" si="10"/>
        <v>4363</v>
      </c>
      <c r="L55" s="163">
        <f t="shared" si="11"/>
        <v>75.05590916910373</v>
      </c>
    </row>
    <row r="56" spans="1:12" s="4" customFormat="1" ht="19.5" customHeight="1">
      <c r="A56" s="114" t="s">
        <v>82</v>
      </c>
      <c r="B56" s="51">
        <f t="shared" si="6"/>
        <v>893</v>
      </c>
      <c r="C56" s="87">
        <f>J56-'[1]全市 (8)'!J56</f>
        <v>900</v>
      </c>
      <c r="D56" s="51">
        <f t="shared" si="7"/>
        <v>-7</v>
      </c>
      <c r="E56" s="113">
        <f t="shared" si="8"/>
        <v>-0.7777777777777778</v>
      </c>
      <c r="F56" s="52">
        <v>10000</v>
      </c>
      <c r="G56" s="52">
        <v>3725</v>
      </c>
      <c r="H56" s="142">
        <v>4618</v>
      </c>
      <c r="I56" s="160">
        <f t="shared" si="9"/>
        <v>46.18</v>
      </c>
      <c r="J56" s="161">
        <v>8021</v>
      </c>
      <c r="K56" s="162">
        <f t="shared" si="10"/>
        <v>-3403</v>
      </c>
      <c r="L56" s="163">
        <f t="shared" si="11"/>
        <v>-42.42613140506171</v>
      </c>
    </row>
    <row r="57" spans="1:12" s="4" customFormat="1" ht="19.5" customHeight="1">
      <c r="A57" s="114" t="s">
        <v>83</v>
      </c>
      <c r="B57" s="51">
        <f t="shared" si="6"/>
        <v>22159</v>
      </c>
      <c r="C57" s="87">
        <f>J57-'[1]全市 (8)'!J57</f>
        <v>120</v>
      </c>
      <c r="D57" s="51">
        <f t="shared" si="7"/>
        <v>22039</v>
      </c>
      <c r="E57" s="113">
        <f t="shared" si="8"/>
        <v>18365.833333333332</v>
      </c>
      <c r="F57" s="52"/>
      <c r="G57" s="52">
        <v>11801</v>
      </c>
      <c r="H57" s="142">
        <v>33960</v>
      </c>
      <c r="I57" s="160">
        <f t="shared" si="9"/>
        <v>0</v>
      </c>
      <c r="J57" s="161">
        <v>12142</v>
      </c>
      <c r="K57" s="162">
        <f t="shared" si="10"/>
        <v>21818</v>
      </c>
      <c r="L57" s="163">
        <f t="shared" si="11"/>
        <v>179.69033108219404</v>
      </c>
    </row>
    <row r="58" spans="1:12" s="4" customFormat="1" ht="19.5" customHeight="1">
      <c r="A58" s="141" t="s">
        <v>84</v>
      </c>
      <c r="B58" s="51">
        <f t="shared" si="6"/>
        <v>0</v>
      </c>
      <c r="C58" s="87">
        <f>J58-'[1]全市 (8)'!J58</f>
        <v>0</v>
      </c>
      <c r="D58" s="51">
        <f t="shared" si="7"/>
        <v>0</v>
      </c>
      <c r="E58" s="113">
        <f t="shared" si="8"/>
        <v>0</v>
      </c>
      <c r="F58" s="52"/>
      <c r="G58" s="52">
        <v>0</v>
      </c>
      <c r="H58" s="142">
        <v>0</v>
      </c>
      <c r="I58" s="160">
        <f t="shared" si="9"/>
        <v>0</v>
      </c>
      <c r="J58" s="161">
        <v>0</v>
      </c>
      <c r="K58" s="162">
        <f t="shared" si="10"/>
        <v>0</v>
      </c>
      <c r="L58" s="163">
        <f t="shared" si="11"/>
        <v>0</v>
      </c>
    </row>
    <row r="59" spans="1:12" s="4" customFormat="1" ht="19.5" customHeight="1">
      <c r="A59" s="143" t="s">
        <v>85</v>
      </c>
      <c r="B59" s="51">
        <f t="shared" si="6"/>
        <v>881</v>
      </c>
      <c r="C59" s="87">
        <f>J59-'[1]全市 (8)'!J59</f>
        <v>1110</v>
      </c>
      <c r="D59" s="51">
        <f t="shared" si="7"/>
        <v>-229</v>
      </c>
      <c r="E59" s="113">
        <f t="shared" si="8"/>
        <v>-20.63063063063063</v>
      </c>
      <c r="F59" s="52">
        <v>28000</v>
      </c>
      <c r="G59" s="52">
        <v>10900</v>
      </c>
      <c r="H59" s="142">
        <v>11781</v>
      </c>
      <c r="I59" s="160">
        <f t="shared" si="9"/>
        <v>42.075</v>
      </c>
      <c r="J59" s="161">
        <v>19347</v>
      </c>
      <c r="K59" s="162">
        <f t="shared" si="10"/>
        <v>-7566</v>
      </c>
      <c r="L59" s="163">
        <f t="shared" si="11"/>
        <v>-39.10683826949914</v>
      </c>
    </row>
    <row r="60" spans="1:12" s="4" customFormat="1" ht="19.5" customHeight="1">
      <c r="A60" s="171" t="s">
        <v>86</v>
      </c>
      <c r="B60" s="51">
        <f t="shared" si="6"/>
        <v>4712</v>
      </c>
      <c r="C60" s="87">
        <f>J60-'[1]全市 (8)'!J60</f>
        <v>4307</v>
      </c>
      <c r="D60" s="51">
        <f t="shared" si="7"/>
        <v>405</v>
      </c>
      <c r="E60" s="113">
        <f t="shared" si="8"/>
        <v>9.40329695843975</v>
      </c>
      <c r="F60" s="52">
        <v>44000</v>
      </c>
      <c r="G60" s="52">
        <v>41976</v>
      </c>
      <c r="H60" s="142">
        <v>46688</v>
      </c>
      <c r="I60" s="160">
        <f t="shared" si="9"/>
        <v>106.10909090909091</v>
      </c>
      <c r="J60" s="161">
        <v>28687</v>
      </c>
      <c r="K60" s="162">
        <f t="shared" si="10"/>
        <v>18001</v>
      </c>
      <c r="L60" s="163">
        <f t="shared" si="11"/>
        <v>62.74967755429288</v>
      </c>
    </row>
    <row r="61" spans="1:12" s="4" customFormat="1" ht="19.5" customHeight="1">
      <c r="A61" s="171" t="s">
        <v>87</v>
      </c>
      <c r="B61" s="51">
        <f t="shared" si="6"/>
        <v>664</v>
      </c>
      <c r="C61" s="87">
        <f>J61-'[1]全市 (8)'!J61</f>
        <v>1144</v>
      </c>
      <c r="D61" s="51">
        <f t="shared" si="7"/>
        <v>-480</v>
      </c>
      <c r="E61" s="113">
        <f t="shared" si="8"/>
        <v>-41.95804195804196</v>
      </c>
      <c r="F61" s="52">
        <v>14000</v>
      </c>
      <c r="G61" s="52">
        <v>4374</v>
      </c>
      <c r="H61" s="142">
        <v>5038</v>
      </c>
      <c r="I61" s="160">
        <f t="shared" si="9"/>
        <v>35.98571428571429</v>
      </c>
      <c r="J61" s="161">
        <v>8598</v>
      </c>
      <c r="K61" s="162">
        <f t="shared" si="10"/>
        <v>-3560</v>
      </c>
      <c r="L61" s="163">
        <f t="shared" si="11"/>
        <v>-41.40497790183764</v>
      </c>
    </row>
    <row r="62" spans="1:12" s="4" customFormat="1" ht="19.5" customHeight="1">
      <c r="A62" s="114" t="s">
        <v>88</v>
      </c>
      <c r="B62" s="51">
        <f t="shared" si="6"/>
        <v>1340</v>
      </c>
      <c r="C62" s="87">
        <f>J62-'[1]全市 (8)'!J62</f>
        <v>1562</v>
      </c>
      <c r="D62" s="51">
        <f t="shared" si="7"/>
        <v>-222</v>
      </c>
      <c r="E62" s="113">
        <f t="shared" si="8"/>
        <v>-14.212548015364918</v>
      </c>
      <c r="F62" s="52">
        <v>25000</v>
      </c>
      <c r="G62" s="52">
        <v>12916</v>
      </c>
      <c r="H62" s="142">
        <v>14256</v>
      </c>
      <c r="I62" s="160">
        <f t="shared" si="9"/>
        <v>57.023999999999994</v>
      </c>
      <c r="J62" s="161">
        <v>13396</v>
      </c>
      <c r="K62" s="162">
        <f t="shared" si="10"/>
        <v>860</v>
      </c>
      <c r="L62" s="163">
        <f t="shared" si="11"/>
        <v>6.41982681397432</v>
      </c>
    </row>
    <row r="63" spans="1:12" s="4" customFormat="1" ht="19.5" customHeight="1">
      <c r="A63" s="114" t="s">
        <v>89</v>
      </c>
      <c r="B63" s="51"/>
      <c r="C63" s="87">
        <f>J63-'[1]全市 (8)'!J63</f>
        <v>0</v>
      </c>
      <c r="D63" s="51"/>
      <c r="E63" s="113"/>
      <c r="F63" s="52">
        <v>30000</v>
      </c>
      <c r="G63" s="52"/>
      <c r="H63" s="142"/>
      <c r="I63" s="160"/>
      <c r="J63" s="161"/>
      <c r="K63" s="162"/>
      <c r="L63" s="163"/>
    </row>
    <row r="64" spans="1:12" s="4" customFormat="1" ht="19.5" customHeight="1">
      <c r="A64" s="141" t="s">
        <v>90</v>
      </c>
      <c r="B64" s="51">
        <f aca="true" t="shared" si="12" ref="B64:B67">H64-G64</f>
        <v>378</v>
      </c>
      <c r="C64" s="87">
        <f>J64-'[1]全市 (8)'!J64</f>
        <v>1341</v>
      </c>
      <c r="D64" s="51">
        <f aca="true" t="shared" si="13" ref="D64:D67">B64-C64</f>
        <v>-963</v>
      </c>
      <c r="E64" s="113">
        <f aca="true" t="shared" si="14" ref="E64:E67">IF(C64&lt;=0,0,D64/C64*100)</f>
        <v>-71.81208053691275</v>
      </c>
      <c r="F64" s="52">
        <v>5369</v>
      </c>
      <c r="G64" s="52">
        <v>5673</v>
      </c>
      <c r="H64" s="142">
        <v>6051</v>
      </c>
      <c r="I64" s="160">
        <f aca="true" t="shared" si="15" ref="I64:I67">IF(F64&lt;=0,0,H64/F64*100)</f>
        <v>112.70255168560253</v>
      </c>
      <c r="J64" s="161">
        <v>3750</v>
      </c>
      <c r="K64" s="162">
        <f aca="true" t="shared" si="16" ref="K64:K67">H64-J64</f>
        <v>2301</v>
      </c>
      <c r="L64" s="163">
        <f aca="true" t="shared" si="17" ref="L64:L67">IF(J64&lt;=0,0,K64/J64*100)</f>
        <v>61.36000000000001</v>
      </c>
    </row>
    <row r="65" spans="1:12" s="4" customFormat="1" ht="19.5" customHeight="1">
      <c r="A65" s="141" t="s">
        <v>91</v>
      </c>
      <c r="B65" s="51">
        <f t="shared" si="12"/>
        <v>1189</v>
      </c>
      <c r="C65" s="87">
        <f>J65-'[1]全市 (8)'!J65</f>
        <v>480</v>
      </c>
      <c r="D65" s="51">
        <f t="shared" si="13"/>
        <v>709</v>
      </c>
      <c r="E65" s="113">
        <f t="shared" si="14"/>
        <v>147.70833333333334</v>
      </c>
      <c r="F65" s="52">
        <v>34331</v>
      </c>
      <c r="G65" s="52">
        <v>8495</v>
      </c>
      <c r="H65" s="142">
        <v>9684</v>
      </c>
      <c r="I65" s="160">
        <f t="shared" si="15"/>
        <v>28.20774227374676</v>
      </c>
      <c r="J65" s="161">
        <v>13195</v>
      </c>
      <c r="K65" s="162">
        <f t="shared" si="16"/>
        <v>-3511</v>
      </c>
      <c r="L65" s="163">
        <f t="shared" si="17"/>
        <v>-26.608563849943163</v>
      </c>
    </row>
    <row r="66" spans="1:12" s="4" customFormat="1" ht="19.5" customHeight="1">
      <c r="A66" s="141" t="s">
        <v>92</v>
      </c>
      <c r="B66" s="51">
        <f t="shared" si="12"/>
        <v>2</v>
      </c>
      <c r="C66" s="87">
        <f>J66-'[1]全市 (8)'!J66</f>
        <v>5</v>
      </c>
      <c r="D66" s="51">
        <f t="shared" si="13"/>
        <v>-3</v>
      </c>
      <c r="E66" s="113">
        <f t="shared" si="14"/>
        <v>-60</v>
      </c>
      <c r="F66" s="52">
        <v>300</v>
      </c>
      <c r="G66" s="52">
        <v>19</v>
      </c>
      <c r="H66" s="142">
        <v>21</v>
      </c>
      <c r="I66" s="160">
        <f t="shared" si="15"/>
        <v>7.000000000000001</v>
      </c>
      <c r="J66" s="161">
        <v>55</v>
      </c>
      <c r="K66" s="162">
        <f t="shared" si="16"/>
        <v>-34</v>
      </c>
      <c r="L66" s="163">
        <f t="shared" si="17"/>
        <v>-61.81818181818181</v>
      </c>
    </row>
    <row r="67" spans="1:12" s="4" customFormat="1" ht="19.5" customHeight="1">
      <c r="A67" s="164" t="s">
        <v>93</v>
      </c>
      <c r="B67" s="51">
        <f t="shared" si="12"/>
        <v>217920</v>
      </c>
      <c r="C67" s="87">
        <f>J67-'[1]全市 (8)'!J67</f>
        <v>245573</v>
      </c>
      <c r="D67" s="51">
        <f t="shared" si="13"/>
        <v>-27653</v>
      </c>
      <c r="E67" s="113">
        <f t="shared" si="14"/>
        <v>-11.260602753560041</v>
      </c>
      <c r="F67" s="52">
        <f>2850000</f>
        <v>2850000</v>
      </c>
      <c r="G67" s="52">
        <v>1627911</v>
      </c>
      <c r="H67" s="142">
        <v>1845831</v>
      </c>
      <c r="I67" s="160">
        <f t="shared" si="15"/>
        <v>64.766</v>
      </c>
      <c r="J67" s="161">
        <v>2111182</v>
      </c>
      <c r="K67" s="162">
        <f t="shared" si="16"/>
        <v>-265351</v>
      </c>
      <c r="L67" s="163">
        <f t="shared" si="17"/>
        <v>-12.568835846459473</v>
      </c>
    </row>
    <row r="68" spans="1:12" s="4" customFormat="1" ht="24" customHeight="1">
      <c r="A68" s="34" t="s">
        <v>34</v>
      </c>
      <c r="B68" s="6"/>
      <c r="C68" s="6"/>
      <c r="D68" s="7"/>
      <c r="E68" s="8"/>
      <c r="F68" s="7"/>
      <c r="G68" s="6"/>
      <c r="H68" s="8"/>
      <c r="I68" s="104"/>
      <c r="J68" s="105"/>
      <c r="K68" s="6"/>
      <c r="L68" s="8"/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A1:M1"/>
    <mergeCell ref="D2:F2"/>
    <mergeCell ref="K2:M2"/>
    <mergeCell ref="D3:E3"/>
    <mergeCell ref="K3:M3"/>
    <mergeCell ref="B4:E4"/>
    <mergeCell ref="F4:L4"/>
    <mergeCell ref="D37:F37"/>
    <mergeCell ref="K37:M37"/>
    <mergeCell ref="D38:E38"/>
    <mergeCell ref="K38:M38"/>
    <mergeCell ref="B39:E39"/>
    <mergeCell ref="F39:L39"/>
    <mergeCell ref="A4:A6"/>
    <mergeCell ref="A39:A41"/>
    <mergeCell ref="B5:B6"/>
    <mergeCell ref="B40:B41"/>
    <mergeCell ref="C5:C6"/>
    <mergeCell ref="C40:C41"/>
    <mergeCell ref="D5:D6"/>
    <mergeCell ref="D40:D41"/>
    <mergeCell ref="E5:E6"/>
    <mergeCell ref="E40:E41"/>
    <mergeCell ref="F5:F6"/>
    <mergeCell ref="F40:F41"/>
    <mergeCell ref="G5:G6"/>
    <mergeCell ref="G40:G41"/>
    <mergeCell ref="H5:H6"/>
    <mergeCell ref="H40:H41"/>
    <mergeCell ref="I5:I6"/>
    <mergeCell ref="I40:I41"/>
    <mergeCell ref="J5:J6"/>
    <mergeCell ref="J40:J41"/>
    <mergeCell ref="K5:K6"/>
    <mergeCell ref="K40:K41"/>
    <mergeCell ref="L5:L6"/>
    <mergeCell ref="L40:L41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A1" sqref="A1:IV65536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8" customFormat="1" ht="24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95</v>
      </c>
      <c r="J6" s="19" t="s">
        <v>13</v>
      </c>
      <c r="K6" s="41" t="s">
        <v>96</v>
      </c>
      <c r="L6" s="20" t="s">
        <v>15</v>
      </c>
      <c r="M6" s="98" t="s">
        <v>39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97</v>
      </c>
      <c r="B8" s="86">
        <f aca="true" t="shared" si="0" ref="B8:B23">H8-G8</f>
        <v>27847</v>
      </c>
      <c r="C8" s="87">
        <f>J8-'[2]县区 (8)'!J8</f>
        <v>22888</v>
      </c>
      <c r="D8" s="86">
        <f aca="true" t="shared" si="1" ref="D8:D23">B8-C8</f>
        <v>4959</v>
      </c>
      <c r="E8" s="88">
        <f aca="true" t="shared" si="2" ref="E8:E23">IF(C8&lt;=0,0,D8/C8*100)</f>
        <v>21.666375393219152</v>
      </c>
      <c r="F8" s="51">
        <v>941892</v>
      </c>
      <c r="G8" s="52">
        <v>118923</v>
      </c>
      <c r="H8" s="53">
        <v>146770</v>
      </c>
      <c r="I8" s="88">
        <f aca="true" t="shared" si="3" ref="I8:I23">IF(F8&lt;=0,0,H8/F8*100)</f>
        <v>15.582465930276507</v>
      </c>
      <c r="J8" s="101">
        <v>162281</v>
      </c>
      <c r="K8" s="51">
        <f aca="true" t="shared" si="4" ref="K8:K23">H8-J8</f>
        <v>-15511</v>
      </c>
      <c r="L8" s="88">
        <f aca="true" t="shared" si="5" ref="L8:L23">IF(J8&lt;=0,0,K8/J8*100)</f>
        <v>-9.558112163469538</v>
      </c>
      <c r="M8" s="102"/>
    </row>
    <row r="9" spans="1:13" s="4" customFormat="1" ht="24" customHeight="1">
      <c r="A9" s="51" t="s">
        <v>17</v>
      </c>
      <c r="B9" s="86">
        <f t="shared" si="0"/>
        <v>6026</v>
      </c>
      <c r="C9" s="87">
        <f>J9-'[2]县区 (8)'!J9</f>
        <v>2585</v>
      </c>
      <c r="D9" s="86">
        <f t="shared" si="1"/>
        <v>3441</v>
      </c>
      <c r="E9" s="88">
        <f t="shared" si="2"/>
        <v>133.11411992263055</v>
      </c>
      <c r="F9" s="51">
        <v>469106</v>
      </c>
      <c r="G9" s="52">
        <v>51409</v>
      </c>
      <c r="H9" s="53">
        <v>57435</v>
      </c>
      <c r="I9" s="88">
        <f t="shared" si="3"/>
        <v>12.243501468751198</v>
      </c>
      <c r="J9" s="101">
        <v>38551</v>
      </c>
      <c r="K9" s="86">
        <f t="shared" si="4"/>
        <v>18884</v>
      </c>
      <c r="L9" s="88">
        <f t="shared" si="5"/>
        <v>48.98446214105989</v>
      </c>
      <c r="M9" s="75"/>
    </row>
    <row r="10" spans="1:13" s="4" customFormat="1" ht="24" customHeight="1">
      <c r="A10" s="51" t="s">
        <v>18</v>
      </c>
      <c r="B10" s="86">
        <f t="shared" si="0"/>
        <v>0</v>
      </c>
      <c r="C10" s="87">
        <f>J10-'[2]县区 (8)'!J10</f>
        <v>0</v>
      </c>
      <c r="D10" s="86">
        <f t="shared" si="1"/>
        <v>0</v>
      </c>
      <c r="E10" s="88">
        <f t="shared" si="2"/>
        <v>0</v>
      </c>
      <c r="F10" s="51"/>
      <c r="G10" s="52">
        <v>4</v>
      </c>
      <c r="H10" s="53">
        <v>4</v>
      </c>
      <c r="I10" s="88">
        <f t="shared" si="3"/>
        <v>0</v>
      </c>
      <c r="J10" s="101">
        <v>4</v>
      </c>
      <c r="K10" s="86">
        <f t="shared" si="4"/>
        <v>0</v>
      </c>
      <c r="L10" s="88">
        <f t="shared" si="5"/>
        <v>0</v>
      </c>
      <c r="M10" s="75"/>
    </row>
    <row r="11" spans="1:13" s="4" customFormat="1" ht="24" customHeight="1">
      <c r="A11" s="89" t="s">
        <v>19</v>
      </c>
      <c r="B11" s="86">
        <f t="shared" si="0"/>
        <v>47</v>
      </c>
      <c r="C11" s="87">
        <f>J11-'[2]县区 (8)'!J11</f>
        <v>41</v>
      </c>
      <c r="D11" s="86">
        <f t="shared" si="1"/>
        <v>6</v>
      </c>
      <c r="E11" s="88">
        <f t="shared" si="2"/>
        <v>14.634146341463413</v>
      </c>
      <c r="F11" s="51">
        <v>200</v>
      </c>
      <c r="G11" s="52">
        <v>95</v>
      </c>
      <c r="H11" s="53">
        <v>142</v>
      </c>
      <c r="I11" s="88">
        <f t="shared" si="3"/>
        <v>71</v>
      </c>
      <c r="J11" s="101">
        <v>133</v>
      </c>
      <c r="K11" s="86">
        <f t="shared" si="4"/>
        <v>9</v>
      </c>
      <c r="L11" s="88">
        <f t="shared" si="5"/>
        <v>6.7669172932330826</v>
      </c>
      <c r="M11" s="75"/>
    </row>
    <row r="12" spans="1:13" s="4" customFormat="1" ht="24" customHeight="1">
      <c r="A12" s="89" t="s">
        <v>20</v>
      </c>
      <c r="B12" s="86">
        <f t="shared" si="0"/>
        <v>0</v>
      </c>
      <c r="C12" s="87">
        <f>J12-'[2]县区 (8)'!J12</f>
        <v>0</v>
      </c>
      <c r="D12" s="86">
        <f t="shared" si="1"/>
        <v>0</v>
      </c>
      <c r="E12" s="88">
        <f t="shared" si="2"/>
        <v>0</v>
      </c>
      <c r="F12" s="51">
        <v>2800</v>
      </c>
      <c r="G12" s="52">
        <v>618</v>
      </c>
      <c r="H12" s="53">
        <v>618</v>
      </c>
      <c r="I12" s="88">
        <f t="shared" si="3"/>
        <v>22.071428571428573</v>
      </c>
      <c r="J12" s="101">
        <v>1587</v>
      </c>
      <c r="K12" s="86">
        <f t="shared" si="4"/>
        <v>-969</v>
      </c>
      <c r="L12" s="88">
        <f t="shared" si="5"/>
        <v>-61.05860113421549</v>
      </c>
      <c r="M12" s="75"/>
    </row>
    <row r="13" spans="1:13" s="4" customFormat="1" ht="24" customHeight="1">
      <c r="A13" s="89" t="s">
        <v>21</v>
      </c>
      <c r="B13" s="86">
        <f t="shared" si="0"/>
        <v>20702</v>
      </c>
      <c r="C13" s="87">
        <f>J13-'[2]县区 (8)'!J13</f>
        <v>15096</v>
      </c>
      <c r="D13" s="86">
        <f t="shared" si="1"/>
        <v>5606</v>
      </c>
      <c r="E13" s="88">
        <f t="shared" si="2"/>
        <v>37.13566507684155</v>
      </c>
      <c r="F13" s="51">
        <v>171124</v>
      </c>
      <c r="G13" s="52">
        <v>29577</v>
      </c>
      <c r="H13" s="53">
        <v>50279</v>
      </c>
      <c r="I13" s="88">
        <f t="shared" si="3"/>
        <v>29.381618007994202</v>
      </c>
      <c r="J13" s="101">
        <v>88269</v>
      </c>
      <c r="K13" s="86">
        <f t="shared" si="4"/>
        <v>-37990</v>
      </c>
      <c r="L13" s="88">
        <f t="shared" si="5"/>
        <v>-43.03889247640735</v>
      </c>
      <c r="M13" s="75"/>
    </row>
    <row r="14" spans="1:13" s="4" customFormat="1" ht="24" customHeight="1">
      <c r="A14" s="89" t="s">
        <v>22</v>
      </c>
      <c r="B14" s="86">
        <f t="shared" si="0"/>
        <v>462</v>
      </c>
      <c r="C14" s="87">
        <f>J14-'[2]县区 (8)'!J14</f>
        <v>715</v>
      </c>
      <c r="D14" s="86">
        <f t="shared" si="1"/>
        <v>-253</v>
      </c>
      <c r="E14" s="88">
        <f t="shared" si="2"/>
        <v>-35.38461538461539</v>
      </c>
      <c r="F14" s="51">
        <v>96402</v>
      </c>
      <c r="G14" s="52">
        <v>6794</v>
      </c>
      <c r="H14" s="53">
        <v>7256</v>
      </c>
      <c r="I14" s="88">
        <f t="shared" si="3"/>
        <v>7.52681479637352</v>
      </c>
      <c r="J14" s="101">
        <v>17014</v>
      </c>
      <c r="K14" s="86">
        <f t="shared" si="4"/>
        <v>-9758</v>
      </c>
      <c r="L14" s="88">
        <f t="shared" si="5"/>
        <v>-57.352768308451864</v>
      </c>
      <c r="M14" s="75"/>
    </row>
    <row r="15" spans="1:13" s="4" customFormat="1" ht="24" customHeight="1">
      <c r="A15" s="89" t="s">
        <v>23</v>
      </c>
      <c r="B15" s="86">
        <f t="shared" si="0"/>
        <v>610</v>
      </c>
      <c r="C15" s="87">
        <f>J15-'[2]县区 (8)'!J15</f>
        <v>4451</v>
      </c>
      <c r="D15" s="86">
        <f t="shared" si="1"/>
        <v>-3841</v>
      </c>
      <c r="E15" s="88">
        <f t="shared" si="2"/>
        <v>-86.29521455852618</v>
      </c>
      <c r="F15" s="51">
        <v>202260</v>
      </c>
      <c r="G15" s="52">
        <v>30426</v>
      </c>
      <c r="H15" s="53">
        <v>31036</v>
      </c>
      <c r="I15" s="88">
        <f t="shared" si="3"/>
        <v>15.344605952734106</v>
      </c>
      <c r="J15" s="101">
        <v>16723</v>
      </c>
      <c r="K15" s="86">
        <f t="shared" si="4"/>
        <v>14313</v>
      </c>
      <c r="L15" s="88">
        <f t="shared" si="5"/>
        <v>85.58871015966035</v>
      </c>
      <c r="M15" s="75"/>
    </row>
    <row r="16" spans="1:13" s="4" customFormat="1" ht="24" customHeight="1">
      <c r="A16" s="90" t="s">
        <v>98</v>
      </c>
      <c r="B16" s="86">
        <f t="shared" si="0"/>
        <v>100215</v>
      </c>
      <c r="C16" s="87">
        <f>J16-'[2]县区 (8)'!J16</f>
        <v>20573</v>
      </c>
      <c r="D16" s="86">
        <f t="shared" si="1"/>
        <v>79642</v>
      </c>
      <c r="E16" s="88">
        <f t="shared" si="2"/>
        <v>387.1190395178146</v>
      </c>
      <c r="F16" s="51">
        <v>898991</v>
      </c>
      <c r="G16" s="52">
        <v>1020173</v>
      </c>
      <c r="H16" s="53">
        <v>1120388</v>
      </c>
      <c r="I16" s="88">
        <f t="shared" si="3"/>
        <v>124.627276580077</v>
      </c>
      <c r="J16" s="101">
        <v>1077137</v>
      </c>
      <c r="K16" s="86">
        <f t="shared" si="4"/>
        <v>43251</v>
      </c>
      <c r="L16" s="88">
        <f t="shared" si="5"/>
        <v>4.015366661808108</v>
      </c>
      <c r="M16" s="75"/>
    </row>
    <row r="17" spans="1:13" s="4" customFormat="1" ht="24" customHeight="1">
      <c r="A17" s="51" t="s">
        <v>17</v>
      </c>
      <c r="B17" s="86">
        <f t="shared" si="0"/>
        <v>26839</v>
      </c>
      <c r="C17" s="87">
        <f>J17-'[2]县区 (8)'!J17</f>
        <v>2972</v>
      </c>
      <c r="D17" s="86">
        <f t="shared" si="1"/>
        <v>23867</v>
      </c>
      <c r="E17" s="88">
        <f t="shared" si="2"/>
        <v>803.0619111709287</v>
      </c>
      <c r="F17" s="51">
        <v>289476</v>
      </c>
      <c r="G17" s="52">
        <v>162111</v>
      </c>
      <c r="H17" s="53">
        <v>188950</v>
      </c>
      <c r="I17" s="88">
        <f t="shared" si="3"/>
        <v>65.27311417872293</v>
      </c>
      <c r="J17" s="101">
        <v>124894</v>
      </c>
      <c r="K17" s="86">
        <f t="shared" si="4"/>
        <v>64056</v>
      </c>
      <c r="L17" s="88">
        <f t="shared" si="5"/>
        <v>51.28829247201627</v>
      </c>
      <c r="M17" s="75"/>
    </row>
    <row r="18" spans="1:13" s="4" customFormat="1" ht="24" customHeight="1">
      <c r="A18" s="51" t="s">
        <v>18</v>
      </c>
      <c r="B18" s="86">
        <f t="shared" si="0"/>
        <v>20100</v>
      </c>
      <c r="C18" s="87">
        <f>J18-'[2]县区 (8)'!J18</f>
        <v>6599</v>
      </c>
      <c r="D18" s="86">
        <f t="shared" si="1"/>
        <v>13501</v>
      </c>
      <c r="E18" s="88">
        <f t="shared" si="2"/>
        <v>204.59160478860431</v>
      </c>
      <c r="F18" s="51">
        <v>79573</v>
      </c>
      <c r="G18" s="52">
        <v>95283</v>
      </c>
      <c r="H18" s="53">
        <v>115383</v>
      </c>
      <c r="I18" s="88">
        <f t="shared" si="3"/>
        <v>145.00270192150603</v>
      </c>
      <c r="J18" s="101">
        <v>104970</v>
      </c>
      <c r="K18" s="86">
        <f t="shared" si="4"/>
        <v>10413</v>
      </c>
      <c r="L18" s="88">
        <f t="shared" si="5"/>
        <v>9.919977136324665</v>
      </c>
      <c r="M18" s="75"/>
    </row>
    <row r="19" spans="1:13" s="4" customFormat="1" ht="24" customHeight="1">
      <c r="A19" s="89" t="s">
        <v>19</v>
      </c>
      <c r="B19" s="86">
        <f t="shared" si="0"/>
        <v>9</v>
      </c>
      <c r="C19" s="87">
        <f>J19-'[2]县区 (8)'!J19</f>
        <v>23</v>
      </c>
      <c r="D19" s="86">
        <f t="shared" si="1"/>
        <v>-14</v>
      </c>
      <c r="E19" s="88">
        <f t="shared" si="2"/>
        <v>-60.86956521739131</v>
      </c>
      <c r="F19" s="51">
        <v>521</v>
      </c>
      <c r="G19" s="52">
        <v>50156</v>
      </c>
      <c r="H19" s="53">
        <v>50165</v>
      </c>
      <c r="I19" s="88">
        <f t="shared" si="3"/>
        <v>9628.598848368521</v>
      </c>
      <c r="J19" s="101">
        <v>81448</v>
      </c>
      <c r="K19" s="86">
        <f t="shared" si="4"/>
        <v>-31283</v>
      </c>
      <c r="L19" s="88">
        <f t="shared" si="5"/>
        <v>-38.40855515175326</v>
      </c>
      <c r="M19" s="75"/>
    </row>
    <row r="20" spans="1:13" s="4" customFormat="1" ht="24" customHeight="1">
      <c r="A20" s="89" t="s">
        <v>20</v>
      </c>
      <c r="B20" s="86">
        <f t="shared" si="0"/>
        <v>0</v>
      </c>
      <c r="C20" s="87">
        <f>J20-'[2]县区 (8)'!J20</f>
        <v>62</v>
      </c>
      <c r="D20" s="86">
        <f t="shared" si="1"/>
        <v>-62</v>
      </c>
      <c r="E20" s="88">
        <f t="shared" si="2"/>
        <v>-100</v>
      </c>
      <c r="F20" s="51">
        <v>11050</v>
      </c>
      <c r="G20" s="52">
        <v>10204</v>
      </c>
      <c r="H20" s="53">
        <v>10204</v>
      </c>
      <c r="I20" s="88">
        <f t="shared" si="3"/>
        <v>92.34389140271493</v>
      </c>
      <c r="J20" s="101">
        <v>659</v>
      </c>
      <c r="K20" s="86">
        <f t="shared" si="4"/>
        <v>9545</v>
      </c>
      <c r="L20" s="88">
        <f t="shared" si="5"/>
        <v>1448.4066767830045</v>
      </c>
      <c r="M20" s="75"/>
    </row>
    <row r="21" spans="1:13" s="4" customFormat="1" ht="24" customHeight="1">
      <c r="A21" s="89" t="s">
        <v>21</v>
      </c>
      <c r="B21" s="86">
        <f t="shared" si="0"/>
        <v>28896</v>
      </c>
      <c r="C21" s="87">
        <f>J21-'[2]县区 (8)'!J21</f>
        <v>775</v>
      </c>
      <c r="D21" s="86">
        <f t="shared" si="1"/>
        <v>28121</v>
      </c>
      <c r="E21" s="88">
        <f t="shared" si="2"/>
        <v>3628.5161290322585</v>
      </c>
      <c r="F21" s="51">
        <v>54802</v>
      </c>
      <c r="G21" s="52">
        <v>280054</v>
      </c>
      <c r="H21" s="53">
        <v>308950</v>
      </c>
      <c r="I21" s="88">
        <f t="shared" si="3"/>
        <v>563.7567971971826</v>
      </c>
      <c r="J21" s="101">
        <v>262415</v>
      </c>
      <c r="K21" s="86">
        <f t="shared" si="4"/>
        <v>46535</v>
      </c>
      <c r="L21" s="88">
        <f t="shared" si="5"/>
        <v>17.733361278890307</v>
      </c>
      <c r="M21" s="75"/>
    </row>
    <row r="22" spans="1:13" s="4" customFormat="1" ht="24" customHeight="1">
      <c r="A22" s="89" t="s">
        <v>22</v>
      </c>
      <c r="B22" s="86">
        <f t="shared" si="0"/>
        <v>15403</v>
      </c>
      <c r="C22" s="87">
        <f>J22-'[2]县区 (8)'!J22</f>
        <v>2207</v>
      </c>
      <c r="D22" s="86">
        <f t="shared" si="1"/>
        <v>13196</v>
      </c>
      <c r="E22" s="88">
        <f t="shared" si="2"/>
        <v>597.9157227004985</v>
      </c>
      <c r="F22" s="51">
        <v>49708</v>
      </c>
      <c r="G22" s="52">
        <v>69338</v>
      </c>
      <c r="H22" s="53">
        <v>84741</v>
      </c>
      <c r="I22" s="88">
        <f t="shared" si="3"/>
        <v>170.4775891204635</v>
      </c>
      <c r="J22" s="101">
        <v>157401</v>
      </c>
      <c r="K22" s="86">
        <f t="shared" si="4"/>
        <v>-72660</v>
      </c>
      <c r="L22" s="88">
        <f t="shared" si="5"/>
        <v>-46.16234966740999</v>
      </c>
      <c r="M22" s="75"/>
    </row>
    <row r="23" spans="1:13" s="4" customFormat="1" ht="24" customHeight="1">
      <c r="A23" s="89" t="s">
        <v>23</v>
      </c>
      <c r="B23" s="86">
        <f t="shared" si="0"/>
        <v>8968</v>
      </c>
      <c r="C23" s="87">
        <f>J23-'[2]县区 (8)'!J23</f>
        <v>7935</v>
      </c>
      <c r="D23" s="86">
        <f t="shared" si="1"/>
        <v>1033</v>
      </c>
      <c r="E23" s="88">
        <f t="shared" si="2"/>
        <v>13.01827347195967</v>
      </c>
      <c r="F23" s="51">
        <v>413861</v>
      </c>
      <c r="G23" s="91">
        <v>353027</v>
      </c>
      <c r="H23" s="53">
        <v>361995</v>
      </c>
      <c r="I23" s="88">
        <f t="shared" si="3"/>
        <v>87.46777299624753</v>
      </c>
      <c r="J23" s="101">
        <v>345350</v>
      </c>
      <c r="K23" s="86">
        <f t="shared" si="4"/>
        <v>16645</v>
      </c>
      <c r="L23" s="88">
        <f t="shared" si="5"/>
        <v>4.819748081656291</v>
      </c>
      <c r="M23" s="103"/>
    </row>
    <row r="24" spans="1:12" s="4" customFormat="1" ht="24" customHeight="1">
      <c r="A24" s="34" t="s">
        <v>34</v>
      </c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35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6"/>
  <sheetViews>
    <sheetView zoomScaleSheetLayoutView="100" workbookViewId="0" topLeftCell="A39">
      <selection activeCell="A1" sqref="A1:IV65536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32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s="2" customFormat="1" ht="19.5" customHeight="1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37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39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100</v>
      </c>
      <c r="B9" s="24">
        <f aca="true" t="shared" si="0" ref="B9:B22">H9-G9</f>
        <v>0</v>
      </c>
      <c r="C9" s="25">
        <f>J9-'[2]全市 (8)'!J9</f>
        <v>0</v>
      </c>
      <c r="D9" s="26">
        <f aca="true" t="shared" si="1" ref="D9:D22">B9-C9</f>
        <v>0</v>
      </c>
      <c r="E9" s="27">
        <f aca="true" t="shared" si="2" ref="E9:E22">IF(C9&lt;=0,0,D9/C9*100)</f>
        <v>0</v>
      </c>
      <c r="F9" s="28">
        <v>4520</v>
      </c>
      <c r="G9" s="24">
        <v>295</v>
      </c>
      <c r="H9" s="29">
        <v>295</v>
      </c>
      <c r="I9" s="20"/>
      <c r="J9" s="29">
        <v>73</v>
      </c>
      <c r="K9" s="18"/>
      <c r="L9" s="61"/>
      <c r="M9" s="62"/>
    </row>
    <row r="10" spans="1:13" s="2" customFormat="1" ht="30" customHeight="1">
      <c r="A10" s="30" t="s">
        <v>101</v>
      </c>
      <c r="B10" s="24">
        <f t="shared" si="0"/>
        <v>0</v>
      </c>
      <c r="C10" s="25">
        <f>J10-'[2]全市 (8)'!J10</f>
        <v>0</v>
      </c>
      <c r="D10" s="26">
        <f t="shared" si="1"/>
        <v>0</v>
      </c>
      <c r="E10" s="27">
        <f t="shared" si="2"/>
        <v>0</v>
      </c>
      <c r="F10" s="26">
        <v>1924</v>
      </c>
      <c r="G10" s="26">
        <v>104</v>
      </c>
      <c r="H10" s="31">
        <v>104</v>
      </c>
      <c r="I10" s="63">
        <f aca="true" t="shared" si="3" ref="I10:I22">IF(F10&lt;=0,0,H10/F10*100)</f>
        <v>5.405405405405405</v>
      </c>
      <c r="J10" s="64">
        <v>107</v>
      </c>
      <c r="K10" s="26">
        <f aca="true" t="shared" si="4" ref="K10:K13">H10-J10</f>
        <v>-3</v>
      </c>
      <c r="L10" s="65">
        <f aca="true" t="shared" si="5" ref="L10:L22">IF(J10&lt;=0,0,K10/J10*100)</f>
        <v>-2.803738317757009</v>
      </c>
      <c r="M10" s="66"/>
    </row>
    <row r="11" spans="1:13" s="2" customFormat="1" ht="30" customHeight="1">
      <c r="A11" s="30" t="s">
        <v>102</v>
      </c>
      <c r="B11" s="24">
        <f t="shared" si="0"/>
        <v>22760</v>
      </c>
      <c r="C11" s="25">
        <f>J11-'[2]全市 (8)'!J11</f>
        <v>21231</v>
      </c>
      <c r="D11" s="26">
        <f t="shared" si="1"/>
        <v>1529</v>
      </c>
      <c r="E11" s="27">
        <f t="shared" si="2"/>
        <v>7.201733314492959</v>
      </c>
      <c r="F11" s="26">
        <v>842462</v>
      </c>
      <c r="G11" s="26">
        <v>77950</v>
      </c>
      <c r="H11" s="31">
        <v>100710</v>
      </c>
      <c r="I11" s="63">
        <f t="shared" si="3"/>
        <v>11.954248381529373</v>
      </c>
      <c r="J11" s="64">
        <v>141743</v>
      </c>
      <c r="K11" s="26">
        <f t="shared" si="4"/>
        <v>-41033</v>
      </c>
      <c r="L11" s="65">
        <f t="shared" si="5"/>
        <v>-28.94887225471452</v>
      </c>
      <c r="M11" s="66"/>
    </row>
    <row r="12" spans="1:13" s="2" customFormat="1" ht="30" customHeight="1">
      <c r="A12" s="32" t="s">
        <v>103</v>
      </c>
      <c r="B12" s="24">
        <f t="shared" si="0"/>
        <v>19061</v>
      </c>
      <c r="C12" s="25">
        <f>J12-'[2]全市 (8)'!J12</f>
        <v>20333</v>
      </c>
      <c r="D12" s="26">
        <f t="shared" si="1"/>
        <v>-1272</v>
      </c>
      <c r="E12" s="27">
        <f t="shared" si="2"/>
        <v>-6.255840259676389</v>
      </c>
      <c r="F12" s="26">
        <v>681156</v>
      </c>
      <c r="G12" s="26">
        <v>38194</v>
      </c>
      <c r="H12" s="31">
        <v>57255</v>
      </c>
      <c r="I12" s="63">
        <f t="shared" si="3"/>
        <v>8.405563483254937</v>
      </c>
      <c r="J12" s="64">
        <v>132353</v>
      </c>
      <c r="K12" s="26">
        <f t="shared" si="4"/>
        <v>-75098</v>
      </c>
      <c r="L12" s="65">
        <f t="shared" si="5"/>
        <v>-56.7406858930285</v>
      </c>
      <c r="M12" s="66"/>
    </row>
    <row r="13" spans="1:13" s="2" customFormat="1" ht="30" customHeight="1">
      <c r="A13" s="32" t="s">
        <v>104</v>
      </c>
      <c r="B13" s="24">
        <f t="shared" si="0"/>
        <v>4841</v>
      </c>
      <c r="C13" s="25">
        <f>J13-'[2]全市 (8)'!J13</f>
        <v>408</v>
      </c>
      <c r="D13" s="26">
        <f t="shared" si="1"/>
        <v>4433</v>
      </c>
      <c r="E13" s="27">
        <f t="shared" si="2"/>
        <v>1086.5196078431372</v>
      </c>
      <c r="F13" s="26">
        <v>158100</v>
      </c>
      <c r="G13" s="26">
        <v>48274</v>
      </c>
      <c r="H13" s="31">
        <v>53115</v>
      </c>
      <c r="I13" s="63">
        <f t="shared" si="3"/>
        <v>33.59582542694497</v>
      </c>
      <c r="J13" s="64">
        <v>13204</v>
      </c>
      <c r="K13" s="26">
        <f t="shared" si="4"/>
        <v>39911</v>
      </c>
      <c r="L13" s="65">
        <f t="shared" si="5"/>
        <v>302.26446531354134</v>
      </c>
      <c r="M13" s="66"/>
    </row>
    <row r="14" spans="1:13" s="2" customFormat="1" ht="30" customHeight="1">
      <c r="A14" s="32" t="s">
        <v>105</v>
      </c>
      <c r="B14" s="24">
        <f t="shared" si="0"/>
        <v>-1179</v>
      </c>
      <c r="C14" s="25">
        <f>J14-'[2]全市 (8)'!J14</f>
        <v>-1</v>
      </c>
      <c r="D14" s="26">
        <f t="shared" si="1"/>
        <v>-1178</v>
      </c>
      <c r="E14" s="27">
        <f t="shared" si="2"/>
        <v>0</v>
      </c>
      <c r="F14" s="26">
        <v>-16794</v>
      </c>
      <c r="G14" s="26">
        <v>-12438</v>
      </c>
      <c r="H14" s="31">
        <v>-13617</v>
      </c>
      <c r="I14" s="63">
        <f t="shared" si="3"/>
        <v>0</v>
      </c>
      <c r="J14" s="64">
        <v>-7963</v>
      </c>
      <c r="K14" s="26"/>
      <c r="L14" s="65">
        <f t="shared" si="5"/>
        <v>0</v>
      </c>
      <c r="M14" s="66"/>
    </row>
    <row r="15" spans="1:13" s="2" customFormat="1" ht="30" customHeight="1">
      <c r="A15" s="30" t="s">
        <v>106</v>
      </c>
      <c r="B15" s="24">
        <f t="shared" si="0"/>
        <v>684</v>
      </c>
      <c r="C15" s="25">
        <f>J15-'[2]全市 (8)'!J15</f>
        <v>571</v>
      </c>
      <c r="D15" s="26">
        <f t="shared" si="1"/>
        <v>113</v>
      </c>
      <c r="E15" s="27">
        <f t="shared" si="2"/>
        <v>19.78984238178634</v>
      </c>
      <c r="F15" s="26">
        <v>6160</v>
      </c>
      <c r="G15" s="26">
        <v>4851</v>
      </c>
      <c r="H15" s="31">
        <v>5535</v>
      </c>
      <c r="I15" s="63">
        <f t="shared" si="3"/>
        <v>89.8538961038961</v>
      </c>
      <c r="J15" s="64">
        <v>4895</v>
      </c>
      <c r="K15" s="26">
        <f aca="true" t="shared" si="6" ref="K15:K22">H15-J15</f>
        <v>640</v>
      </c>
      <c r="L15" s="65">
        <f t="shared" si="5"/>
        <v>13.074565883554648</v>
      </c>
      <c r="M15" s="66"/>
    </row>
    <row r="16" spans="1:13" s="2" customFormat="1" ht="30" customHeight="1">
      <c r="A16" s="32" t="s">
        <v>107</v>
      </c>
      <c r="B16" s="24">
        <f t="shared" si="0"/>
        <v>406</v>
      </c>
      <c r="C16" s="25">
        <f>J16-'[2]全市 (8)'!J16</f>
        <v>357</v>
      </c>
      <c r="D16" s="26">
        <f t="shared" si="1"/>
        <v>49</v>
      </c>
      <c r="E16" s="27">
        <f t="shared" si="2"/>
        <v>13.725490196078432</v>
      </c>
      <c r="F16" s="26">
        <v>4210</v>
      </c>
      <c r="G16" s="26">
        <v>2773</v>
      </c>
      <c r="H16" s="31">
        <v>3179</v>
      </c>
      <c r="I16" s="63">
        <f t="shared" si="3"/>
        <v>75.5106888361045</v>
      </c>
      <c r="J16" s="64">
        <v>3256</v>
      </c>
      <c r="K16" s="26">
        <f t="shared" si="6"/>
        <v>-77</v>
      </c>
      <c r="L16" s="65">
        <f t="shared" si="5"/>
        <v>-2.364864864864865</v>
      </c>
      <c r="M16" s="66"/>
    </row>
    <row r="17" spans="1:13" s="2" customFormat="1" ht="30" customHeight="1">
      <c r="A17" s="32" t="s">
        <v>108</v>
      </c>
      <c r="B17" s="24">
        <f t="shared" si="0"/>
        <v>278</v>
      </c>
      <c r="C17" s="25">
        <f>J17-'[2]全市 (8)'!J17</f>
        <v>214</v>
      </c>
      <c r="D17" s="26">
        <f t="shared" si="1"/>
        <v>64</v>
      </c>
      <c r="E17" s="27">
        <f t="shared" si="2"/>
        <v>29.906542056074763</v>
      </c>
      <c r="F17" s="26">
        <v>1950</v>
      </c>
      <c r="G17" s="26">
        <v>2078</v>
      </c>
      <c r="H17" s="31">
        <v>2356</v>
      </c>
      <c r="I17" s="63">
        <f t="shared" si="3"/>
        <v>120.82051282051283</v>
      </c>
      <c r="J17" s="64">
        <v>1639</v>
      </c>
      <c r="K17" s="26">
        <f t="shared" si="6"/>
        <v>717</v>
      </c>
      <c r="L17" s="65">
        <f t="shared" si="5"/>
        <v>43.74618669920684</v>
      </c>
      <c r="M17" s="66"/>
    </row>
    <row r="18" spans="1:13" s="2" customFormat="1" ht="30" customHeight="1">
      <c r="A18" s="30" t="s">
        <v>109</v>
      </c>
      <c r="B18" s="24">
        <f t="shared" si="0"/>
        <v>2966</v>
      </c>
      <c r="C18" s="25">
        <f>J18-'[2]全市 (8)'!J18</f>
        <v>249</v>
      </c>
      <c r="D18" s="26">
        <f t="shared" si="1"/>
        <v>2717</v>
      </c>
      <c r="E18" s="27">
        <f t="shared" si="2"/>
        <v>1091.1646586345382</v>
      </c>
      <c r="F18" s="26">
        <v>33000</v>
      </c>
      <c r="G18" s="26">
        <v>26710</v>
      </c>
      <c r="H18" s="31">
        <v>29676</v>
      </c>
      <c r="I18" s="63">
        <f t="shared" si="3"/>
        <v>89.92727272727272</v>
      </c>
      <c r="J18" s="64">
        <v>10347</v>
      </c>
      <c r="K18" s="26">
        <f t="shared" si="6"/>
        <v>19329</v>
      </c>
      <c r="L18" s="65">
        <f t="shared" si="5"/>
        <v>186.80777036822266</v>
      </c>
      <c r="M18" s="66"/>
    </row>
    <row r="19" spans="1:13" s="2" customFormat="1" ht="30" customHeight="1">
      <c r="A19" s="30" t="s">
        <v>110</v>
      </c>
      <c r="B19" s="24">
        <f t="shared" si="0"/>
        <v>1437</v>
      </c>
      <c r="C19" s="25">
        <f>J19-'[2]全市 (8)'!J19</f>
        <v>837</v>
      </c>
      <c r="D19" s="26">
        <f t="shared" si="1"/>
        <v>600</v>
      </c>
      <c r="E19" s="27">
        <f t="shared" si="2"/>
        <v>71.68458781362007</v>
      </c>
      <c r="F19" s="26">
        <v>12300</v>
      </c>
      <c r="G19" s="26">
        <v>9013</v>
      </c>
      <c r="H19" s="31">
        <v>10450</v>
      </c>
      <c r="I19" s="63">
        <f t="shared" si="3"/>
        <v>84.95934959349594</v>
      </c>
      <c r="J19" s="64">
        <v>5116</v>
      </c>
      <c r="K19" s="26">
        <f t="shared" si="6"/>
        <v>5334</v>
      </c>
      <c r="L19" s="65">
        <f t="shared" si="5"/>
        <v>104.26114151681001</v>
      </c>
      <c r="M19" s="66"/>
    </row>
    <row r="20" spans="1:13" s="2" customFormat="1" ht="30" customHeight="1">
      <c r="A20" s="30" t="s">
        <v>111</v>
      </c>
      <c r="B20" s="24">
        <f t="shared" si="0"/>
        <v>0</v>
      </c>
      <c r="C20" s="25">
        <f>J20-'[2]全市 (8)'!J20</f>
        <v>0</v>
      </c>
      <c r="D20" s="26">
        <f t="shared" si="1"/>
        <v>0</v>
      </c>
      <c r="E20" s="27">
        <f t="shared" si="2"/>
        <v>0</v>
      </c>
      <c r="F20" s="26">
        <v>0</v>
      </c>
      <c r="G20" s="26">
        <v>0</v>
      </c>
      <c r="H20" s="31">
        <v>0</v>
      </c>
      <c r="I20" s="63">
        <f t="shared" si="3"/>
        <v>0</v>
      </c>
      <c r="J20" s="64">
        <v>0</v>
      </c>
      <c r="K20" s="26">
        <f t="shared" si="6"/>
        <v>0</v>
      </c>
      <c r="L20" s="65">
        <f t="shared" si="5"/>
        <v>0</v>
      </c>
      <c r="M20" s="66"/>
    </row>
    <row r="21" spans="1:13" s="2" customFormat="1" ht="30" customHeight="1">
      <c r="A21" s="30" t="s">
        <v>112</v>
      </c>
      <c r="B21" s="24">
        <f t="shared" si="0"/>
        <v>0</v>
      </c>
      <c r="C21" s="25">
        <f>J21-'[2]全市 (8)'!J21</f>
        <v>0</v>
      </c>
      <c r="D21" s="26">
        <f t="shared" si="1"/>
        <v>0</v>
      </c>
      <c r="E21" s="27">
        <f t="shared" si="2"/>
        <v>0</v>
      </c>
      <c r="F21" s="26">
        <v>0</v>
      </c>
      <c r="G21" s="26">
        <v>0</v>
      </c>
      <c r="H21" s="31">
        <v>0</v>
      </c>
      <c r="I21" s="63">
        <f t="shared" si="3"/>
        <v>0</v>
      </c>
      <c r="J21" s="64">
        <v>0</v>
      </c>
      <c r="K21" s="26">
        <f t="shared" si="6"/>
        <v>0</v>
      </c>
      <c r="L21" s="65">
        <f t="shared" si="5"/>
        <v>0</v>
      </c>
      <c r="M21" s="66"/>
    </row>
    <row r="22" spans="1:13" s="2" customFormat="1" ht="30" customHeight="1">
      <c r="A22" s="33" t="s">
        <v>113</v>
      </c>
      <c r="B22" s="24">
        <f t="shared" si="0"/>
        <v>27847</v>
      </c>
      <c r="C22" s="25">
        <f>J22-'[2]全市 (8)'!J22</f>
        <v>22888</v>
      </c>
      <c r="D22" s="26">
        <f t="shared" si="1"/>
        <v>4959</v>
      </c>
      <c r="E22" s="27">
        <f t="shared" si="2"/>
        <v>21.666375393219152</v>
      </c>
      <c r="F22" s="26">
        <v>900366</v>
      </c>
      <c r="G22" s="26">
        <v>118923</v>
      </c>
      <c r="H22" s="31">
        <v>146770</v>
      </c>
      <c r="I22" s="63">
        <f t="shared" si="3"/>
        <v>16.301148643995887</v>
      </c>
      <c r="J22" s="64">
        <v>162281</v>
      </c>
      <c r="K22" s="26">
        <f t="shared" si="6"/>
        <v>-15511</v>
      </c>
      <c r="L22" s="65">
        <f t="shared" si="5"/>
        <v>-9.558112163469538</v>
      </c>
      <c r="M22" s="66"/>
    </row>
    <row r="23" spans="1:12" s="4" customFormat="1" ht="27.75" customHeight="1">
      <c r="A23" s="34" t="s">
        <v>34</v>
      </c>
      <c r="B23" s="6"/>
      <c r="C23" s="6"/>
      <c r="D23" s="7"/>
      <c r="E23" s="8"/>
      <c r="F23" s="6"/>
      <c r="G23" s="6"/>
      <c r="H23" s="7"/>
      <c r="I23" s="8"/>
      <c r="J23" s="7"/>
      <c r="K23" s="6"/>
      <c r="L23" s="8"/>
    </row>
    <row r="24" s="4" customFormat="1" ht="19.5" customHeight="1"/>
    <row r="25" spans="1:12" s="4" customFormat="1" ht="19.5" customHeight="1">
      <c r="A25" s="9" t="s">
        <v>114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s="4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</row>
    <row r="27" spans="1:13" s="4" customFormat="1" ht="19.5" customHeight="1">
      <c r="A27" s="35"/>
      <c r="B27" s="35"/>
      <c r="C27" s="35"/>
      <c r="D27" s="36"/>
      <c r="E27" s="37"/>
      <c r="F27" s="36"/>
      <c r="G27" s="35"/>
      <c r="H27" s="37"/>
      <c r="I27" s="35"/>
      <c r="J27" s="36"/>
      <c r="K27" s="68"/>
      <c r="L27" s="68"/>
      <c r="M27" s="68"/>
    </row>
    <row r="28" spans="1:13" s="5" customFormat="1" ht="27.75" customHeight="1">
      <c r="A28" s="4" t="s">
        <v>1</v>
      </c>
      <c r="B28" s="6"/>
      <c r="C28" s="6"/>
      <c r="D28" s="38"/>
      <c r="E28" s="38"/>
      <c r="F28" s="38"/>
      <c r="G28" s="38"/>
      <c r="H28" s="8"/>
      <c r="I28" s="6"/>
      <c r="J28" s="7"/>
      <c r="K28" s="57" t="s">
        <v>3</v>
      </c>
      <c r="L28" s="57"/>
      <c r="M28" s="69" t="s">
        <v>2</v>
      </c>
    </row>
    <row r="29" spans="1:13" s="4" customFormat="1" ht="27.75" customHeight="1">
      <c r="A29" s="16" t="s">
        <v>4</v>
      </c>
      <c r="B29" s="17" t="s">
        <v>5</v>
      </c>
      <c r="C29" s="17"/>
      <c r="D29" s="17"/>
      <c r="E29" s="17"/>
      <c r="F29" s="39" t="s">
        <v>6</v>
      </c>
      <c r="G29" s="40"/>
      <c r="H29" s="40"/>
      <c r="I29" s="40"/>
      <c r="J29" s="40"/>
      <c r="K29" s="40"/>
      <c r="L29" s="70"/>
      <c r="M29" s="69"/>
    </row>
    <row r="30" spans="1:13" s="4" customFormat="1" ht="27.75" customHeight="1">
      <c r="A30" s="16"/>
      <c r="B30" s="18" t="s">
        <v>5</v>
      </c>
      <c r="C30" s="19" t="s">
        <v>7</v>
      </c>
      <c r="D30" s="18" t="s">
        <v>8</v>
      </c>
      <c r="E30" s="20" t="s">
        <v>9</v>
      </c>
      <c r="F30" s="41" t="s">
        <v>37</v>
      </c>
      <c r="G30" s="18" t="s">
        <v>11</v>
      </c>
      <c r="H30" s="22" t="s">
        <v>6</v>
      </c>
      <c r="I30" s="20" t="s">
        <v>12</v>
      </c>
      <c r="J30" s="19" t="s">
        <v>13</v>
      </c>
      <c r="K30" s="18" t="s">
        <v>14</v>
      </c>
      <c r="L30" s="20" t="s">
        <v>15</v>
      </c>
      <c r="M30" s="71" t="s">
        <v>39</v>
      </c>
    </row>
    <row r="31" spans="1:13" s="4" customFormat="1" ht="30" customHeight="1">
      <c r="A31" s="16"/>
      <c r="B31" s="18"/>
      <c r="C31" s="19"/>
      <c r="D31" s="18"/>
      <c r="E31" s="20"/>
      <c r="F31" s="42"/>
      <c r="G31" s="18"/>
      <c r="H31" s="22"/>
      <c r="I31" s="20"/>
      <c r="J31" s="19"/>
      <c r="K31" s="18"/>
      <c r="L31" s="20"/>
      <c r="M31" s="71"/>
    </row>
    <row r="32" spans="1:13" s="4" customFormat="1" ht="30" customHeight="1">
      <c r="A32" s="43" t="s">
        <v>115</v>
      </c>
      <c r="B32" s="44">
        <f aca="true" t="shared" si="7" ref="B32:B45">H32-G32</f>
        <v>0</v>
      </c>
      <c r="C32" s="45">
        <f>J32-'[2]全市 (8)'!J32</f>
        <v>0</v>
      </c>
      <c r="D32" s="44">
        <f aca="true" t="shared" si="8" ref="D32:D45">B32-C32</f>
        <v>0</v>
      </c>
      <c r="E32" s="46">
        <f aca="true" t="shared" si="9" ref="E32:E45">IF(C32&lt;=0,0,D32/C32*100)</f>
        <v>0</v>
      </c>
      <c r="F32" s="47"/>
      <c r="G32" s="48">
        <v>0</v>
      </c>
      <c r="H32" s="49">
        <v>0</v>
      </c>
      <c r="I32" s="72">
        <f aca="true" t="shared" si="10" ref="I32:I45">IF(F32&lt;=0,0,H32/F32*100)</f>
        <v>0</v>
      </c>
      <c r="J32" s="73">
        <v>0</v>
      </c>
      <c r="K32" s="74">
        <f aca="true" t="shared" si="11" ref="K32:K45">H32-J32</f>
        <v>0</v>
      </c>
      <c r="L32" s="46">
        <f aca="true" t="shared" si="12" ref="L32:L45">IF(J32&lt;=0,0,K32/J32*100)</f>
        <v>0</v>
      </c>
      <c r="M32" s="75"/>
    </row>
    <row r="33" spans="1:13" s="4" customFormat="1" ht="30" customHeight="1">
      <c r="A33" s="50" t="s">
        <v>116</v>
      </c>
      <c r="B33" s="44">
        <f t="shared" si="7"/>
        <v>0</v>
      </c>
      <c r="C33" s="45">
        <f>J33-'[2]全市 (8)'!J33</f>
        <v>0</v>
      </c>
      <c r="D33" s="44">
        <f t="shared" si="8"/>
        <v>0</v>
      </c>
      <c r="E33" s="46">
        <f t="shared" si="9"/>
        <v>0</v>
      </c>
      <c r="F33" s="51">
        <v>57</v>
      </c>
      <c r="G33" s="52">
        <v>15</v>
      </c>
      <c r="H33" s="53">
        <v>15</v>
      </c>
      <c r="I33" s="72">
        <f t="shared" si="10"/>
        <v>26.31578947368421</v>
      </c>
      <c r="J33" s="76">
        <v>0</v>
      </c>
      <c r="K33" s="74">
        <f t="shared" si="11"/>
        <v>15</v>
      </c>
      <c r="L33" s="46">
        <f t="shared" si="12"/>
        <v>0</v>
      </c>
      <c r="M33" s="75"/>
    </row>
    <row r="34" spans="1:13" s="4" customFormat="1" ht="30" customHeight="1">
      <c r="A34" s="50" t="s">
        <v>117</v>
      </c>
      <c r="B34" s="44">
        <f t="shared" si="7"/>
        <v>549</v>
      </c>
      <c r="C34" s="45">
        <f>J34-'[2]全市 (8)'!J34</f>
        <v>610</v>
      </c>
      <c r="D34" s="44">
        <f t="shared" si="8"/>
        <v>-61</v>
      </c>
      <c r="E34" s="46">
        <f t="shared" si="9"/>
        <v>-10</v>
      </c>
      <c r="F34" s="51">
        <v>4829</v>
      </c>
      <c r="G34" s="52">
        <v>5287</v>
      </c>
      <c r="H34" s="53">
        <v>5836</v>
      </c>
      <c r="I34" s="72">
        <f t="shared" si="10"/>
        <v>120.85317871194864</v>
      </c>
      <c r="J34" s="76">
        <v>9207</v>
      </c>
      <c r="K34" s="74">
        <f t="shared" si="11"/>
        <v>-3371</v>
      </c>
      <c r="L34" s="46">
        <f t="shared" si="12"/>
        <v>-36.613446290865646</v>
      </c>
      <c r="M34" s="75"/>
    </row>
    <row r="35" spans="1:13" s="4" customFormat="1" ht="30" customHeight="1">
      <c r="A35" s="50" t="s">
        <v>118</v>
      </c>
      <c r="B35" s="44">
        <f t="shared" si="7"/>
        <v>0</v>
      </c>
      <c r="C35" s="45">
        <f>J35-'[2]全市 (8)'!J35</f>
        <v>0</v>
      </c>
      <c r="D35" s="44">
        <f t="shared" si="8"/>
        <v>0</v>
      </c>
      <c r="E35" s="46">
        <f t="shared" si="9"/>
        <v>0</v>
      </c>
      <c r="F35" s="51"/>
      <c r="G35" s="52">
        <v>0</v>
      </c>
      <c r="H35" s="53">
        <v>0</v>
      </c>
      <c r="I35" s="72">
        <f t="shared" si="10"/>
        <v>0</v>
      </c>
      <c r="J35" s="76">
        <v>0</v>
      </c>
      <c r="K35" s="74">
        <f t="shared" si="11"/>
        <v>0</v>
      </c>
      <c r="L35" s="46">
        <f t="shared" si="12"/>
        <v>0</v>
      </c>
      <c r="M35" s="75"/>
    </row>
    <row r="36" spans="1:13" s="4" customFormat="1" ht="30" customHeight="1">
      <c r="A36" s="50" t="s">
        <v>119</v>
      </c>
      <c r="B36" s="44">
        <f t="shared" si="7"/>
        <v>3929</v>
      </c>
      <c r="C36" s="45">
        <f>J36-'[2]全市 (8)'!J36</f>
        <v>9965</v>
      </c>
      <c r="D36" s="44">
        <f t="shared" si="8"/>
        <v>-6036</v>
      </c>
      <c r="E36" s="46">
        <f t="shared" si="9"/>
        <v>-60.57200200702459</v>
      </c>
      <c r="F36" s="51">
        <v>317302</v>
      </c>
      <c r="G36" s="52">
        <v>139224</v>
      </c>
      <c r="H36" s="53">
        <v>143153</v>
      </c>
      <c r="I36" s="72">
        <f t="shared" si="10"/>
        <v>45.11569419669589</v>
      </c>
      <c r="J36" s="76">
        <v>246131</v>
      </c>
      <c r="K36" s="74">
        <f t="shared" si="11"/>
        <v>-102978</v>
      </c>
      <c r="L36" s="46">
        <f t="shared" si="12"/>
        <v>-41.838695653940384</v>
      </c>
      <c r="M36" s="75"/>
    </row>
    <row r="37" spans="1:13" s="4" customFormat="1" ht="30" customHeight="1">
      <c r="A37" s="50" t="s">
        <v>120</v>
      </c>
      <c r="B37" s="44">
        <f t="shared" si="7"/>
        <v>0</v>
      </c>
      <c r="C37" s="45">
        <f>J37-'[2]全市 (8)'!J37</f>
        <v>7</v>
      </c>
      <c r="D37" s="44">
        <f t="shared" si="8"/>
        <v>-7</v>
      </c>
      <c r="E37" s="46">
        <f t="shared" si="9"/>
        <v>-100</v>
      </c>
      <c r="F37" s="51"/>
      <c r="G37" s="52">
        <v>130</v>
      </c>
      <c r="H37" s="53">
        <v>130</v>
      </c>
      <c r="I37" s="72">
        <f t="shared" si="10"/>
        <v>0</v>
      </c>
      <c r="J37" s="76">
        <v>31</v>
      </c>
      <c r="K37" s="74">
        <f t="shared" si="11"/>
        <v>99</v>
      </c>
      <c r="L37" s="46">
        <f t="shared" si="12"/>
        <v>319.3548387096774</v>
      </c>
      <c r="M37" s="75"/>
    </row>
    <row r="38" spans="1:13" s="4" customFormat="1" ht="30" customHeight="1">
      <c r="A38" s="50" t="s">
        <v>121</v>
      </c>
      <c r="B38" s="44">
        <f t="shared" si="7"/>
        <v>0</v>
      </c>
      <c r="C38" s="45">
        <f>J38-'[2]全市 (8)'!J38</f>
        <v>0</v>
      </c>
      <c r="D38" s="44">
        <f t="shared" si="8"/>
        <v>0</v>
      </c>
      <c r="E38" s="46">
        <f t="shared" si="9"/>
        <v>0</v>
      </c>
      <c r="F38" s="51"/>
      <c r="G38" s="52">
        <v>0</v>
      </c>
      <c r="H38" s="53">
        <v>0</v>
      </c>
      <c r="I38" s="72">
        <f t="shared" si="10"/>
        <v>0</v>
      </c>
      <c r="J38" s="76">
        <v>0</v>
      </c>
      <c r="K38" s="74">
        <f t="shared" si="11"/>
        <v>0</v>
      </c>
      <c r="L38" s="46">
        <f t="shared" si="12"/>
        <v>0</v>
      </c>
      <c r="M38" s="75"/>
    </row>
    <row r="39" spans="1:13" s="4" customFormat="1" ht="30" customHeight="1">
      <c r="A39" s="50" t="s">
        <v>122</v>
      </c>
      <c r="B39" s="44">
        <f t="shared" si="7"/>
        <v>0</v>
      </c>
      <c r="C39" s="45">
        <f>J39-'[2]全市 (8)'!J39</f>
        <v>0</v>
      </c>
      <c r="D39" s="44">
        <f t="shared" si="8"/>
        <v>0</v>
      </c>
      <c r="E39" s="46">
        <f t="shared" si="9"/>
        <v>0</v>
      </c>
      <c r="F39" s="51"/>
      <c r="G39" s="52">
        <v>0</v>
      </c>
      <c r="H39" s="53">
        <v>0</v>
      </c>
      <c r="I39" s="72">
        <f t="shared" si="10"/>
        <v>0</v>
      </c>
      <c r="J39" s="76">
        <v>0</v>
      </c>
      <c r="K39" s="74">
        <f t="shared" si="11"/>
        <v>0</v>
      </c>
      <c r="L39" s="46">
        <f t="shared" si="12"/>
        <v>0</v>
      </c>
      <c r="M39" s="75"/>
    </row>
    <row r="40" spans="1:13" s="4" customFormat="1" ht="30" customHeight="1">
      <c r="A40" s="50" t="s">
        <v>123</v>
      </c>
      <c r="B40" s="44">
        <f t="shared" si="7"/>
        <v>0</v>
      </c>
      <c r="C40" s="45">
        <f>J40-'[2]全市 (8)'!J40</f>
        <v>0</v>
      </c>
      <c r="D40" s="44">
        <f t="shared" si="8"/>
        <v>0</v>
      </c>
      <c r="E40" s="46">
        <f t="shared" si="9"/>
        <v>0</v>
      </c>
      <c r="F40" s="51"/>
      <c r="G40" s="52">
        <v>0</v>
      </c>
      <c r="H40" s="53">
        <v>0</v>
      </c>
      <c r="I40" s="72">
        <f t="shared" si="10"/>
        <v>0</v>
      </c>
      <c r="J40" s="76">
        <v>0</v>
      </c>
      <c r="K40" s="74">
        <f t="shared" si="11"/>
        <v>0</v>
      </c>
      <c r="L40" s="46">
        <f t="shared" si="12"/>
        <v>0</v>
      </c>
      <c r="M40" s="75"/>
    </row>
    <row r="41" spans="1:13" s="4" customFormat="1" ht="30" customHeight="1">
      <c r="A41" s="50" t="s">
        <v>124</v>
      </c>
      <c r="B41" s="44">
        <f t="shared" si="7"/>
        <v>93504</v>
      </c>
      <c r="C41" s="45">
        <f>J41-'[2]全市 (8)'!J41</f>
        <v>7917</v>
      </c>
      <c r="D41" s="44">
        <f t="shared" si="8"/>
        <v>85587</v>
      </c>
      <c r="E41" s="46">
        <f t="shared" si="9"/>
        <v>1081.0534293292915</v>
      </c>
      <c r="F41" s="51">
        <v>8093</v>
      </c>
      <c r="G41" s="52">
        <v>845415</v>
      </c>
      <c r="H41" s="53">
        <v>938919</v>
      </c>
      <c r="I41" s="72">
        <f t="shared" si="10"/>
        <v>11601.618682812306</v>
      </c>
      <c r="J41" s="76">
        <v>779654</v>
      </c>
      <c r="K41" s="74">
        <f t="shared" si="11"/>
        <v>159265</v>
      </c>
      <c r="L41" s="46">
        <f t="shared" si="12"/>
        <v>20.42765124016551</v>
      </c>
      <c r="M41" s="75"/>
    </row>
    <row r="42" spans="1:13" s="4" customFormat="1" ht="30" customHeight="1">
      <c r="A42" s="30" t="s">
        <v>125</v>
      </c>
      <c r="B42" s="44">
        <f t="shared" si="7"/>
        <v>2199</v>
      </c>
      <c r="C42" s="45">
        <f>J42-'[2]全市 (8)'!J42</f>
        <v>2058</v>
      </c>
      <c r="D42" s="44">
        <f t="shared" si="8"/>
        <v>141</v>
      </c>
      <c r="E42" s="46">
        <f t="shared" si="9"/>
        <v>6.851311953352769</v>
      </c>
      <c r="F42" s="51">
        <v>128406</v>
      </c>
      <c r="G42" s="52">
        <v>30041</v>
      </c>
      <c r="H42" s="53">
        <v>32240</v>
      </c>
      <c r="I42" s="72">
        <f t="shared" si="10"/>
        <v>25.107861003379906</v>
      </c>
      <c r="J42" s="76">
        <v>41910</v>
      </c>
      <c r="K42" s="74">
        <f t="shared" si="11"/>
        <v>-9670</v>
      </c>
      <c r="L42" s="46">
        <f t="shared" si="12"/>
        <v>-23.073252207110475</v>
      </c>
      <c r="M42" s="75"/>
    </row>
    <row r="43" spans="1:13" s="4" customFormat="1" ht="30" customHeight="1">
      <c r="A43" s="30" t="s">
        <v>126</v>
      </c>
      <c r="B43" s="44">
        <f t="shared" si="7"/>
        <v>34</v>
      </c>
      <c r="C43" s="45">
        <f>J43-'[2]全市 (8)'!J43</f>
        <v>16</v>
      </c>
      <c r="D43" s="44">
        <f t="shared" si="8"/>
        <v>18</v>
      </c>
      <c r="E43" s="46">
        <f t="shared" si="9"/>
        <v>112.5</v>
      </c>
      <c r="F43" s="51">
        <v>500</v>
      </c>
      <c r="G43" s="52">
        <v>61</v>
      </c>
      <c r="H43" s="53">
        <v>95</v>
      </c>
      <c r="I43" s="72">
        <f t="shared" si="10"/>
        <v>19</v>
      </c>
      <c r="J43" s="76">
        <v>204</v>
      </c>
      <c r="K43" s="74">
        <f t="shared" si="11"/>
        <v>-109</v>
      </c>
      <c r="L43" s="46">
        <f t="shared" si="12"/>
        <v>-53.431372549019606</v>
      </c>
      <c r="M43" s="75"/>
    </row>
    <row r="44" spans="1:13" s="4" customFormat="1" ht="30" customHeight="1">
      <c r="A44" s="30" t="s">
        <v>127</v>
      </c>
      <c r="B44" s="44">
        <f t="shared" si="7"/>
        <v>0</v>
      </c>
      <c r="C44" s="45">
        <f>J44-'[2]全市 (8)'!J44</f>
        <v>0</v>
      </c>
      <c r="D44" s="44">
        <f t="shared" si="8"/>
        <v>0</v>
      </c>
      <c r="E44" s="46">
        <f t="shared" si="9"/>
        <v>0</v>
      </c>
      <c r="F44" s="51"/>
      <c r="G44" s="52">
        <v>0</v>
      </c>
      <c r="H44" s="53">
        <v>0</v>
      </c>
      <c r="I44" s="72">
        <f t="shared" si="10"/>
        <v>0</v>
      </c>
      <c r="J44" s="77">
        <v>0</v>
      </c>
      <c r="K44" s="74">
        <f t="shared" si="11"/>
        <v>0</v>
      </c>
      <c r="L44" s="46">
        <f t="shared" si="12"/>
        <v>0</v>
      </c>
      <c r="M44" s="75"/>
    </row>
    <row r="45" spans="1:13" s="4" customFormat="1" ht="30" customHeight="1">
      <c r="A45" s="33" t="s">
        <v>128</v>
      </c>
      <c r="B45" s="44">
        <f t="shared" si="7"/>
        <v>100215</v>
      </c>
      <c r="C45" s="45">
        <f>J45-'[2]全市 (8)'!J45</f>
        <v>20573</v>
      </c>
      <c r="D45" s="44">
        <f t="shared" si="8"/>
        <v>79642</v>
      </c>
      <c r="E45" s="46">
        <f t="shared" si="9"/>
        <v>387.1190395178146</v>
      </c>
      <c r="F45" s="51">
        <v>459187</v>
      </c>
      <c r="G45" s="52">
        <v>1020173</v>
      </c>
      <c r="H45" s="53">
        <v>1120388</v>
      </c>
      <c r="I45" s="72">
        <f t="shared" si="10"/>
        <v>243.9938412890609</v>
      </c>
      <c r="J45" s="53">
        <v>1077137</v>
      </c>
      <c r="K45" s="74">
        <f t="shared" si="11"/>
        <v>43251</v>
      </c>
      <c r="L45" s="46">
        <f t="shared" si="12"/>
        <v>4.015366661808108</v>
      </c>
      <c r="M45" s="75"/>
    </row>
    <row r="46" spans="1:12" s="4" customFormat="1" ht="24" customHeight="1">
      <c r="A46" s="34" t="s">
        <v>34</v>
      </c>
      <c r="B46" s="6"/>
      <c r="C46" s="6"/>
      <c r="D46" s="7"/>
      <c r="E46" s="8"/>
      <c r="F46" s="7"/>
      <c r="G46" s="6"/>
      <c r="H46" s="8"/>
      <c r="I46" s="6"/>
      <c r="J46" s="7"/>
      <c r="K46" s="6"/>
      <c r="L46" s="8"/>
    </row>
  </sheetData>
  <sheetProtection/>
  <mergeCells count="36">
    <mergeCell ref="K4:M4"/>
    <mergeCell ref="D5:G5"/>
    <mergeCell ref="K5:L5"/>
    <mergeCell ref="B6:E6"/>
    <mergeCell ref="F6:L6"/>
    <mergeCell ref="K27:M27"/>
    <mergeCell ref="D28:G28"/>
    <mergeCell ref="K28:L28"/>
    <mergeCell ref="B29:E29"/>
    <mergeCell ref="F29:L29"/>
    <mergeCell ref="A6:A8"/>
    <mergeCell ref="A29:A31"/>
    <mergeCell ref="B7:B8"/>
    <mergeCell ref="B30:B31"/>
    <mergeCell ref="C7:C8"/>
    <mergeCell ref="C30:C31"/>
    <mergeCell ref="D7:D8"/>
    <mergeCell ref="D30:D31"/>
    <mergeCell ref="E7:E8"/>
    <mergeCell ref="E30:E31"/>
    <mergeCell ref="F7:F8"/>
    <mergeCell ref="F30:F31"/>
    <mergeCell ref="G7:G8"/>
    <mergeCell ref="G30:G31"/>
    <mergeCell ref="H7:H8"/>
    <mergeCell ref="H30:H31"/>
    <mergeCell ref="I7:I8"/>
    <mergeCell ref="I30:I31"/>
    <mergeCell ref="J7:J8"/>
    <mergeCell ref="J30:J31"/>
    <mergeCell ref="K7:K8"/>
    <mergeCell ref="K30:K31"/>
    <mergeCell ref="L7:L8"/>
    <mergeCell ref="L30:L31"/>
    <mergeCell ref="A2:L3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wenzeteng</cp:lastModifiedBy>
  <dcterms:created xsi:type="dcterms:W3CDTF">2023-02-03T07:28:30Z</dcterms:created>
  <dcterms:modified xsi:type="dcterms:W3CDTF">2023-10-05T10:08:21Z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