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6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<sst xmlns="http://schemas.openxmlformats.org/spreadsheetml/2006/main" count="26" uniqueCount="26">
  <si>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附件2</t>
  </si>
  <si>
    <t>提前下达2023年疾病应急救助补助资金分配表</t>
  </si>
  <si>
    <t>金额单位：万元</t>
  </si>
  <si>
    <t>地市</t>
  </si>
  <si>
    <t>2021.6.1-2021.11.30基金支付金额（元）</t>
  </si>
  <si>
    <t>2023年按比例补助分配（万元）</t>
  </si>
  <si>
    <t>合计</t>
  </si>
  <si>
    <t>汕头市</t>
  </si>
  <si>
    <t>韶关市</t>
  </si>
  <si>
    <t>河源市</t>
  </si>
  <si>
    <t>梅州市</t>
  </si>
  <si>
    <t>惠州市</t>
  </si>
  <si>
    <t>汕尾市</t>
  </si>
  <si>
    <t>江门市</t>
  </si>
  <si>
    <t>其中：开平</t>
  </si>
  <si>
    <t>恩平</t>
  </si>
  <si>
    <t>台山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</si>
  <si>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</si>
  <si>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</si>
  <si>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</si>
  <si>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</si>
  <si>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</si>
  <si>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</si>
  <si>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</si>
  <si>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</si>
  <si>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备注：
1.省级财政2023年疾病应急救助资金分配是按照粤东、粤西、粤北共15个地市2021.6.1-2021.11.30申请基金支付金额占（粤东、粤西、粤北共15个地市）总额的比例原则进行分配；
2.截至2021年12月31日，梅州市省级疾病应急救助资金结余407万元、汕尾市结余878.04万元、茂名市结余503.3万元，因结余金额较大，以上地市2023年不安排省级财政疾病应急救助补助资金；
3.其中江门市按开平、恩平、台山市2021.6.1-2021.11.30基金支付金额占（粤东、粤西、粤北共15个地市）总额的比例原则进行分配并拨付至开平、恩平、台山市。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</si>
</sst>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8"/>
      <name val="方正公文小标宋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28" borderId="6" applyNumberFormat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19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43" fontId="6" fillId="0" borderId="1" xfId="12" applyFont="true" applyFill="true" applyBorder="true" applyAlignment="true">
      <alignment horizontal="right" vertical="center" wrapText="true"/>
    </xf>
    <xf numFmtId="176" fontId="6" fillId="0" borderId="1" xfId="12" applyNumberFormat="true" applyFont="true" applyFill="true" applyBorder="true" applyAlignment="true">
      <alignment horizontal="right" vertical="center" wrapText="true"/>
    </xf>
    <xf numFmtId="0" fontId="0" fillId="0" borderId="1" xfId="0" applyFont="true" applyFill="true" applyBorder="true" applyAlignment="true">
      <alignment vertical="center"/>
    </xf>
    <xf numFmtId="176" fontId="2" fillId="0" borderId="1" xfId="12" applyNumberFormat="true" applyFont="true" applyFill="true" applyBorder="true" applyAlignment="true">
      <alignment horizontal="right" vertical="center" wrapText="true"/>
    </xf>
    <xf numFmtId="0" fontId="2" fillId="0" borderId="1" xfId="0" applyFont="true" applyFill="true" applyBorder="true" applyAlignment="true">
      <alignment horizontal="right" vertical="center" wrapText="true"/>
    </xf>
    <xf numFmtId="0" fontId="0" fillId="0" borderId="0" xfId="0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4"/>
  <sheetViews>
    <sheetView tabSelected="1" workbookViewId="0">
      <selection activeCell="C16" sqref="C6:C12 C16:C23"/>
    </sheetView>
  </sheetViews>
  <sheetFormatPr defaultColWidth="9" defaultRowHeight="13.5" outlineLevelCol="2"/>
  <cols>
    <col min="1" max="1" width="21.5" customWidth="true"/>
    <col min="2" max="2" width="32.5" customWidth="true"/>
    <col min="3" max="3" width="25.25" customWidth="true"/>
  </cols>
  <sheetData>
    <row r="1" ht="14.25" spans="1:3">
      <c r="A1" s="1" t="s">
        <v>0</v>
      </c>
      <c r="B1" s="2"/>
      <c r="C1" s="3"/>
    </row>
    <row r="2" ht="30" customHeight="true" spans="1:3">
      <c r="A2" s="4" t="s">
        <v>1</v>
      </c>
      <c r="B2" s="4"/>
      <c r="C2" s="4"/>
    </row>
    <row r="3" ht="18" customHeight="true" spans="1:3">
      <c r="A3" s="5"/>
      <c r="B3" s="5"/>
      <c r="C3" s="6" t="s">
        <v>2</v>
      </c>
    </row>
    <row r="4" ht="38" customHeight="true" spans="1:3">
      <c r="A4" s="7" t="s">
        <v>3</v>
      </c>
      <c r="B4" s="7" t="s">
        <v>4</v>
      </c>
      <c r="C4" s="8" t="s">
        <v>5</v>
      </c>
    </row>
    <row r="5" ht="23" customHeight="true" spans="1:3">
      <c r="A5" s="9" t="s">
        <v>6</v>
      </c>
      <c r="B5" s="10">
        <f>B6+B7+B8+B9+B10+B11+B12+B16+B17+B18+B19+B20+B21+B22+B23</f>
        <v>17903883.1</v>
      </c>
      <c r="C5" s="11">
        <v>2000</v>
      </c>
    </row>
    <row r="6" ht="21" customHeight="true" spans="1:3">
      <c r="A6" s="9" t="s">
        <v>7</v>
      </c>
      <c r="B6" s="12">
        <v>18810.73</v>
      </c>
      <c r="C6" s="13">
        <f>ROUND((B6/($B$5-$B$9-$B$11-$B$18))*2000,0)</f>
        <v>2</v>
      </c>
    </row>
    <row r="7" ht="22" customHeight="true" spans="1:3">
      <c r="A7" s="9" t="s">
        <v>8</v>
      </c>
      <c r="B7" s="12">
        <v>947406.24</v>
      </c>
      <c r="C7" s="13">
        <f>ROUND((B7/($B$5-$B$9-$B$11-$B$18))*2000,0)</f>
        <v>109</v>
      </c>
    </row>
    <row r="8" ht="21" customHeight="true" spans="1:3">
      <c r="A8" s="9" t="s">
        <v>9</v>
      </c>
      <c r="B8" s="12">
        <v>803923.27</v>
      </c>
      <c r="C8" s="13">
        <f>ROUND((B8/($B$5-$B$9-$B$11-$B$18))*2000,0)</f>
        <v>92</v>
      </c>
    </row>
    <row r="9" ht="21" customHeight="true" spans="1:3">
      <c r="A9" s="9" t="s">
        <v>10</v>
      </c>
      <c r="B9" s="12">
        <v>57260.14</v>
      </c>
      <c r="C9" s="12">
        <v>0</v>
      </c>
    </row>
    <row r="10" ht="23" customHeight="true" spans="1:3">
      <c r="A10" s="9" t="s">
        <v>11</v>
      </c>
      <c r="B10" s="12">
        <v>7979394.15</v>
      </c>
      <c r="C10" s="12">
        <f>ROUND((B10/($B$5-$B$9-$B$11-$B$18))*2000,0)</f>
        <v>916</v>
      </c>
    </row>
    <row r="11" ht="19" customHeight="true" spans="1:3">
      <c r="A11" s="9" t="s">
        <v>12</v>
      </c>
      <c r="B11" s="12">
        <v>0</v>
      </c>
      <c r="C11" s="12">
        <f>ROUND((B11/($B$5-$B$9-$B$11-$B$18))*2000,0)</f>
        <v>0</v>
      </c>
    </row>
    <row r="12" ht="18" customHeight="true" spans="1:3">
      <c r="A12" s="9" t="s">
        <v>13</v>
      </c>
      <c r="B12" s="12">
        <f>B13+B14+B15</f>
        <v>649450.8</v>
      </c>
      <c r="C12" s="12">
        <f>ROUND((B12/($B$5-$B$9-$B$11-$B$18))*2000,0)</f>
        <v>75</v>
      </c>
    </row>
    <row r="13" ht="21" customHeight="true" spans="1:3">
      <c r="A13" s="14" t="s">
        <v>14</v>
      </c>
      <c r="B13" s="12">
        <v>643669.31</v>
      </c>
      <c r="C13" s="12">
        <f>ROUND((B13/($B$5-$B$9-$B$11-$B$18))*2000,0)</f>
        <v>74</v>
      </c>
    </row>
    <row r="14" ht="21" customHeight="true" spans="1:3">
      <c r="A14" s="14" t="s">
        <v>15</v>
      </c>
      <c r="B14" s="12">
        <v>0</v>
      </c>
      <c r="C14" s="12">
        <f>ROUND((B14/($B$5-$B$9-$B$11-$B$18))*2000,0)</f>
        <v>0</v>
      </c>
    </row>
    <row r="15" ht="21" customHeight="true" spans="1:3">
      <c r="A15" s="14" t="s">
        <v>16</v>
      </c>
      <c r="B15" s="12">
        <v>5781.49</v>
      </c>
      <c r="C15" s="12">
        <f>ROUND((B15/($B$5-$B$9-$B$11-$B$18))*2000,0)</f>
        <v>1</v>
      </c>
    </row>
    <row r="16" ht="21" customHeight="true" spans="1:3">
      <c r="A16" s="9" t="s">
        <v>17</v>
      </c>
      <c r="B16" s="12">
        <v>1314997.39</v>
      </c>
      <c r="C16" s="12">
        <f>ROUND((B16/($B$5-$B$9-$B$11-$B$18))*2000,0)</f>
        <v>151</v>
      </c>
    </row>
    <row r="17" ht="20" customHeight="true" spans="1:3">
      <c r="A17" s="9" t="s">
        <v>18</v>
      </c>
      <c r="B17" s="12">
        <v>3032259.35</v>
      </c>
      <c r="C17" s="12">
        <f>ROUND((B17/($B$5-$B$9-$B$11-$B$18))*2000,0)</f>
        <v>348</v>
      </c>
    </row>
    <row r="18" ht="22" customHeight="true" spans="1:3">
      <c r="A18" s="9" t="s">
        <v>19</v>
      </c>
      <c r="B18" s="12">
        <v>430476.59</v>
      </c>
      <c r="C18" s="12">
        <v>0</v>
      </c>
    </row>
    <row r="19" ht="23" customHeight="true" spans="1:3">
      <c r="A19" s="9" t="s">
        <v>20</v>
      </c>
      <c r="B19" s="12">
        <v>365105.8</v>
      </c>
      <c r="C19" s="13">
        <f>ROUND((B19/($B$5-$B$9-$B$11-$B$18))*2000,0)</f>
        <v>42</v>
      </c>
    </row>
    <row r="20" ht="21" customHeight="true" spans="1:3">
      <c r="A20" s="9" t="s">
        <v>21</v>
      </c>
      <c r="B20" s="12">
        <v>121085.02</v>
      </c>
      <c r="C20" s="13">
        <f>ROUND((B20/($B$5-$B$9-$B$11-$B$18))*2000,0)</f>
        <v>14</v>
      </c>
    </row>
    <row r="21" ht="21" customHeight="true" spans="1:3">
      <c r="A21" s="9" t="s">
        <v>22</v>
      </c>
      <c r="B21" s="12">
        <v>681427.13</v>
      </c>
      <c r="C21" s="13">
        <f>ROUND((B21/($B$5-$B$9-$B$11-$B$18))*2000,0)</f>
        <v>78</v>
      </c>
    </row>
    <row r="22" ht="23" customHeight="true" spans="1:3">
      <c r="A22" s="9" t="s">
        <v>23</v>
      </c>
      <c r="B22" s="12">
        <v>1391976.96</v>
      </c>
      <c r="C22" s="13">
        <f>ROUND((B22/($B$5-$B$9-$B$11-$B$18))*2000,0)</f>
        <v>160</v>
      </c>
    </row>
    <row r="23" ht="24" customHeight="true" spans="1:3">
      <c r="A23" s="9" t="s">
        <v>24</v>
      </c>
      <c r="B23" s="12">
        <v>110309.53</v>
      </c>
      <c r="C23" s="13">
        <f>ROUND((B23/($B$5-$B$9-$B$11-$B$18))*2000,0)</f>
        <v>13</v>
      </c>
    </row>
    <row r="24" ht="135" customHeight="true" spans="1:3">
      <c r="A24" s="15" t="s">
        <v>25</v>
      </c>
      <c r="B24" s="15"/>
      <c r="C24" s="15"/>
    </row>
  </sheetData>
  <mergeCells count="2">
    <mergeCell ref="A2:C2"/>
    <mergeCell ref="A24:C24"/>
  </mergeCells>
  <printOptions horizontalCentered="true"/>
  <pageMargins left="0.472222222222222" right="0.472222222222222" top="0.590277777777778" bottom="0.786805555555556" header="0.298611111111111" footer="0.49583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2022-07-02T05:06:00Z</dcterms:created>
  <dcterms:modified xsi:type="dcterms:W3CDTF">2022-11-23T19:59:39Z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6B4E5F3EBD6E4B30A4F1194E798484D0</vt:lpwstr>
  </property>
  <property fmtid="{D5CDD505-2E9C-101B-9397-08002B2CF9AE}" pid="3" name="KSOProductBuildVer">
    <vt:lpwstr>2052-11.8.2.10290</vt:lpwstr>
  </property>
</Properties>
</file>