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<sst xmlns="http://schemas.openxmlformats.org/spreadsheetml/2006/main" count="246" uniqueCount="128">
  <si>
    <t>汕尾市2023年1-6月一般公共预算收支完成情况表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</si>
  <si>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</si>
  <si>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</si>
  <si>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</si>
  <si>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</si>
  <si>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</si>
  <si>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</si>
  <si>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</si>
  <si>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</si>
  <si>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</si>
  <si>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</si>
  <si>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</si>
  <si>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</si>
  <si>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</si>
  <si>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</si>
  <si>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</si>
  <si>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</si>
  <si>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</si>
  <si>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</si>
  <si>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</si>
  <si>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</si>
  <si>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</si>
  <si>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</si>
  <si>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</si>
  <si>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</si>
  <si>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</si>
  <si>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</si>
  <si>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</si>
  <si>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</si>
  <si>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</si>
  <si>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</si>
  <si>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</si>
  <si>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</si>
  <si>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</si>
  <si>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 xml:space="preserve">           </t>
  </si>
  <si>
    <t>汕尾市2023年1-6月一般公共预算收入完成情况表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</si>
  <si>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</si>
  <si>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</si>
  <si>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</si>
  <si>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</si>
  <si>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</si>
  <si>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</si>
  <si>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</si>
  <si>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</si>
  <si>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</si>
  <si>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</si>
  <si>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</si>
  <si>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</si>
  <si>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</si>
  <si>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</si>
  <si>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</si>
  <si>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</si>
  <si>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</si>
  <si>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</si>
  <si>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</si>
  <si>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</si>
  <si>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</si>
  <si>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</si>
  <si>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</si>
  <si>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</si>
  <si>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</si>
  <si>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</si>
  <si>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</si>
  <si>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</si>
  <si>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</si>
  <si>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</si>
  <si>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汕尾市2023年1-6月份一般公共预算支出完成情况表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</si>
  <si>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</si>
  <si>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</si>
  <si>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</si>
  <si>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</si>
  <si>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</si>
  <si>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</si>
  <si>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</si>
  <si>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</si>
  <si>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</si>
  <si>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</si>
  <si>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</si>
  <si>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</si>
  <si>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</si>
  <si>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</si>
  <si>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</si>
  <si>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</si>
  <si>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</si>
  <si>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</si>
  <si>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</si>
  <si>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</si>
  <si>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</si>
  <si>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</si>
  <si>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</si>
  <si>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</si>
  <si>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</si>
  <si>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一般公共预算支出小计</t>
  </si>
  <si>
    <t>汕尾市2023年1-6月政府性基金预算收支完成情况表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</si>
  <si>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</si>
  <si>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</si>
  <si>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</si>
  <si>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</si>
  <si>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汕尾市2023年1-6月政府性基金预算收入完成情况表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</si>
  <si>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</si>
  <si>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</si>
  <si>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</si>
  <si>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</si>
  <si>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</si>
  <si>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 xml:space="preserve">         缴纳新增建设用地土地有偿使用费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</si>
  <si>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</si>
  <si>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</si>
  <si>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</si>
  <si>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</si>
  <si>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</si>
  <si>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</si>
  <si>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</si>
  <si>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</si>
  <si>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汕尾市2023年1-6月政府性基金预算支出完成情况表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</si>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</sst>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2023&#24180;\&#25910;&#25903;&#25253;&#34920;\2023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2023&#24180;\&#25910;&#25903;&#25253;&#34920;\2023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</sheetNames>
    <sheetDataSet>
      <sheetData sheetId="10">
        <row r="8">
          <cell r="J8">
            <v>213628</v>
          </cell>
        </row>
        <row r="9">
          <cell r="J9">
            <v>65522</v>
          </cell>
        </row>
        <row r="10">
          <cell r="J10">
            <v>33751</v>
          </cell>
        </row>
        <row r="11">
          <cell r="J11">
            <v>5064</v>
          </cell>
        </row>
        <row r="12">
          <cell r="J12">
            <v>1707</v>
          </cell>
        </row>
        <row r="13">
          <cell r="J13">
            <v>45483</v>
          </cell>
        </row>
        <row r="14">
          <cell r="J14">
            <v>18983</v>
          </cell>
        </row>
        <row r="15">
          <cell r="J15">
            <v>43118</v>
          </cell>
        </row>
        <row r="16">
          <cell r="J16">
            <v>119897</v>
          </cell>
        </row>
        <row r="17">
          <cell r="J17">
            <v>32323</v>
          </cell>
        </row>
        <row r="18">
          <cell r="J18">
            <v>25638</v>
          </cell>
        </row>
        <row r="19">
          <cell r="J19">
            <v>1364</v>
          </cell>
        </row>
        <row r="20">
          <cell r="J20">
            <v>132</v>
          </cell>
        </row>
        <row r="21">
          <cell r="J21">
            <v>27806</v>
          </cell>
        </row>
        <row r="22">
          <cell r="J22">
            <v>10781</v>
          </cell>
        </row>
        <row r="23">
          <cell r="J23">
            <v>21853</v>
          </cell>
        </row>
        <row r="24">
          <cell r="J24">
            <v>93731</v>
          </cell>
        </row>
        <row r="25">
          <cell r="J25">
            <v>33199</v>
          </cell>
        </row>
        <row r="26">
          <cell r="J26">
            <v>8113</v>
          </cell>
        </row>
        <row r="27">
          <cell r="J27">
            <v>3700</v>
          </cell>
        </row>
        <row r="28">
          <cell r="J28">
            <v>1575</v>
          </cell>
        </row>
        <row r="29">
          <cell r="J29">
            <v>17677</v>
          </cell>
        </row>
        <row r="30">
          <cell r="J30">
            <v>8202</v>
          </cell>
        </row>
        <row r="31">
          <cell r="J31">
            <v>21265</v>
          </cell>
        </row>
        <row r="32">
          <cell r="J32">
            <v>1250566</v>
          </cell>
        </row>
        <row r="33">
          <cell r="J33">
            <v>223024</v>
          </cell>
        </row>
        <row r="34">
          <cell r="J34">
            <v>143766</v>
          </cell>
        </row>
        <row r="35">
          <cell r="J35">
            <v>38613</v>
          </cell>
        </row>
        <row r="36">
          <cell r="J36">
            <v>9563</v>
          </cell>
        </row>
        <row r="37">
          <cell r="J37">
            <v>246511</v>
          </cell>
        </row>
        <row r="38">
          <cell r="J38">
            <v>160695</v>
          </cell>
        </row>
        <row r="39">
          <cell r="J39">
            <v>428394</v>
          </cell>
        </row>
      </sheetData>
      <sheetData sheetId="11">
        <row r="8">
          <cell r="J8">
            <v>119897</v>
          </cell>
        </row>
        <row r="9">
          <cell r="J9">
            <v>22653</v>
          </cell>
        </row>
        <row r="10">
          <cell r="J10">
            <v>14916</v>
          </cell>
        </row>
        <row r="11">
          <cell r="J11">
            <v>2043</v>
          </cell>
        </row>
        <row r="12">
          <cell r="J12">
            <v>272</v>
          </cell>
        </row>
        <row r="13">
          <cell r="J13">
            <v>9221</v>
          </cell>
        </row>
        <row r="14">
          <cell r="J14">
            <v>10755</v>
          </cell>
        </row>
        <row r="15">
          <cell r="J15">
            <v>5009</v>
          </cell>
        </row>
        <row r="16">
          <cell r="J16">
            <v>3622</v>
          </cell>
        </row>
        <row r="17">
          <cell r="J17">
            <v>24930</v>
          </cell>
        </row>
        <row r="18">
          <cell r="J18">
            <v>3695</v>
          </cell>
        </row>
        <row r="19">
          <cell r="J19">
            <v>6261</v>
          </cell>
        </row>
        <row r="20">
          <cell r="J20">
            <v>15892</v>
          </cell>
        </row>
        <row r="21">
          <cell r="J21">
            <v>613</v>
          </cell>
        </row>
        <row r="22">
          <cell r="J22">
            <v>15</v>
          </cell>
        </row>
        <row r="23">
          <cell r="J23">
            <v>93731</v>
          </cell>
        </row>
        <row r="24">
          <cell r="J24">
            <v>7901</v>
          </cell>
        </row>
        <row r="25">
          <cell r="J25">
            <v>875</v>
          </cell>
        </row>
        <row r="26">
          <cell r="J26">
            <v>625</v>
          </cell>
        </row>
        <row r="27">
          <cell r="J27">
            <v>11295</v>
          </cell>
        </row>
        <row r="28">
          <cell r="J28">
            <v>21339</v>
          </cell>
        </row>
        <row r="29">
          <cell r="J29">
            <v>0</v>
          </cell>
        </row>
        <row r="30">
          <cell r="J30">
            <v>29175</v>
          </cell>
        </row>
        <row r="31">
          <cell r="J31">
            <v>3033</v>
          </cell>
        </row>
        <row r="32">
          <cell r="J32">
            <v>6777</v>
          </cell>
        </row>
        <row r="33">
          <cell r="J33">
            <v>14211</v>
          </cell>
        </row>
        <row r="34">
          <cell r="J34">
            <v>213628</v>
          </cell>
        </row>
        <row r="43">
          <cell r="J43">
            <v>103702</v>
          </cell>
        </row>
        <row r="44">
          <cell r="J44">
            <v>0</v>
          </cell>
        </row>
        <row r="45">
          <cell r="J45">
            <v>971</v>
          </cell>
        </row>
        <row r="46">
          <cell r="J46">
            <v>50889</v>
          </cell>
        </row>
        <row r="47">
          <cell r="J47">
            <v>219225</v>
          </cell>
        </row>
        <row r="48">
          <cell r="J48">
            <v>9554</v>
          </cell>
        </row>
        <row r="49">
          <cell r="J49">
            <v>15810</v>
          </cell>
        </row>
        <row r="50">
          <cell r="J50">
            <v>211611</v>
          </cell>
        </row>
        <row r="51">
          <cell r="J51">
            <v>219094</v>
          </cell>
        </row>
        <row r="52">
          <cell r="J52">
            <v>10929</v>
          </cell>
        </row>
        <row r="53">
          <cell r="J53">
            <v>124732</v>
          </cell>
        </row>
        <row r="54">
          <cell r="J54">
            <v>138951</v>
          </cell>
        </row>
        <row r="55">
          <cell r="J55">
            <v>79339</v>
          </cell>
        </row>
        <row r="56">
          <cell r="J56">
            <v>2959</v>
          </cell>
        </row>
        <row r="57">
          <cell r="J57">
            <v>5595</v>
          </cell>
        </row>
        <row r="58">
          <cell r="J58">
            <v>11806</v>
          </cell>
        </row>
        <row r="59">
          <cell r="J59">
            <v>0</v>
          </cell>
        </row>
        <row r="60">
          <cell r="J60">
            <v>9564</v>
          </cell>
        </row>
        <row r="61">
          <cell r="J61">
            <v>14867</v>
          </cell>
        </row>
        <row r="62">
          <cell r="J62">
            <v>5463</v>
          </cell>
        </row>
        <row r="63">
          <cell r="J63">
            <v>6676</v>
          </cell>
        </row>
        <row r="65">
          <cell r="J65">
            <v>2013</v>
          </cell>
        </row>
        <row r="66">
          <cell r="J66">
            <v>6774</v>
          </cell>
        </row>
        <row r="67">
          <cell r="J67">
            <v>42</v>
          </cell>
        </row>
        <row r="68">
          <cell r="J68">
            <v>1250566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</sheetNames>
    <sheetDataSet>
      <sheetData sheetId="10">
        <row r="8">
          <cell r="J8">
            <v>61470</v>
          </cell>
        </row>
        <row r="9">
          <cell r="J9">
            <v>23142</v>
          </cell>
        </row>
        <row r="10">
          <cell r="J10">
            <v>1</v>
          </cell>
        </row>
        <row r="11">
          <cell r="J11">
            <v>62</v>
          </cell>
        </row>
        <row r="12">
          <cell r="J12">
            <v>485</v>
          </cell>
        </row>
        <row r="13">
          <cell r="J13">
            <v>18758</v>
          </cell>
        </row>
        <row r="14">
          <cell r="J14">
            <v>11436</v>
          </cell>
        </row>
        <row r="15">
          <cell r="J15">
            <v>7586</v>
          </cell>
        </row>
        <row r="16">
          <cell r="J16">
            <v>728348</v>
          </cell>
        </row>
        <row r="17">
          <cell r="J17">
            <v>84609</v>
          </cell>
        </row>
        <row r="18">
          <cell r="J18">
            <v>83912</v>
          </cell>
        </row>
        <row r="19">
          <cell r="J19">
            <v>73492</v>
          </cell>
        </row>
        <row r="20">
          <cell r="J20">
            <v>102</v>
          </cell>
        </row>
        <row r="21">
          <cell r="J21">
            <v>188867</v>
          </cell>
        </row>
        <row r="22">
          <cell r="J22">
            <v>123931</v>
          </cell>
        </row>
        <row r="23">
          <cell r="J23">
            <v>173435</v>
          </cell>
        </row>
      </sheetData>
      <sheetData sheetId="11">
        <row r="9">
          <cell r="J9">
            <v>0</v>
          </cell>
        </row>
        <row r="10">
          <cell r="J10">
            <v>91</v>
          </cell>
        </row>
        <row r="11">
          <cell r="J11">
            <v>48728</v>
          </cell>
        </row>
        <row r="12">
          <cell r="J12">
            <v>43767</v>
          </cell>
        </row>
        <row r="13">
          <cell r="J13">
            <v>7126</v>
          </cell>
        </row>
        <row r="14">
          <cell r="J14">
            <v>-4612</v>
          </cell>
        </row>
        <row r="15">
          <cell r="J15">
            <v>2702</v>
          </cell>
        </row>
        <row r="16">
          <cell r="J16">
            <v>1814</v>
          </cell>
        </row>
        <row r="17">
          <cell r="J17">
            <v>888</v>
          </cell>
        </row>
        <row r="18">
          <cell r="J18">
            <v>7312</v>
          </cell>
        </row>
        <row r="19">
          <cell r="J19">
            <v>2637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61470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4975</v>
          </cell>
        </row>
        <row r="35">
          <cell r="J35">
            <v>0</v>
          </cell>
        </row>
        <row r="36">
          <cell r="J36">
            <v>151348</v>
          </cell>
        </row>
        <row r="37">
          <cell r="J37">
            <v>24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545373</v>
          </cell>
        </row>
        <row r="42">
          <cell r="J42">
            <v>26472</v>
          </cell>
        </row>
        <row r="43">
          <cell r="J43">
            <v>156</v>
          </cell>
        </row>
        <row r="44">
          <cell r="J44">
            <v>0</v>
          </cell>
        </row>
        <row r="45">
          <cell r="J45">
            <v>728348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R9" sqref="R9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5" t="s">
        <v>6</v>
      </c>
      <c r="G5" s="166"/>
      <c r="H5" s="166"/>
      <c r="I5" s="166"/>
      <c r="J5" s="166"/>
      <c r="K5" s="166"/>
      <c r="L5" s="168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1">
        <f aca="true" t="shared" si="0" ref="B8:B39">H8-G8</f>
        <v>126214</v>
      </c>
      <c r="C8" s="87">
        <f>J8-'[1]县区 (5)'!J8</f>
        <v>131559</v>
      </c>
      <c r="D8" s="51">
        <f aca="true" t="shared" si="1" ref="D8:D39">B8-C8</f>
        <v>-5345</v>
      </c>
      <c r="E8" s="113">
        <f aca="true" t="shared" si="2" ref="E8:E39">IF(C8&lt;=0,0,D8/C8*100)</f>
        <v>-4.062815922893911</v>
      </c>
      <c r="F8" s="51">
        <v>673919</v>
      </c>
      <c r="G8" s="91">
        <v>263996</v>
      </c>
      <c r="H8" s="101">
        <v>390210</v>
      </c>
      <c r="I8" s="113">
        <f aca="true" t="shared" si="3" ref="I8:I39">IF(F8&lt;=0,0,H8/F8*100)</f>
        <v>57.901617256673276</v>
      </c>
      <c r="J8" s="101">
        <v>345187</v>
      </c>
      <c r="K8" s="51">
        <f aca="true" t="shared" si="4" ref="K8:K39">H8-J8</f>
        <v>45023</v>
      </c>
      <c r="L8" s="113">
        <f aca="true" t="shared" si="5" ref="L8:L39">IF(J8&lt;=0,0,K8/J8*100)</f>
        <v>13.043075202716208</v>
      </c>
    </row>
    <row r="9" spans="1:12" s="4" customFormat="1" ht="18" customHeight="1">
      <c r="A9" s="51" t="s">
        <v>17</v>
      </c>
      <c r="B9" s="51">
        <f t="shared" si="0"/>
        <v>31111</v>
      </c>
      <c r="C9" s="87">
        <f>J9-'[1]县区 (5)'!J9</f>
        <v>56279</v>
      </c>
      <c r="D9" s="51">
        <f t="shared" si="1"/>
        <v>-25168</v>
      </c>
      <c r="E9" s="113">
        <f t="shared" si="2"/>
        <v>-44.720055438085254</v>
      </c>
      <c r="F9" s="51">
        <v>232658</v>
      </c>
      <c r="G9" s="91">
        <v>104003</v>
      </c>
      <c r="H9" s="101">
        <v>135114</v>
      </c>
      <c r="I9" s="113">
        <f t="shared" si="3"/>
        <v>58.074082988764616</v>
      </c>
      <c r="J9" s="101">
        <v>121801</v>
      </c>
      <c r="K9" s="51">
        <f t="shared" si="4"/>
        <v>13313</v>
      </c>
      <c r="L9" s="113">
        <f t="shared" si="5"/>
        <v>10.930123726406187</v>
      </c>
    </row>
    <row r="10" spans="1:12" s="4" customFormat="1" ht="18" customHeight="1">
      <c r="A10" s="51" t="s">
        <v>18</v>
      </c>
      <c r="B10" s="51">
        <f t="shared" si="0"/>
        <v>21858</v>
      </c>
      <c r="C10" s="87">
        <f>J10-'[1]县区 (5)'!J10</f>
        <v>9592</v>
      </c>
      <c r="D10" s="51">
        <f t="shared" si="1"/>
        <v>12266</v>
      </c>
      <c r="E10" s="113">
        <f t="shared" si="2"/>
        <v>127.87739783152628</v>
      </c>
      <c r="F10" s="51">
        <v>87901</v>
      </c>
      <c r="G10" s="91">
        <v>26773</v>
      </c>
      <c r="H10" s="101">
        <v>48631</v>
      </c>
      <c r="I10" s="113">
        <f t="shared" si="3"/>
        <v>55.32474033287449</v>
      </c>
      <c r="J10" s="101">
        <v>43343</v>
      </c>
      <c r="K10" s="51">
        <f t="shared" si="4"/>
        <v>5288</v>
      </c>
      <c r="L10" s="113">
        <f t="shared" si="5"/>
        <v>12.20035530535496</v>
      </c>
    </row>
    <row r="11" spans="1:12" s="4" customFormat="1" ht="18" customHeight="1">
      <c r="A11" s="89" t="s">
        <v>19</v>
      </c>
      <c r="B11" s="51">
        <f t="shared" si="0"/>
        <v>765</v>
      </c>
      <c r="C11" s="87">
        <f>J11-'[1]县区 (5)'!J11</f>
        <v>228</v>
      </c>
      <c r="D11" s="51">
        <f t="shared" si="1"/>
        <v>537</v>
      </c>
      <c r="E11" s="113">
        <f t="shared" si="2"/>
        <v>235.52631578947367</v>
      </c>
      <c r="F11" s="51">
        <v>23029</v>
      </c>
      <c r="G11" s="91">
        <v>2228</v>
      </c>
      <c r="H11" s="101">
        <v>2993</v>
      </c>
      <c r="I11" s="113">
        <f t="shared" si="3"/>
        <v>12.99665638976942</v>
      </c>
      <c r="J11" s="101">
        <v>5292</v>
      </c>
      <c r="K11" s="51">
        <f t="shared" si="4"/>
        <v>-2299</v>
      </c>
      <c r="L11" s="113">
        <f t="shared" si="5"/>
        <v>-43.442932728647015</v>
      </c>
    </row>
    <row r="12" spans="1:12" s="4" customFormat="1" ht="18" customHeight="1">
      <c r="A12" s="89" t="s">
        <v>20</v>
      </c>
      <c r="B12" s="51">
        <f t="shared" si="0"/>
        <v>214</v>
      </c>
      <c r="C12" s="87">
        <f>J12-'[1]县区 (5)'!J12</f>
        <v>192</v>
      </c>
      <c r="D12" s="51">
        <f t="shared" si="1"/>
        <v>22</v>
      </c>
      <c r="E12" s="113">
        <f t="shared" si="2"/>
        <v>11.458333333333332</v>
      </c>
      <c r="F12" s="51">
        <v>3122</v>
      </c>
      <c r="G12" s="91">
        <v>2028</v>
      </c>
      <c r="H12" s="101">
        <v>2242</v>
      </c>
      <c r="I12" s="113">
        <f t="shared" si="3"/>
        <v>71.8129404228059</v>
      </c>
      <c r="J12" s="101">
        <v>1899</v>
      </c>
      <c r="K12" s="51">
        <f t="shared" si="4"/>
        <v>343</v>
      </c>
      <c r="L12" s="113">
        <f t="shared" si="5"/>
        <v>18.062137967351237</v>
      </c>
    </row>
    <row r="13" spans="1:12" s="4" customFormat="1" ht="18" customHeight="1">
      <c r="A13" s="89" t="s">
        <v>21</v>
      </c>
      <c r="B13" s="51">
        <f t="shared" si="0"/>
        <v>41878</v>
      </c>
      <c r="C13" s="87">
        <f>J13-'[1]县区 (5)'!J13</f>
        <v>39546</v>
      </c>
      <c r="D13" s="51">
        <f t="shared" si="1"/>
        <v>2332</v>
      </c>
      <c r="E13" s="113">
        <f t="shared" si="2"/>
        <v>5.896930157285187</v>
      </c>
      <c r="F13" s="51">
        <v>150133</v>
      </c>
      <c r="G13" s="91">
        <v>55309</v>
      </c>
      <c r="H13" s="101">
        <v>97187</v>
      </c>
      <c r="I13" s="113">
        <f t="shared" si="3"/>
        <v>64.73393591015966</v>
      </c>
      <c r="J13" s="101">
        <v>85029</v>
      </c>
      <c r="K13" s="51">
        <f t="shared" si="4"/>
        <v>12158</v>
      </c>
      <c r="L13" s="113">
        <f t="shared" si="5"/>
        <v>14.29865104846582</v>
      </c>
    </row>
    <row r="14" spans="1:12" s="4" customFormat="1" ht="18" customHeight="1">
      <c r="A14" s="89" t="s">
        <v>22</v>
      </c>
      <c r="B14" s="51">
        <f t="shared" si="0"/>
        <v>9128</v>
      </c>
      <c r="C14" s="87">
        <f>J14-'[1]县区 (5)'!J14</f>
        <v>8585</v>
      </c>
      <c r="D14" s="51">
        <f t="shared" si="1"/>
        <v>543</v>
      </c>
      <c r="E14" s="113">
        <f t="shared" si="2"/>
        <v>6.324985439720443</v>
      </c>
      <c r="F14" s="51">
        <v>51236</v>
      </c>
      <c r="G14" s="91">
        <v>21655</v>
      </c>
      <c r="H14" s="101">
        <v>30783</v>
      </c>
      <c r="I14" s="113">
        <f t="shared" si="3"/>
        <v>60.08080256069951</v>
      </c>
      <c r="J14" s="101">
        <v>27568</v>
      </c>
      <c r="K14" s="51">
        <f t="shared" si="4"/>
        <v>3215</v>
      </c>
      <c r="L14" s="113">
        <f t="shared" si="5"/>
        <v>11.66207196749855</v>
      </c>
    </row>
    <row r="15" spans="1:12" s="4" customFormat="1" ht="18" customHeight="1">
      <c r="A15" s="89" t="s">
        <v>23</v>
      </c>
      <c r="B15" s="51">
        <f t="shared" si="0"/>
        <v>21260</v>
      </c>
      <c r="C15" s="87">
        <f>J15-'[1]县区 (5)'!J15</f>
        <v>17137</v>
      </c>
      <c r="D15" s="51">
        <f t="shared" si="1"/>
        <v>4123</v>
      </c>
      <c r="E15" s="113">
        <f t="shared" si="2"/>
        <v>24.059053509949234</v>
      </c>
      <c r="F15" s="51">
        <v>125840</v>
      </c>
      <c r="G15" s="91">
        <v>52000</v>
      </c>
      <c r="H15" s="101">
        <v>73260</v>
      </c>
      <c r="I15" s="113">
        <f t="shared" si="3"/>
        <v>58.21678321678322</v>
      </c>
      <c r="J15" s="101">
        <v>60255</v>
      </c>
      <c r="K15" s="51">
        <f t="shared" si="4"/>
        <v>13005</v>
      </c>
      <c r="L15" s="113">
        <f t="shared" si="5"/>
        <v>21.583271097834206</v>
      </c>
    </row>
    <row r="16" spans="1:12" s="4" customFormat="1" ht="18" customHeight="1">
      <c r="A16" s="169" t="s">
        <v>24</v>
      </c>
      <c r="B16" s="51">
        <f t="shared" si="0"/>
        <v>35816</v>
      </c>
      <c r="C16" s="87">
        <f>J16-'[1]县区 (5)'!J16</f>
        <v>26315</v>
      </c>
      <c r="D16" s="51">
        <f t="shared" si="1"/>
        <v>9501</v>
      </c>
      <c r="E16" s="113">
        <f t="shared" si="2"/>
        <v>36.104883146494394</v>
      </c>
      <c r="F16" s="51">
        <v>349165</v>
      </c>
      <c r="G16" s="91">
        <v>136740</v>
      </c>
      <c r="H16" s="101">
        <v>172556</v>
      </c>
      <c r="I16" s="113">
        <f t="shared" si="3"/>
        <v>49.41961536809245</v>
      </c>
      <c r="J16" s="101">
        <v>146212</v>
      </c>
      <c r="K16" s="51">
        <f t="shared" si="4"/>
        <v>26344</v>
      </c>
      <c r="L16" s="113">
        <f t="shared" si="5"/>
        <v>18.017672968019042</v>
      </c>
    </row>
    <row r="17" spans="1:12" s="4" customFormat="1" ht="18" customHeight="1">
      <c r="A17" s="51" t="s">
        <v>25</v>
      </c>
      <c r="B17" s="51">
        <f t="shared" si="0"/>
        <v>8439</v>
      </c>
      <c r="C17" s="87">
        <f>J17-'[1]县区 (5)'!J17</f>
        <v>5866</v>
      </c>
      <c r="D17" s="51">
        <f t="shared" si="1"/>
        <v>2573</v>
      </c>
      <c r="E17" s="113">
        <f t="shared" si="2"/>
        <v>43.86293897033754</v>
      </c>
      <c r="F17" s="51">
        <v>91368</v>
      </c>
      <c r="G17" s="91">
        <v>38640</v>
      </c>
      <c r="H17" s="101">
        <v>47079</v>
      </c>
      <c r="I17" s="113">
        <f t="shared" si="3"/>
        <v>51.526792750197004</v>
      </c>
      <c r="J17" s="101">
        <v>38189</v>
      </c>
      <c r="K17" s="51">
        <f t="shared" si="4"/>
        <v>8890</v>
      </c>
      <c r="L17" s="113">
        <f t="shared" si="5"/>
        <v>23.27895467281154</v>
      </c>
    </row>
    <row r="18" spans="1:12" s="4" customFormat="1" ht="18" customHeight="1">
      <c r="A18" s="51" t="s">
        <v>26</v>
      </c>
      <c r="B18" s="51">
        <f t="shared" si="0"/>
        <v>4964</v>
      </c>
      <c r="C18" s="87">
        <f>J18-'[1]县区 (5)'!J18</f>
        <v>6366</v>
      </c>
      <c r="D18" s="51">
        <f t="shared" si="1"/>
        <v>-1402</v>
      </c>
      <c r="E18" s="113">
        <f t="shared" si="2"/>
        <v>-22.02324850769714</v>
      </c>
      <c r="F18" s="51">
        <v>56101</v>
      </c>
      <c r="G18" s="91">
        <v>22397</v>
      </c>
      <c r="H18" s="101">
        <v>27361</v>
      </c>
      <c r="I18" s="113">
        <f t="shared" si="3"/>
        <v>48.770966649435834</v>
      </c>
      <c r="J18" s="101">
        <v>32004</v>
      </c>
      <c r="K18" s="51">
        <f t="shared" si="4"/>
        <v>-4643</v>
      </c>
      <c r="L18" s="113">
        <f t="shared" si="5"/>
        <v>-14.507561554805648</v>
      </c>
    </row>
    <row r="19" spans="1:12" s="4" customFormat="1" ht="18" customHeight="1">
      <c r="A19" s="89" t="s">
        <v>27</v>
      </c>
      <c r="B19" s="51">
        <f t="shared" si="0"/>
        <v>717</v>
      </c>
      <c r="C19" s="87">
        <f>J19-'[1]县区 (5)'!J19</f>
        <v>208</v>
      </c>
      <c r="D19" s="51">
        <f t="shared" si="1"/>
        <v>509</v>
      </c>
      <c r="E19" s="113">
        <f t="shared" si="2"/>
        <v>244.71153846153845</v>
      </c>
      <c r="F19" s="51">
        <v>9757</v>
      </c>
      <c r="G19" s="91">
        <v>1715</v>
      </c>
      <c r="H19" s="101">
        <v>2432</v>
      </c>
      <c r="I19" s="113">
        <f t="shared" si="3"/>
        <v>24.92569437327047</v>
      </c>
      <c r="J19" s="101">
        <v>1572</v>
      </c>
      <c r="K19" s="51">
        <f t="shared" si="4"/>
        <v>860</v>
      </c>
      <c r="L19" s="113">
        <f t="shared" si="5"/>
        <v>54.70737913486005</v>
      </c>
    </row>
    <row r="20" spans="1:12" s="4" customFormat="1" ht="18" customHeight="1">
      <c r="A20" s="89" t="s">
        <v>28</v>
      </c>
      <c r="B20" s="51">
        <f t="shared" si="0"/>
        <v>211</v>
      </c>
      <c r="C20" s="87">
        <f>J20-'[1]县区 (5)'!J20</f>
        <v>179</v>
      </c>
      <c r="D20" s="51">
        <f t="shared" si="1"/>
        <v>32</v>
      </c>
      <c r="E20" s="113">
        <f t="shared" si="2"/>
        <v>17.877094972067038</v>
      </c>
      <c r="F20" s="51">
        <v>611</v>
      </c>
      <c r="G20" s="91">
        <v>183</v>
      </c>
      <c r="H20" s="101">
        <v>394</v>
      </c>
      <c r="I20" s="113">
        <f t="shared" si="3"/>
        <v>64.48445171849427</v>
      </c>
      <c r="J20" s="101">
        <v>311</v>
      </c>
      <c r="K20" s="51">
        <f t="shared" si="4"/>
        <v>83</v>
      </c>
      <c r="L20" s="113">
        <f t="shared" si="5"/>
        <v>26.688102893890676</v>
      </c>
    </row>
    <row r="21" spans="1:12" s="4" customFormat="1" ht="18" customHeight="1">
      <c r="A21" s="89" t="s">
        <v>29</v>
      </c>
      <c r="B21" s="51">
        <f t="shared" si="0"/>
        <v>10093</v>
      </c>
      <c r="C21" s="87">
        <f>J21-'[1]县区 (5)'!J21</f>
        <v>6429</v>
      </c>
      <c r="D21" s="51">
        <f t="shared" si="1"/>
        <v>3664</v>
      </c>
      <c r="E21" s="113">
        <f t="shared" si="2"/>
        <v>56.99175610514855</v>
      </c>
      <c r="F21" s="51">
        <v>97586</v>
      </c>
      <c r="G21" s="91">
        <v>38562</v>
      </c>
      <c r="H21" s="101">
        <v>48655</v>
      </c>
      <c r="I21" s="113">
        <f t="shared" si="3"/>
        <v>49.858586272621075</v>
      </c>
      <c r="J21" s="101">
        <v>34235</v>
      </c>
      <c r="K21" s="51">
        <f t="shared" si="4"/>
        <v>14420</v>
      </c>
      <c r="L21" s="113">
        <f t="shared" si="5"/>
        <v>42.12063677523003</v>
      </c>
    </row>
    <row r="22" spans="1:12" s="4" customFormat="1" ht="18" customHeight="1">
      <c r="A22" s="89" t="s">
        <v>30</v>
      </c>
      <c r="B22" s="51">
        <f t="shared" si="0"/>
        <v>3556</v>
      </c>
      <c r="C22" s="87">
        <f>J22-'[1]县区 (5)'!J22</f>
        <v>4119</v>
      </c>
      <c r="D22" s="51">
        <f t="shared" si="1"/>
        <v>-563</v>
      </c>
      <c r="E22" s="113">
        <f t="shared" si="2"/>
        <v>-13.66836610827871</v>
      </c>
      <c r="F22" s="51">
        <v>30742</v>
      </c>
      <c r="G22" s="91">
        <v>12353</v>
      </c>
      <c r="H22" s="101">
        <v>15909</v>
      </c>
      <c r="I22" s="113">
        <f t="shared" si="3"/>
        <v>51.75004879318197</v>
      </c>
      <c r="J22" s="101">
        <v>14900</v>
      </c>
      <c r="K22" s="51">
        <f t="shared" si="4"/>
        <v>1009</v>
      </c>
      <c r="L22" s="113">
        <f t="shared" si="5"/>
        <v>6.771812080536913</v>
      </c>
    </row>
    <row r="23" spans="1:12" s="4" customFormat="1" ht="18" customHeight="1">
      <c r="A23" s="89" t="s">
        <v>31</v>
      </c>
      <c r="B23" s="51">
        <f t="shared" si="0"/>
        <v>7836</v>
      </c>
      <c r="C23" s="87">
        <f>J23-'[1]县区 (5)'!J23</f>
        <v>3148</v>
      </c>
      <c r="D23" s="51">
        <f t="shared" si="1"/>
        <v>4688</v>
      </c>
      <c r="E23" s="113">
        <f t="shared" si="2"/>
        <v>148.9199491740788</v>
      </c>
      <c r="F23" s="51">
        <v>63000</v>
      </c>
      <c r="G23" s="91">
        <v>22890</v>
      </c>
      <c r="H23" s="101">
        <v>30726</v>
      </c>
      <c r="I23" s="113">
        <f t="shared" si="3"/>
        <v>48.77142857142857</v>
      </c>
      <c r="J23" s="101">
        <v>25001</v>
      </c>
      <c r="K23" s="51">
        <f t="shared" si="4"/>
        <v>5725</v>
      </c>
      <c r="L23" s="113">
        <f t="shared" si="5"/>
        <v>22.899084036638534</v>
      </c>
    </row>
    <row r="24" spans="1:12" s="4" customFormat="1" ht="18" customHeight="1">
      <c r="A24" s="169" t="s">
        <v>32</v>
      </c>
      <c r="B24" s="51">
        <f t="shared" si="0"/>
        <v>90398</v>
      </c>
      <c r="C24" s="87">
        <f>J24-'[1]县区 (5)'!J24</f>
        <v>105244</v>
      </c>
      <c r="D24" s="51">
        <f t="shared" si="1"/>
        <v>-14846</v>
      </c>
      <c r="E24" s="113">
        <f t="shared" si="2"/>
        <v>-14.106267340656</v>
      </c>
      <c r="F24" s="51">
        <v>324754</v>
      </c>
      <c r="G24" s="91">
        <v>127256</v>
      </c>
      <c r="H24" s="101">
        <v>217654</v>
      </c>
      <c r="I24" s="113">
        <f t="shared" si="3"/>
        <v>67.02119142489393</v>
      </c>
      <c r="J24" s="101">
        <v>198975</v>
      </c>
      <c r="K24" s="51">
        <f t="shared" si="4"/>
        <v>18679</v>
      </c>
      <c r="L24" s="113">
        <f t="shared" si="5"/>
        <v>9.387611508983541</v>
      </c>
    </row>
    <row r="25" spans="1:12" s="4" customFormat="1" ht="18" customHeight="1">
      <c r="A25" s="51" t="s">
        <v>25</v>
      </c>
      <c r="B25" s="51">
        <f t="shared" si="0"/>
        <v>22672</v>
      </c>
      <c r="C25" s="87">
        <f>J25-'[1]县区 (5)'!J25</f>
        <v>50413</v>
      </c>
      <c r="D25" s="51">
        <f t="shared" si="1"/>
        <v>-27741</v>
      </c>
      <c r="E25" s="113">
        <f t="shared" si="2"/>
        <v>-55.0274730724218</v>
      </c>
      <c r="F25" s="4">
        <v>141290</v>
      </c>
      <c r="G25" s="91">
        <v>65363</v>
      </c>
      <c r="H25" s="101">
        <v>88035</v>
      </c>
      <c r="I25" s="113">
        <f t="shared" si="3"/>
        <v>62.308018968079836</v>
      </c>
      <c r="J25" s="101">
        <v>83612</v>
      </c>
      <c r="K25" s="51">
        <f t="shared" si="4"/>
        <v>4423</v>
      </c>
      <c r="L25" s="113">
        <f t="shared" si="5"/>
        <v>5.289910539157059</v>
      </c>
    </row>
    <row r="26" spans="1:12" s="4" customFormat="1" ht="18" customHeight="1">
      <c r="A26" s="51" t="s">
        <v>26</v>
      </c>
      <c r="B26" s="51">
        <f t="shared" si="0"/>
        <v>16894</v>
      </c>
      <c r="C26" s="87">
        <f>J26-'[1]县区 (5)'!J26</f>
        <v>3226</v>
      </c>
      <c r="D26" s="51">
        <f t="shared" si="1"/>
        <v>13668</v>
      </c>
      <c r="E26" s="113">
        <f t="shared" si="2"/>
        <v>423.68257904525734</v>
      </c>
      <c r="F26" s="51">
        <v>31800</v>
      </c>
      <c r="G26" s="91">
        <v>4376</v>
      </c>
      <c r="H26" s="101">
        <v>21270</v>
      </c>
      <c r="I26" s="113">
        <f t="shared" si="3"/>
        <v>66.88679245283019</v>
      </c>
      <c r="J26" s="101">
        <v>11339</v>
      </c>
      <c r="K26" s="51">
        <f t="shared" si="4"/>
        <v>9931</v>
      </c>
      <c r="L26" s="113">
        <f t="shared" si="5"/>
        <v>87.58267924861099</v>
      </c>
    </row>
    <row r="27" spans="1:12" s="4" customFormat="1" ht="18" customHeight="1">
      <c r="A27" s="89" t="s">
        <v>27</v>
      </c>
      <c r="B27" s="51">
        <f t="shared" si="0"/>
        <v>48</v>
      </c>
      <c r="C27" s="87">
        <f>J27-'[1]县区 (5)'!J27</f>
        <v>20</v>
      </c>
      <c r="D27" s="51">
        <f t="shared" si="1"/>
        <v>28</v>
      </c>
      <c r="E27" s="113">
        <f t="shared" si="2"/>
        <v>140</v>
      </c>
      <c r="F27" s="51">
        <v>13272</v>
      </c>
      <c r="G27" s="91">
        <v>513</v>
      </c>
      <c r="H27" s="101">
        <v>561</v>
      </c>
      <c r="I27" s="113">
        <f t="shared" si="3"/>
        <v>4.226943942133816</v>
      </c>
      <c r="J27" s="101">
        <v>3720</v>
      </c>
      <c r="K27" s="51">
        <f t="shared" si="4"/>
        <v>-3159</v>
      </c>
      <c r="L27" s="113">
        <f t="shared" si="5"/>
        <v>-84.91935483870968</v>
      </c>
    </row>
    <row r="28" spans="1:12" s="4" customFormat="1" ht="18" customHeight="1">
      <c r="A28" s="89" t="s">
        <v>28</v>
      </c>
      <c r="B28" s="51">
        <f t="shared" si="0"/>
        <v>3</v>
      </c>
      <c r="C28" s="87">
        <f>J28-'[1]县区 (5)'!J28</f>
        <v>13</v>
      </c>
      <c r="D28" s="51">
        <f t="shared" si="1"/>
        <v>-10</v>
      </c>
      <c r="E28" s="113">
        <f t="shared" si="2"/>
        <v>-76.92307692307693</v>
      </c>
      <c r="F28" s="51">
        <v>2511</v>
      </c>
      <c r="G28" s="91">
        <v>1845</v>
      </c>
      <c r="H28" s="101">
        <v>1848</v>
      </c>
      <c r="I28" s="113">
        <f t="shared" si="3"/>
        <v>73.59617682198328</v>
      </c>
      <c r="J28" s="101">
        <v>1588</v>
      </c>
      <c r="K28" s="51">
        <f t="shared" si="4"/>
        <v>260</v>
      </c>
      <c r="L28" s="113">
        <f t="shared" si="5"/>
        <v>16.3727959697733</v>
      </c>
    </row>
    <row r="29" spans="1:12" s="4" customFormat="1" ht="18" customHeight="1">
      <c r="A29" s="89" t="s">
        <v>29</v>
      </c>
      <c r="B29" s="51">
        <f t="shared" si="0"/>
        <v>31785</v>
      </c>
      <c r="C29" s="87">
        <f>J29-'[1]县区 (5)'!J29</f>
        <v>33117</v>
      </c>
      <c r="D29" s="51">
        <f t="shared" si="1"/>
        <v>-1332</v>
      </c>
      <c r="E29" s="113">
        <f t="shared" si="2"/>
        <v>-4.022103451399584</v>
      </c>
      <c r="F29" s="51">
        <v>52547</v>
      </c>
      <c r="G29" s="91">
        <v>16747</v>
      </c>
      <c r="H29" s="101">
        <v>48532</v>
      </c>
      <c r="I29" s="113">
        <f t="shared" si="3"/>
        <v>92.35922126857861</v>
      </c>
      <c r="J29" s="101">
        <v>50794</v>
      </c>
      <c r="K29" s="51">
        <f t="shared" si="4"/>
        <v>-2262</v>
      </c>
      <c r="L29" s="113">
        <f t="shared" si="5"/>
        <v>-4.45328188368705</v>
      </c>
    </row>
    <row r="30" spans="1:12" s="4" customFormat="1" ht="18" customHeight="1">
      <c r="A30" s="89" t="s">
        <v>30</v>
      </c>
      <c r="B30" s="51">
        <f t="shared" si="0"/>
        <v>5572</v>
      </c>
      <c r="C30" s="87">
        <f>J30-'[1]县区 (5)'!J30</f>
        <v>4466</v>
      </c>
      <c r="D30" s="51">
        <f t="shared" si="1"/>
        <v>1106</v>
      </c>
      <c r="E30" s="113">
        <f t="shared" si="2"/>
        <v>24.76489028213166</v>
      </c>
      <c r="F30" s="51">
        <v>20494</v>
      </c>
      <c r="G30" s="91">
        <v>9302</v>
      </c>
      <c r="H30" s="101">
        <v>14874</v>
      </c>
      <c r="I30" s="113">
        <f t="shared" si="3"/>
        <v>72.57733970918318</v>
      </c>
      <c r="J30" s="101">
        <v>12668</v>
      </c>
      <c r="K30" s="51">
        <f t="shared" si="4"/>
        <v>2206</v>
      </c>
      <c r="L30" s="113">
        <f t="shared" si="5"/>
        <v>17.413956425639405</v>
      </c>
    </row>
    <row r="31" spans="1:12" s="4" customFormat="1" ht="18" customHeight="1">
      <c r="A31" s="89" t="s">
        <v>31</v>
      </c>
      <c r="B31" s="51">
        <f t="shared" si="0"/>
        <v>13424</v>
      </c>
      <c r="C31" s="87">
        <f>J31-'[1]县区 (5)'!J31</f>
        <v>13989</v>
      </c>
      <c r="D31" s="51">
        <f t="shared" si="1"/>
        <v>-565</v>
      </c>
      <c r="E31" s="113">
        <f t="shared" si="2"/>
        <v>-4.038887697476589</v>
      </c>
      <c r="F31" s="51">
        <v>62840</v>
      </c>
      <c r="G31" s="91">
        <v>29110</v>
      </c>
      <c r="H31" s="101">
        <v>42534</v>
      </c>
      <c r="I31" s="113">
        <f t="shared" si="3"/>
        <v>67.68618714194781</v>
      </c>
      <c r="J31" s="101">
        <v>35254</v>
      </c>
      <c r="K31" s="51">
        <f t="shared" si="4"/>
        <v>7280</v>
      </c>
      <c r="L31" s="113">
        <f t="shared" si="5"/>
        <v>20.650138991320134</v>
      </c>
    </row>
    <row r="32" spans="1:12" s="4" customFormat="1" ht="18" customHeight="1">
      <c r="A32" s="90" t="s">
        <v>33</v>
      </c>
      <c r="B32" s="51">
        <f t="shared" si="0"/>
        <v>217089</v>
      </c>
      <c r="C32" s="87">
        <f>J32-'[1]县区 (5)'!J32</f>
        <v>260864</v>
      </c>
      <c r="D32" s="51">
        <f t="shared" si="1"/>
        <v>-43775</v>
      </c>
      <c r="E32" s="113">
        <f t="shared" si="2"/>
        <v>-16.780774656526006</v>
      </c>
      <c r="F32" s="51">
        <v>3034709</v>
      </c>
      <c r="G32" s="91">
        <v>1118338</v>
      </c>
      <c r="H32" s="101">
        <v>1335427</v>
      </c>
      <c r="I32" s="113">
        <f t="shared" si="3"/>
        <v>44.00510889182455</v>
      </c>
      <c r="J32" s="101">
        <v>1511430</v>
      </c>
      <c r="K32" s="51">
        <f t="shared" si="4"/>
        <v>-176003</v>
      </c>
      <c r="L32" s="113">
        <f t="shared" si="5"/>
        <v>-11.644799957655994</v>
      </c>
    </row>
    <row r="33" spans="1:12" s="4" customFormat="1" ht="18" customHeight="1">
      <c r="A33" s="51" t="s">
        <v>25</v>
      </c>
      <c r="B33" s="51">
        <f t="shared" si="0"/>
        <v>45960</v>
      </c>
      <c r="C33" s="87">
        <f>J33-'[1]县区 (5)'!J33</f>
        <v>64478</v>
      </c>
      <c r="D33" s="51">
        <f t="shared" si="1"/>
        <v>-18518</v>
      </c>
      <c r="E33" s="113">
        <f t="shared" si="2"/>
        <v>-28.71987344520612</v>
      </c>
      <c r="F33" s="51">
        <v>668050</v>
      </c>
      <c r="G33" s="91">
        <v>197004</v>
      </c>
      <c r="H33" s="101">
        <v>242964</v>
      </c>
      <c r="I33" s="113">
        <f t="shared" si="3"/>
        <v>36.36913404685278</v>
      </c>
      <c r="J33" s="101">
        <v>287502</v>
      </c>
      <c r="K33" s="51">
        <f t="shared" si="4"/>
        <v>-44538</v>
      </c>
      <c r="L33" s="113">
        <f t="shared" si="5"/>
        <v>-15.49137049481395</v>
      </c>
    </row>
    <row r="34" spans="1:12" s="4" customFormat="1" ht="18" customHeight="1">
      <c r="A34" s="51" t="s">
        <v>26</v>
      </c>
      <c r="B34" s="51">
        <f t="shared" si="0"/>
        <v>19243</v>
      </c>
      <c r="C34" s="87">
        <f>J34-'[1]县区 (5)'!J34</f>
        <v>14569</v>
      </c>
      <c r="D34" s="51">
        <f t="shared" si="1"/>
        <v>4674</v>
      </c>
      <c r="E34" s="113">
        <f t="shared" si="2"/>
        <v>32.08181755782826</v>
      </c>
      <c r="F34" s="51">
        <v>398369</v>
      </c>
      <c r="G34" s="91">
        <v>82666</v>
      </c>
      <c r="H34" s="101">
        <v>101909</v>
      </c>
      <c r="I34" s="113">
        <f t="shared" si="3"/>
        <v>25.581558806031595</v>
      </c>
      <c r="J34" s="101">
        <v>158335</v>
      </c>
      <c r="K34" s="51">
        <f t="shared" si="4"/>
        <v>-56426</v>
      </c>
      <c r="L34" s="113">
        <f t="shared" si="5"/>
        <v>-35.637098556857296</v>
      </c>
    </row>
    <row r="35" spans="1:12" s="4" customFormat="1" ht="18" customHeight="1">
      <c r="A35" s="89" t="s">
        <v>27</v>
      </c>
      <c r="B35" s="51">
        <f t="shared" si="0"/>
        <v>2970</v>
      </c>
      <c r="C35" s="87">
        <f>J35-'[1]县区 (5)'!J35</f>
        <v>4805</v>
      </c>
      <c r="D35" s="51">
        <f t="shared" si="1"/>
        <v>-1835</v>
      </c>
      <c r="E35" s="113">
        <f t="shared" si="2"/>
        <v>-38.189386056191466</v>
      </c>
      <c r="F35" s="51">
        <v>67143</v>
      </c>
      <c r="G35" s="91">
        <v>27045</v>
      </c>
      <c r="H35" s="101">
        <v>30015</v>
      </c>
      <c r="I35" s="113">
        <f t="shared" si="3"/>
        <v>44.70309637639069</v>
      </c>
      <c r="J35" s="101">
        <v>43418</v>
      </c>
      <c r="K35" s="51">
        <f t="shared" si="4"/>
        <v>-13403</v>
      </c>
      <c r="L35" s="113">
        <f t="shared" si="5"/>
        <v>-30.86968538394214</v>
      </c>
    </row>
    <row r="36" spans="1:12" s="4" customFormat="1" ht="18" customHeight="1">
      <c r="A36" s="89" t="s">
        <v>28</v>
      </c>
      <c r="B36" s="51">
        <f t="shared" si="0"/>
        <v>920</v>
      </c>
      <c r="C36" s="87">
        <f>J36-'[1]县区 (5)'!J36</f>
        <v>1533</v>
      </c>
      <c r="D36" s="51">
        <f t="shared" si="1"/>
        <v>-613</v>
      </c>
      <c r="E36" s="113">
        <f t="shared" si="2"/>
        <v>-39.98695368558382</v>
      </c>
      <c r="F36" s="51">
        <v>23911</v>
      </c>
      <c r="G36" s="91">
        <v>9908</v>
      </c>
      <c r="H36" s="101">
        <v>10828</v>
      </c>
      <c r="I36" s="113">
        <f t="shared" si="3"/>
        <v>45.284597047384054</v>
      </c>
      <c r="J36" s="101">
        <v>11096</v>
      </c>
      <c r="K36" s="51">
        <f t="shared" si="4"/>
        <v>-268</v>
      </c>
      <c r="L36" s="113">
        <f t="shared" si="5"/>
        <v>-2.4152847873107426</v>
      </c>
    </row>
    <row r="37" spans="1:12" s="4" customFormat="1" ht="18" customHeight="1">
      <c r="A37" s="89" t="s">
        <v>29</v>
      </c>
      <c r="B37" s="51">
        <f t="shared" si="0"/>
        <v>49746</v>
      </c>
      <c r="C37" s="87">
        <f>J37-'[1]县区 (5)'!J37</f>
        <v>66934</v>
      </c>
      <c r="D37" s="51">
        <f t="shared" si="1"/>
        <v>-17188</v>
      </c>
      <c r="E37" s="113">
        <f t="shared" si="2"/>
        <v>-25.679027101323694</v>
      </c>
      <c r="F37" s="51">
        <v>628500</v>
      </c>
      <c r="G37" s="91">
        <v>240271</v>
      </c>
      <c r="H37" s="101">
        <v>290017</v>
      </c>
      <c r="I37" s="113">
        <f t="shared" si="3"/>
        <v>46.144311853619726</v>
      </c>
      <c r="J37" s="101">
        <v>313445</v>
      </c>
      <c r="K37" s="51">
        <f t="shared" si="4"/>
        <v>-23428</v>
      </c>
      <c r="L37" s="113">
        <f t="shared" si="5"/>
        <v>-7.474357542790601</v>
      </c>
    </row>
    <row r="38" spans="1:12" s="4" customFormat="1" ht="18" customHeight="1">
      <c r="A38" s="89" t="s">
        <v>30</v>
      </c>
      <c r="B38" s="51">
        <f t="shared" si="0"/>
        <v>25929</v>
      </c>
      <c r="C38" s="87">
        <f>J38-'[1]县区 (5)'!J38</f>
        <v>29242</v>
      </c>
      <c r="D38" s="51">
        <f t="shared" si="1"/>
        <v>-3313</v>
      </c>
      <c r="E38" s="113">
        <f t="shared" si="2"/>
        <v>-11.32959441898639</v>
      </c>
      <c r="F38" s="51">
        <v>319555</v>
      </c>
      <c r="G38" s="91">
        <v>138528</v>
      </c>
      <c r="H38" s="101">
        <v>164457</v>
      </c>
      <c r="I38" s="113">
        <f t="shared" si="3"/>
        <v>51.46438015365117</v>
      </c>
      <c r="J38" s="101">
        <v>189937</v>
      </c>
      <c r="K38" s="51">
        <f t="shared" si="4"/>
        <v>-25480</v>
      </c>
      <c r="L38" s="113">
        <f t="shared" si="5"/>
        <v>-13.414974438892896</v>
      </c>
    </row>
    <row r="39" spans="1:12" s="4" customFormat="1" ht="18" customHeight="1">
      <c r="A39" s="89" t="s">
        <v>31</v>
      </c>
      <c r="B39" s="51">
        <f t="shared" si="0"/>
        <v>72321</v>
      </c>
      <c r="C39" s="87">
        <f>J39-'[1]县区 (5)'!J39</f>
        <v>79303</v>
      </c>
      <c r="D39" s="51">
        <f t="shared" si="1"/>
        <v>-6982</v>
      </c>
      <c r="E39" s="113">
        <f t="shared" si="2"/>
        <v>-8.804206650441976</v>
      </c>
      <c r="F39" s="51">
        <v>929181</v>
      </c>
      <c r="G39" s="91">
        <v>422916</v>
      </c>
      <c r="H39" s="101">
        <v>495237</v>
      </c>
      <c r="I39" s="113">
        <f t="shared" si="3"/>
        <v>53.29822714842426</v>
      </c>
      <c r="J39" s="101">
        <v>507697</v>
      </c>
      <c r="K39" s="51">
        <f t="shared" si="4"/>
        <v>-12460</v>
      </c>
      <c r="L39" s="113">
        <f t="shared" si="5"/>
        <v>-2.4542197413023907</v>
      </c>
    </row>
    <row r="40" spans="1:12" s="4" customFormat="1" ht="18" customHeight="1">
      <c r="A40" s="34"/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34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52">
      <selection activeCell="A1" sqref="A1:IV65536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35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4"/>
      <c r="J2" s="144"/>
      <c r="K2" s="9"/>
      <c r="L2" s="9"/>
      <c r="M2" s="9"/>
    </row>
    <row r="3" spans="1:13" s="78" customFormat="1" ht="19.5" customHeight="1">
      <c r="A3" s="35"/>
      <c r="B3" s="35"/>
      <c r="C3" s="36"/>
      <c r="D3" s="68"/>
      <c r="E3" s="68"/>
      <c r="F3" s="68"/>
      <c r="G3" s="35"/>
      <c r="H3" s="35"/>
      <c r="I3" s="145"/>
      <c r="J3" s="146"/>
      <c r="K3" s="68"/>
      <c r="L3" s="68"/>
      <c r="M3" s="68"/>
    </row>
    <row r="4" spans="1:13" s="4" customFormat="1" ht="19.5" customHeight="1">
      <c r="A4" s="4" t="s">
        <v>1</v>
      </c>
      <c r="B4" s="6"/>
      <c r="C4" s="7"/>
      <c r="D4" s="106"/>
      <c r="E4" s="106"/>
      <c r="F4" s="96" t="s">
        <v>2</v>
      </c>
      <c r="G4" s="6"/>
      <c r="H4" s="6"/>
      <c r="I4" s="147" t="s">
        <v>2</v>
      </c>
      <c r="J4" s="147"/>
      <c r="K4" s="148" t="s">
        <v>3</v>
      </c>
      <c r="L4" s="148"/>
      <c r="M4" s="148"/>
    </row>
    <row r="5" spans="1:13" s="4" customFormat="1" ht="19.5" customHeight="1">
      <c r="A5" s="107" t="s">
        <v>4</v>
      </c>
      <c r="B5" s="39" t="s">
        <v>5</v>
      </c>
      <c r="C5" s="40"/>
      <c r="D5" s="40"/>
      <c r="E5" s="70"/>
      <c r="F5" s="108" t="s">
        <v>6</v>
      </c>
      <c r="G5" s="109"/>
      <c r="H5" s="109"/>
      <c r="I5" s="149"/>
      <c r="J5" s="149"/>
      <c r="K5" s="109"/>
      <c r="L5" s="150"/>
      <c r="M5" s="96"/>
    </row>
    <row r="6" spans="1:13" s="4" customFormat="1" ht="19.5" customHeight="1">
      <c r="A6" s="110"/>
      <c r="B6" s="18" t="s">
        <v>5</v>
      </c>
      <c r="C6" s="19" t="s">
        <v>7</v>
      </c>
      <c r="D6" s="18" t="s">
        <v>8</v>
      </c>
      <c r="E6" s="20" t="s">
        <v>9</v>
      </c>
      <c r="F6" s="41" t="s">
        <v>36</v>
      </c>
      <c r="G6" s="18" t="s">
        <v>11</v>
      </c>
      <c r="H6" s="22" t="s">
        <v>6</v>
      </c>
      <c r="I6" s="20" t="s">
        <v>37</v>
      </c>
      <c r="J6" s="22" t="s">
        <v>13</v>
      </c>
      <c r="K6" s="18" t="s">
        <v>14</v>
      </c>
      <c r="L6" s="20" t="s">
        <v>15</v>
      </c>
      <c r="M6" s="151" t="s">
        <v>38</v>
      </c>
    </row>
    <row r="7" spans="1:13" s="4" customFormat="1" ht="19.5" customHeight="1">
      <c r="A7" s="111"/>
      <c r="B7" s="18"/>
      <c r="C7" s="19"/>
      <c r="D7" s="18"/>
      <c r="E7" s="20"/>
      <c r="F7" s="42"/>
      <c r="G7" s="18"/>
      <c r="H7" s="22"/>
      <c r="I7" s="20"/>
      <c r="J7" s="22"/>
      <c r="K7" s="18"/>
      <c r="L7" s="20"/>
      <c r="M7" s="152"/>
    </row>
    <row r="8" spans="1:13" s="4" customFormat="1" ht="19.5" customHeight="1">
      <c r="A8" s="90" t="s">
        <v>39</v>
      </c>
      <c r="B8" s="51">
        <f aca="true" t="shared" si="0" ref="B8:B34">H8-G8</f>
        <v>35816</v>
      </c>
      <c r="C8" s="112">
        <f>J8-'[1]全市 (5)'!J8</f>
        <v>26315</v>
      </c>
      <c r="D8" s="51">
        <f aca="true" t="shared" si="1" ref="D8:D34">B8-C8</f>
        <v>9501</v>
      </c>
      <c r="E8" s="113">
        <f aca="true" t="shared" si="2" ref="E8:E34">IF(C8&lt;=0,0,D8/C8*100)</f>
        <v>36.104883146494394</v>
      </c>
      <c r="F8" s="51">
        <v>317900</v>
      </c>
      <c r="G8" s="51">
        <v>136740</v>
      </c>
      <c r="H8" s="112">
        <v>172556</v>
      </c>
      <c r="I8" s="153">
        <f aca="true" t="shared" si="3" ref="I8:I34">IF(F8&lt;=0,0,H8/F8*100)</f>
        <v>54.27996225228059</v>
      </c>
      <c r="J8" s="154">
        <v>146212</v>
      </c>
      <c r="K8" s="51">
        <f aca="true" t="shared" si="4" ref="K8:K34">H8-J8</f>
        <v>26344</v>
      </c>
      <c r="L8" s="88">
        <f aca="true" t="shared" si="5" ref="L8:L34">IF(J8&lt;=0,0,K8/J8*100)</f>
        <v>18.017672968019042</v>
      </c>
      <c r="M8" s="75"/>
    </row>
    <row r="9" spans="1:13" s="4" customFormat="1" ht="19.5" customHeight="1">
      <c r="A9" s="51" t="s">
        <v>40</v>
      </c>
      <c r="B9" s="51">
        <f t="shared" si="0"/>
        <v>7038</v>
      </c>
      <c r="C9" s="112">
        <f>J9-'[1]全市 (5)'!J9</f>
        <v>5696</v>
      </c>
      <c r="D9" s="51">
        <f t="shared" si="1"/>
        <v>1342</v>
      </c>
      <c r="E9" s="113">
        <f t="shared" si="2"/>
        <v>23.560393258426966</v>
      </c>
      <c r="F9" s="51">
        <v>86000</v>
      </c>
      <c r="G9" s="51">
        <v>48045</v>
      </c>
      <c r="H9" s="112">
        <v>55083</v>
      </c>
      <c r="I9" s="153">
        <f t="shared" si="3"/>
        <v>64.05</v>
      </c>
      <c r="J9" s="154">
        <v>28349</v>
      </c>
      <c r="K9" s="51">
        <f t="shared" si="4"/>
        <v>26734</v>
      </c>
      <c r="L9" s="88">
        <f t="shared" si="5"/>
        <v>94.30315002292849</v>
      </c>
      <c r="M9" s="75"/>
    </row>
    <row r="10" spans="1:13" s="4" customFormat="1" ht="19.5" customHeight="1">
      <c r="A10" s="51" t="s">
        <v>41</v>
      </c>
      <c r="B10" s="51">
        <f t="shared" si="0"/>
        <v>2953</v>
      </c>
      <c r="C10" s="112">
        <f>J10-'[1]全市 (5)'!J10</f>
        <v>2318</v>
      </c>
      <c r="D10" s="51">
        <f t="shared" si="1"/>
        <v>635</v>
      </c>
      <c r="E10" s="113">
        <f t="shared" si="2"/>
        <v>27.39430543572045</v>
      </c>
      <c r="F10" s="51">
        <v>32500</v>
      </c>
      <c r="G10" s="51">
        <v>10734</v>
      </c>
      <c r="H10" s="112">
        <v>13687</v>
      </c>
      <c r="I10" s="153">
        <f t="shared" si="3"/>
        <v>42.113846153846154</v>
      </c>
      <c r="J10" s="154">
        <v>17234</v>
      </c>
      <c r="K10" s="51">
        <f t="shared" si="4"/>
        <v>-3547</v>
      </c>
      <c r="L10" s="88">
        <f t="shared" si="5"/>
        <v>-20.581408842984796</v>
      </c>
      <c r="M10" s="75"/>
    </row>
    <row r="11" spans="1:13" s="4" customFormat="1" ht="19.5" customHeight="1">
      <c r="A11" s="51" t="s">
        <v>42</v>
      </c>
      <c r="B11" s="51">
        <f t="shared" si="0"/>
        <v>605</v>
      </c>
      <c r="C11" s="112">
        <f>J11-'[1]全市 (5)'!J11</f>
        <v>420</v>
      </c>
      <c r="D11" s="51">
        <f t="shared" si="1"/>
        <v>185</v>
      </c>
      <c r="E11" s="113">
        <f t="shared" si="2"/>
        <v>44.047619047619044</v>
      </c>
      <c r="F11" s="51">
        <v>6000</v>
      </c>
      <c r="G11" s="51">
        <v>3025</v>
      </c>
      <c r="H11" s="112">
        <v>3630</v>
      </c>
      <c r="I11" s="153">
        <f t="shared" si="3"/>
        <v>60.5</v>
      </c>
      <c r="J11" s="154">
        <v>2463</v>
      </c>
      <c r="K11" s="51">
        <f t="shared" si="4"/>
        <v>1167</v>
      </c>
      <c r="L11" s="88">
        <f t="shared" si="5"/>
        <v>47.38124238733252</v>
      </c>
      <c r="M11" s="75"/>
    </row>
    <row r="12" spans="1:13" s="4" customFormat="1" ht="19.5" customHeight="1">
      <c r="A12" s="51" t="s">
        <v>43</v>
      </c>
      <c r="B12" s="51">
        <f t="shared" si="0"/>
        <v>368</v>
      </c>
      <c r="C12" s="112">
        <f>J12-'[1]全市 (5)'!J12</f>
        <v>35</v>
      </c>
      <c r="D12" s="51">
        <f t="shared" si="1"/>
        <v>333</v>
      </c>
      <c r="E12" s="113">
        <f t="shared" si="2"/>
        <v>951.4285714285714</v>
      </c>
      <c r="F12" s="51">
        <v>8000</v>
      </c>
      <c r="G12" s="51">
        <v>831</v>
      </c>
      <c r="H12" s="112">
        <v>1199</v>
      </c>
      <c r="I12" s="153">
        <f t="shared" si="3"/>
        <v>14.9875</v>
      </c>
      <c r="J12" s="154">
        <v>307</v>
      </c>
      <c r="K12" s="51">
        <f t="shared" si="4"/>
        <v>892</v>
      </c>
      <c r="L12" s="88">
        <f t="shared" si="5"/>
        <v>290.55374592833874</v>
      </c>
      <c r="M12" s="75"/>
    </row>
    <row r="13" spans="1:13" s="4" customFormat="1" ht="19.5" customHeight="1">
      <c r="A13" s="51" t="s">
        <v>44</v>
      </c>
      <c r="B13" s="51">
        <f t="shared" si="0"/>
        <v>1594</v>
      </c>
      <c r="C13" s="112">
        <f>J13-'[1]全市 (5)'!J13</f>
        <v>1307</v>
      </c>
      <c r="D13" s="51">
        <f t="shared" si="1"/>
        <v>287</v>
      </c>
      <c r="E13" s="113">
        <f t="shared" si="2"/>
        <v>21.958684009181333</v>
      </c>
      <c r="F13" s="51">
        <v>27000</v>
      </c>
      <c r="G13" s="51">
        <v>9370</v>
      </c>
      <c r="H13" s="112">
        <v>10964</v>
      </c>
      <c r="I13" s="153">
        <f t="shared" si="3"/>
        <v>40.60740740740741</v>
      </c>
      <c r="J13" s="154">
        <v>10528</v>
      </c>
      <c r="K13" s="51">
        <f t="shared" si="4"/>
        <v>436</v>
      </c>
      <c r="L13" s="88">
        <f t="shared" si="5"/>
        <v>4.141337386018237</v>
      </c>
      <c r="M13" s="75"/>
    </row>
    <row r="14" spans="1:13" s="4" customFormat="1" ht="19.5" customHeight="1">
      <c r="A14" s="51" t="s">
        <v>45</v>
      </c>
      <c r="B14" s="51">
        <f t="shared" si="0"/>
        <v>868</v>
      </c>
      <c r="C14" s="112">
        <f>J14-'[1]全市 (5)'!J14</f>
        <v>328</v>
      </c>
      <c r="D14" s="51">
        <f t="shared" si="1"/>
        <v>540</v>
      </c>
      <c r="E14" s="113">
        <f t="shared" si="2"/>
        <v>164.6341463414634</v>
      </c>
      <c r="F14" s="51">
        <v>16000</v>
      </c>
      <c r="G14" s="51">
        <v>7547</v>
      </c>
      <c r="H14" s="112">
        <v>8415</v>
      </c>
      <c r="I14" s="153">
        <f t="shared" si="3"/>
        <v>52.59374999999999</v>
      </c>
      <c r="J14" s="154">
        <v>11083</v>
      </c>
      <c r="K14" s="51">
        <f t="shared" si="4"/>
        <v>-2668</v>
      </c>
      <c r="L14" s="88">
        <f t="shared" si="5"/>
        <v>-24.072904448254082</v>
      </c>
      <c r="M14" s="75"/>
    </row>
    <row r="15" spans="1:13" s="4" customFormat="1" ht="19.5" customHeight="1">
      <c r="A15" s="51" t="s">
        <v>46</v>
      </c>
      <c r="B15" s="51">
        <f t="shared" si="0"/>
        <v>365</v>
      </c>
      <c r="C15" s="112">
        <f>J15-'[1]全市 (5)'!J15</f>
        <v>1525</v>
      </c>
      <c r="D15" s="51">
        <f t="shared" si="1"/>
        <v>-1160</v>
      </c>
      <c r="E15" s="113">
        <f t="shared" si="2"/>
        <v>-76.0655737704918</v>
      </c>
      <c r="F15" s="51">
        <v>12000</v>
      </c>
      <c r="G15" s="51">
        <v>4364</v>
      </c>
      <c r="H15" s="112">
        <v>4729</v>
      </c>
      <c r="I15" s="153">
        <f t="shared" si="3"/>
        <v>39.40833333333333</v>
      </c>
      <c r="J15" s="154">
        <v>6534</v>
      </c>
      <c r="K15" s="51">
        <f t="shared" si="4"/>
        <v>-1805</v>
      </c>
      <c r="L15" s="88">
        <f t="shared" si="5"/>
        <v>-27.624732170186718</v>
      </c>
      <c r="M15" s="75"/>
    </row>
    <row r="16" spans="1:13" s="4" customFormat="1" ht="19.5" customHeight="1">
      <c r="A16" s="51" t="s">
        <v>47</v>
      </c>
      <c r="B16" s="51">
        <f t="shared" si="0"/>
        <v>95</v>
      </c>
      <c r="C16" s="112">
        <f>J16-'[1]全市 (5)'!J16</f>
        <v>272</v>
      </c>
      <c r="D16" s="51">
        <f t="shared" si="1"/>
        <v>-177</v>
      </c>
      <c r="E16" s="113">
        <f t="shared" si="2"/>
        <v>-65.07352941176471</v>
      </c>
      <c r="F16" s="51">
        <v>11000</v>
      </c>
      <c r="G16" s="51">
        <v>3890</v>
      </c>
      <c r="H16" s="112">
        <v>3985</v>
      </c>
      <c r="I16" s="153">
        <f t="shared" si="3"/>
        <v>36.22727272727273</v>
      </c>
      <c r="J16" s="154">
        <v>3894</v>
      </c>
      <c r="K16" s="51">
        <f t="shared" si="4"/>
        <v>91</v>
      </c>
      <c r="L16" s="88">
        <f t="shared" si="5"/>
        <v>2.336928608115049</v>
      </c>
      <c r="M16" s="75"/>
    </row>
    <row r="17" spans="1:13" s="4" customFormat="1" ht="19.5" customHeight="1">
      <c r="A17" s="51" t="s">
        <v>48</v>
      </c>
      <c r="B17" s="51">
        <f t="shared" si="0"/>
        <v>6851</v>
      </c>
      <c r="C17" s="112">
        <f>J17-'[1]全市 (5)'!J17</f>
        <v>8262</v>
      </c>
      <c r="D17" s="51">
        <f t="shared" si="1"/>
        <v>-1411</v>
      </c>
      <c r="E17" s="113">
        <f t="shared" si="2"/>
        <v>-17.078189300411523</v>
      </c>
      <c r="F17" s="51">
        <v>44000</v>
      </c>
      <c r="G17" s="51">
        <v>11455</v>
      </c>
      <c r="H17" s="112">
        <v>18306</v>
      </c>
      <c r="I17" s="153">
        <f t="shared" si="3"/>
        <v>41.60454545454545</v>
      </c>
      <c r="J17" s="154">
        <v>33192</v>
      </c>
      <c r="K17" s="51">
        <f t="shared" si="4"/>
        <v>-14886</v>
      </c>
      <c r="L17" s="88">
        <f t="shared" si="5"/>
        <v>-44.848156182212584</v>
      </c>
      <c r="M17" s="75"/>
    </row>
    <row r="18" spans="1:13" s="4" customFormat="1" ht="19.5" customHeight="1">
      <c r="A18" s="51" t="s">
        <v>49</v>
      </c>
      <c r="B18" s="51">
        <f t="shared" si="0"/>
        <v>730</v>
      </c>
      <c r="C18" s="112">
        <f>J18-'[1]全市 (5)'!J18</f>
        <v>682</v>
      </c>
      <c r="D18" s="51">
        <f t="shared" si="1"/>
        <v>48</v>
      </c>
      <c r="E18" s="113">
        <f t="shared" si="2"/>
        <v>7.038123167155426</v>
      </c>
      <c r="F18" s="51">
        <v>9000</v>
      </c>
      <c r="G18" s="51">
        <v>4039</v>
      </c>
      <c r="H18" s="112">
        <v>4769</v>
      </c>
      <c r="I18" s="153">
        <f t="shared" si="3"/>
        <v>52.98888888888889</v>
      </c>
      <c r="J18" s="154">
        <v>4377</v>
      </c>
      <c r="K18" s="51">
        <f t="shared" si="4"/>
        <v>392</v>
      </c>
      <c r="L18" s="88">
        <f t="shared" si="5"/>
        <v>8.955905871601553</v>
      </c>
      <c r="M18" s="75"/>
    </row>
    <row r="19" spans="1:13" s="4" customFormat="1" ht="19.5" customHeight="1">
      <c r="A19" s="51" t="s">
        <v>50</v>
      </c>
      <c r="B19" s="51">
        <f t="shared" si="0"/>
        <v>9210</v>
      </c>
      <c r="C19" s="112">
        <f>J19-'[1]全市 (5)'!J19</f>
        <v>536</v>
      </c>
      <c r="D19" s="51">
        <f t="shared" si="1"/>
        <v>8674</v>
      </c>
      <c r="E19" s="113">
        <f t="shared" si="2"/>
        <v>1618.2835820895523</v>
      </c>
      <c r="F19" s="51">
        <v>23000</v>
      </c>
      <c r="G19" s="51">
        <v>12018</v>
      </c>
      <c r="H19" s="112">
        <v>21228</v>
      </c>
      <c r="I19" s="153">
        <f t="shared" si="3"/>
        <v>92.29565217391304</v>
      </c>
      <c r="J19" s="154">
        <v>6797</v>
      </c>
      <c r="K19" s="51">
        <f t="shared" si="4"/>
        <v>14431</v>
      </c>
      <c r="L19" s="88">
        <f t="shared" si="5"/>
        <v>212.3142562895395</v>
      </c>
      <c r="M19" s="75"/>
    </row>
    <row r="20" spans="1:13" s="4" customFormat="1" ht="19.5" customHeight="1">
      <c r="A20" s="51" t="s">
        <v>51</v>
      </c>
      <c r="B20" s="51">
        <f t="shared" si="0"/>
        <v>5064</v>
      </c>
      <c r="C20" s="112">
        <f>J20-'[1]全市 (5)'!J20</f>
        <v>4926</v>
      </c>
      <c r="D20" s="51">
        <f t="shared" si="1"/>
        <v>138</v>
      </c>
      <c r="E20" s="113">
        <f t="shared" si="2"/>
        <v>2.8014616321559074</v>
      </c>
      <c r="F20" s="51">
        <v>42000</v>
      </c>
      <c r="G20" s="51">
        <v>21020</v>
      </c>
      <c r="H20" s="112">
        <v>26084</v>
      </c>
      <c r="I20" s="153">
        <f t="shared" si="3"/>
        <v>62.10476190476191</v>
      </c>
      <c r="J20" s="154">
        <v>20818</v>
      </c>
      <c r="K20" s="51">
        <f t="shared" si="4"/>
        <v>5266</v>
      </c>
      <c r="L20" s="88">
        <f t="shared" si="5"/>
        <v>25.29541742722644</v>
      </c>
      <c r="M20" s="75"/>
    </row>
    <row r="21" spans="1:13" s="4" customFormat="1" ht="19.5" customHeight="1">
      <c r="A21" s="51" t="s">
        <v>52</v>
      </c>
      <c r="B21" s="51">
        <f t="shared" si="0"/>
        <v>73</v>
      </c>
      <c r="C21" s="112">
        <f>J21-'[1]全市 (5)'!J21</f>
        <v>4</v>
      </c>
      <c r="D21" s="51">
        <f t="shared" si="1"/>
        <v>69</v>
      </c>
      <c r="E21" s="113">
        <f t="shared" si="2"/>
        <v>1725</v>
      </c>
      <c r="F21" s="51">
        <v>1300</v>
      </c>
      <c r="G21" s="51">
        <v>404</v>
      </c>
      <c r="H21" s="112">
        <v>477</v>
      </c>
      <c r="I21" s="153">
        <f t="shared" si="3"/>
        <v>36.69230769230769</v>
      </c>
      <c r="J21" s="154">
        <v>617</v>
      </c>
      <c r="K21" s="51">
        <f t="shared" si="4"/>
        <v>-140</v>
      </c>
      <c r="L21" s="88">
        <f t="shared" si="5"/>
        <v>-22.690437601296594</v>
      </c>
      <c r="M21" s="75"/>
    </row>
    <row r="22" spans="1:13" s="4" customFormat="1" ht="19.5" customHeight="1">
      <c r="A22" s="51" t="s">
        <v>53</v>
      </c>
      <c r="B22" s="51">
        <f t="shared" si="0"/>
        <v>2</v>
      </c>
      <c r="C22" s="112">
        <f>J22-'[1]全市 (5)'!J22</f>
        <v>4</v>
      </c>
      <c r="D22" s="51">
        <f t="shared" si="1"/>
        <v>-2</v>
      </c>
      <c r="E22" s="113">
        <f t="shared" si="2"/>
        <v>-50</v>
      </c>
      <c r="F22" s="51">
        <v>100</v>
      </c>
      <c r="G22" s="51">
        <v>-2</v>
      </c>
      <c r="H22" s="112">
        <v>0</v>
      </c>
      <c r="I22" s="153">
        <f t="shared" si="3"/>
        <v>0</v>
      </c>
      <c r="J22" s="154">
        <v>19</v>
      </c>
      <c r="K22" s="51">
        <f t="shared" si="4"/>
        <v>-19</v>
      </c>
      <c r="L22" s="88">
        <f t="shared" si="5"/>
        <v>-100</v>
      </c>
      <c r="M22" s="75"/>
    </row>
    <row r="23" spans="1:13" s="4" customFormat="1" ht="19.5" customHeight="1">
      <c r="A23" s="90" t="s">
        <v>54</v>
      </c>
      <c r="B23" s="51">
        <f t="shared" si="0"/>
        <v>90398</v>
      </c>
      <c r="C23" s="112">
        <f>J23-'[1]全市 (5)'!J23</f>
        <v>105244</v>
      </c>
      <c r="D23" s="51">
        <f t="shared" si="1"/>
        <v>-14846</v>
      </c>
      <c r="E23" s="113">
        <f t="shared" si="2"/>
        <v>-14.106267340656</v>
      </c>
      <c r="F23" s="51">
        <v>344100</v>
      </c>
      <c r="G23" s="51">
        <v>127256</v>
      </c>
      <c r="H23" s="112">
        <v>217654</v>
      </c>
      <c r="I23" s="153">
        <f t="shared" si="3"/>
        <v>63.25312409183377</v>
      </c>
      <c r="J23" s="154">
        <v>198975</v>
      </c>
      <c r="K23" s="51">
        <f t="shared" si="4"/>
        <v>18679</v>
      </c>
      <c r="L23" s="88">
        <f t="shared" si="5"/>
        <v>9.387611508983541</v>
      </c>
      <c r="M23" s="75"/>
    </row>
    <row r="24" spans="1:13" s="4" customFormat="1" ht="19.5" customHeight="1">
      <c r="A24" s="51" t="s">
        <v>55</v>
      </c>
      <c r="B24" s="51">
        <f t="shared" si="0"/>
        <v>1136</v>
      </c>
      <c r="C24" s="112">
        <f>J24-'[1]全市 (5)'!J24</f>
        <v>1797</v>
      </c>
      <c r="D24" s="51">
        <f t="shared" si="1"/>
        <v>-661</v>
      </c>
      <c r="E24" s="113">
        <f t="shared" si="2"/>
        <v>-36.78352810239288</v>
      </c>
      <c r="F24" s="51">
        <v>25000</v>
      </c>
      <c r="G24" s="51">
        <v>7272</v>
      </c>
      <c r="H24" s="112">
        <v>8408</v>
      </c>
      <c r="I24" s="153">
        <f t="shared" si="3"/>
        <v>33.632</v>
      </c>
      <c r="J24" s="154">
        <v>9698</v>
      </c>
      <c r="K24" s="51">
        <f t="shared" si="4"/>
        <v>-1290</v>
      </c>
      <c r="L24" s="88">
        <f t="shared" si="5"/>
        <v>-13.301711693132603</v>
      </c>
      <c r="M24" s="75"/>
    </row>
    <row r="25" spans="1:13" s="4" customFormat="1" ht="19.5" customHeight="1">
      <c r="A25" s="114" t="s">
        <v>56</v>
      </c>
      <c r="B25" s="51">
        <f t="shared" si="0"/>
        <v>0</v>
      </c>
      <c r="C25" s="112">
        <f>J25-'[1]全市 (5)'!J25</f>
        <v>510</v>
      </c>
      <c r="D25" s="51">
        <f t="shared" si="1"/>
        <v>-510</v>
      </c>
      <c r="E25" s="113">
        <f t="shared" si="2"/>
        <v>-100</v>
      </c>
      <c r="F25" s="51"/>
      <c r="G25" s="51">
        <v>0</v>
      </c>
      <c r="H25" s="112">
        <v>0</v>
      </c>
      <c r="I25" s="153">
        <f t="shared" si="3"/>
        <v>0</v>
      </c>
      <c r="J25" s="154">
        <v>1385</v>
      </c>
      <c r="K25" s="51">
        <f t="shared" si="4"/>
        <v>-1385</v>
      </c>
      <c r="L25" s="88">
        <f t="shared" si="5"/>
        <v>-100</v>
      </c>
      <c r="M25" s="75"/>
    </row>
    <row r="26" spans="1:13" s="4" customFormat="1" ht="19.5" customHeight="1">
      <c r="A26" s="114" t="s">
        <v>57</v>
      </c>
      <c r="B26" s="51">
        <f t="shared" si="0"/>
        <v>0</v>
      </c>
      <c r="C26" s="112">
        <f>J26-'[1]全市 (5)'!J26</f>
        <v>364</v>
      </c>
      <c r="D26" s="51">
        <f t="shared" si="1"/>
        <v>-364</v>
      </c>
      <c r="E26" s="113">
        <f t="shared" si="2"/>
        <v>-100</v>
      </c>
      <c r="F26" s="51"/>
      <c r="G26" s="51">
        <v>0</v>
      </c>
      <c r="H26" s="112">
        <v>0</v>
      </c>
      <c r="I26" s="153">
        <f t="shared" si="3"/>
        <v>0</v>
      </c>
      <c r="J26" s="154">
        <v>989</v>
      </c>
      <c r="K26" s="51">
        <f t="shared" si="4"/>
        <v>-989</v>
      </c>
      <c r="L26" s="88">
        <f t="shared" si="5"/>
        <v>-100</v>
      </c>
      <c r="M26" s="75"/>
    </row>
    <row r="27" spans="1:13" s="4" customFormat="1" ht="19.5" customHeight="1">
      <c r="A27" s="51" t="s">
        <v>58</v>
      </c>
      <c r="B27" s="51">
        <f t="shared" si="0"/>
        <v>9768</v>
      </c>
      <c r="C27" s="112">
        <f>J27-'[1]全市 (5)'!J27</f>
        <v>1967</v>
      </c>
      <c r="D27" s="51">
        <f t="shared" si="1"/>
        <v>7801</v>
      </c>
      <c r="E27" s="113">
        <f t="shared" si="2"/>
        <v>396.59379766141336</v>
      </c>
      <c r="F27" s="51">
        <v>23000</v>
      </c>
      <c r="G27" s="51">
        <v>11688</v>
      </c>
      <c r="H27" s="112">
        <v>21456</v>
      </c>
      <c r="I27" s="153">
        <f t="shared" si="3"/>
        <v>93.28695652173913</v>
      </c>
      <c r="J27" s="154">
        <v>13262</v>
      </c>
      <c r="K27" s="51">
        <f t="shared" si="4"/>
        <v>8194</v>
      </c>
      <c r="L27" s="88">
        <f t="shared" si="5"/>
        <v>61.78555270698236</v>
      </c>
      <c r="M27" s="75"/>
    </row>
    <row r="28" spans="1:13" s="4" customFormat="1" ht="19.5" customHeight="1">
      <c r="A28" s="51" t="s">
        <v>59</v>
      </c>
      <c r="B28" s="51">
        <f t="shared" si="0"/>
        <v>7496</v>
      </c>
      <c r="C28" s="112">
        <f>J28-'[1]全市 (5)'!J28</f>
        <v>12419</v>
      </c>
      <c r="D28" s="51">
        <f t="shared" si="1"/>
        <v>-4923</v>
      </c>
      <c r="E28" s="113">
        <f t="shared" si="2"/>
        <v>-39.64087285610758</v>
      </c>
      <c r="F28" s="51">
        <v>44000</v>
      </c>
      <c r="G28" s="51">
        <v>10639</v>
      </c>
      <c r="H28" s="112">
        <v>18135</v>
      </c>
      <c r="I28" s="153">
        <f t="shared" si="3"/>
        <v>41.21590909090909</v>
      </c>
      <c r="J28" s="154">
        <v>33758</v>
      </c>
      <c r="K28" s="51">
        <f t="shared" si="4"/>
        <v>-15623</v>
      </c>
      <c r="L28" s="88">
        <f t="shared" si="5"/>
        <v>-46.2794004384146</v>
      </c>
      <c r="M28" s="75"/>
    </row>
    <row r="29" spans="1:13" s="4" customFormat="1" ht="19.5" customHeight="1">
      <c r="A29" s="51" t="s">
        <v>60</v>
      </c>
      <c r="B29" s="51">
        <f t="shared" si="0"/>
        <v>20357</v>
      </c>
      <c r="C29" s="112">
        <f>J29-'[1]全市 (5)'!J29</f>
        <v>6200</v>
      </c>
      <c r="D29" s="51">
        <f t="shared" si="1"/>
        <v>14157</v>
      </c>
      <c r="E29" s="113">
        <f t="shared" si="2"/>
        <v>228.33870967741933</v>
      </c>
      <c r="F29" s="51">
        <v>6000</v>
      </c>
      <c r="G29" s="51">
        <v>35</v>
      </c>
      <c r="H29" s="112">
        <v>20392</v>
      </c>
      <c r="I29" s="153">
        <f t="shared" si="3"/>
        <v>339.8666666666667</v>
      </c>
      <c r="J29" s="154">
        <v>6200</v>
      </c>
      <c r="K29" s="51">
        <f t="shared" si="4"/>
        <v>14192</v>
      </c>
      <c r="L29" s="88">
        <f t="shared" si="5"/>
        <v>228.90322580645162</v>
      </c>
      <c r="M29" s="75"/>
    </row>
    <row r="30" spans="1:13" s="4" customFormat="1" ht="19.5" customHeight="1">
      <c r="A30" s="89" t="s">
        <v>61</v>
      </c>
      <c r="B30" s="51">
        <f t="shared" si="0"/>
        <v>39948</v>
      </c>
      <c r="C30" s="112">
        <f>J30-'[1]全市 (5)'!J30</f>
        <v>73587</v>
      </c>
      <c r="D30" s="51">
        <f t="shared" si="1"/>
        <v>-33639</v>
      </c>
      <c r="E30" s="113">
        <f t="shared" si="2"/>
        <v>-45.71323739247421</v>
      </c>
      <c r="F30" s="51">
        <v>185000</v>
      </c>
      <c r="G30" s="51">
        <v>74634</v>
      </c>
      <c r="H30" s="112">
        <v>114582</v>
      </c>
      <c r="I30" s="153">
        <f t="shared" si="3"/>
        <v>61.93621621621621</v>
      </c>
      <c r="J30" s="154">
        <v>102762</v>
      </c>
      <c r="K30" s="51">
        <f t="shared" si="4"/>
        <v>11820</v>
      </c>
      <c r="L30" s="88">
        <f t="shared" si="5"/>
        <v>11.502306299994162</v>
      </c>
      <c r="M30" s="75"/>
    </row>
    <row r="31" spans="1:13" s="4" customFormat="1" ht="19.5" customHeight="1">
      <c r="A31" s="51" t="s">
        <v>62</v>
      </c>
      <c r="B31" s="51">
        <f t="shared" si="0"/>
        <v>6630</v>
      </c>
      <c r="C31" s="112">
        <f>J31-'[1]全市 (5)'!J31</f>
        <v>10773</v>
      </c>
      <c r="D31" s="51">
        <f t="shared" si="1"/>
        <v>-4143</v>
      </c>
      <c r="E31" s="113">
        <f t="shared" si="2"/>
        <v>-38.45725424672793</v>
      </c>
      <c r="F31" s="51">
        <v>30000</v>
      </c>
      <c r="G31" s="51">
        <v>4490</v>
      </c>
      <c r="H31" s="112">
        <v>11120</v>
      </c>
      <c r="I31" s="153">
        <f t="shared" si="3"/>
        <v>37.06666666666666</v>
      </c>
      <c r="J31" s="154">
        <v>13806</v>
      </c>
      <c r="K31" s="51">
        <f t="shared" si="4"/>
        <v>-2686</v>
      </c>
      <c r="L31" s="88">
        <f t="shared" si="5"/>
        <v>-19.45530928581776</v>
      </c>
      <c r="M31" s="75"/>
    </row>
    <row r="32" spans="1:13" s="4" customFormat="1" ht="19.5" customHeight="1">
      <c r="A32" s="51" t="s">
        <v>63</v>
      </c>
      <c r="B32" s="51">
        <f t="shared" si="0"/>
        <v>105</v>
      </c>
      <c r="C32" s="112">
        <f>J32-'[1]全市 (5)'!J32</f>
        <v>3</v>
      </c>
      <c r="D32" s="51">
        <f t="shared" si="1"/>
        <v>102</v>
      </c>
      <c r="E32" s="113">
        <f t="shared" si="2"/>
        <v>3400</v>
      </c>
      <c r="F32" s="51">
        <v>3000</v>
      </c>
      <c r="G32" s="51">
        <v>3026</v>
      </c>
      <c r="H32" s="112">
        <v>3131</v>
      </c>
      <c r="I32" s="153">
        <f t="shared" si="3"/>
        <v>104.36666666666667</v>
      </c>
      <c r="J32" s="154">
        <v>6780</v>
      </c>
      <c r="K32" s="51">
        <f t="shared" si="4"/>
        <v>-3649</v>
      </c>
      <c r="L32" s="88">
        <f t="shared" si="5"/>
        <v>-53.82005899705015</v>
      </c>
      <c r="M32" s="75"/>
    </row>
    <row r="33" spans="1:13" s="4" customFormat="1" ht="19.5" customHeight="1">
      <c r="A33" s="51" t="s">
        <v>64</v>
      </c>
      <c r="B33" s="51">
        <f t="shared" si="0"/>
        <v>4958</v>
      </c>
      <c r="C33" s="112">
        <f>J33-'[1]全市 (5)'!J33</f>
        <v>-1502</v>
      </c>
      <c r="D33" s="51">
        <f t="shared" si="1"/>
        <v>6460</v>
      </c>
      <c r="E33" s="113">
        <f t="shared" si="2"/>
        <v>0</v>
      </c>
      <c r="F33" s="51">
        <v>28100</v>
      </c>
      <c r="G33" s="51">
        <v>15472</v>
      </c>
      <c r="H33" s="112">
        <v>20430</v>
      </c>
      <c r="I33" s="153">
        <f t="shared" si="3"/>
        <v>72.70462633451957</v>
      </c>
      <c r="J33" s="154">
        <v>12709</v>
      </c>
      <c r="K33" s="51">
        <f t="shared" si="4"/>
        <v>7721</v>
      </c>
      <c r="L33" s="88">
        <f t="shared" si="5"/>
        <v>60.75222283421198</v>
      </c>
      <c r="M33" s="75"/>
    </row>
    <row r="34" spans="1:13" s="4" customFormat="1" ht="19.5" customHeight="1">
      <c r="A34" s="115" t="s">
        <v>65</v>
      </c>
      <c r="B34" s="51">
        <f t="shared" si="0"/>
        <v>126214</v>
      </c>
      <c r="C34" s="112">
        <f>J34-'[1]全市 (5)'!J34</f>
        <v>131559</v>
      </c>
      <c r="D34" s="51">
        <f t="shared" si="1"/>
        <v>-5345</v>
      </c>
      <c r="E34" s="113">
        <f t="shared" si="2"/>
        <v>-4.062815922893911</v>
      </c>
      <c r="F34" s="91">
        <v>662000</v>
      </c>
      <c r="G34" s="51">
        <v>263996</v>
      </c>
      <c r="H34" s="112">
        <v>390210</v>
      </c>
      <c r="I34" s="153">
        <f t="shared" si="3"/>
        <v>58.9441087613293</v>
      </c>
      <c r="J34" s="154">
        <v>345187</v>
      </c>
      <c r="K34" s="51">
        <f t="shared" si="4"/>
        <v>45023</v>
      </c>
      <c r="L34" s="88">
        <f t="shared" si="5"/>
        <v>13.043075202716208</v>
      </c>
      <c r="M34" s="75"/>
    </row>
    <row r="35" spans="1:13" s="4" customFormat="1" ht="18.75" customHeight="1">
      <c r="A35" s="34"/>
      <c r="B35" s="116"/>
      <c r="C35" s="116"/>
      <c r="D35" s="116"/>
      <c r="E35" s="117"/>
      <c r="F35" s="118"/>
      <c r="G35" s="116"/>
      <c r="H35" s="119"/>
      <c r="I35" s="155"/>
      <c r="J35" s="156"/>
      <c r="K35" s="116"/>
      <c r="L35" s="157"/>
      <c r="M35" s="158"/>
    </row>
    <row r="36" spans="1:13" s="4" customFormat="1" ht="19.5" customHeight="1">
      <c r="A36" s="9" t="s">
        <v>66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9.5" customHeight="1">
      <c r="A38" s="35"/>
      <c r="B38" s="35"/>
      <c r="C38" s="36"/>
      <c r="D38" s="68"/>
      <c r="E38" s="68"/>
      <c r="F38" s="68"/>
      <c r="G38" s="35"/>
      <c r="H38" s="35"/>
      <c r="I38" s="36"/>
      <c r="J38" s="37"/>
      <c r="K38" s="68"/>
      <c r="L38" s="68"/>
      <c r="M38" s="68"/>
    </row>
    <row r="39" spans="1:13" s="4" customFormat="1" ht="19.5" customHeight="1">
      <c r="A39" s="4" t="s">
        <v>1</v>
      </c>
      <c r="B39" s="6"/>
      <c r="C39" s="7"/>
      <c r="D39" s="106"/>
      <c r="E39" s="106"/>
      <c r="F39" s="96" t="s">
        <v>2</v>
      </c>
      <c r="G39" s="6"/>
      <c r="H39" s="6"/>
      <c r="I39" s="38" t="s">
        <v>2</v>
      </c>
      <c r="J39" s="38"/>
      <c r="K39" s="148" t="s">
        <v>3</v>
      </c>
      <c r="L39" s="148"/>
      <c r="M39" s="148"/>
    </row>
    <row r="40" spans="1:12" s="4" customFormat="1" ht="24" customHeight="1">
      <c r="A40" s="120" t="s">
        <v>4</v>
      </c>
      <c r="B40" s="121" t="s">
        <v>5</v>
      </c>
      <c r="C40" s="122"/>
      <c r="D40" s="122"/>
      <c r="E40" s="122"/>
      <c r="F40" s="123" t="s">
        <v>6</v>
      </c>
      <c r="G40" s="124"/>
      <c r="H40" s="124"/>
      <c r="I40" s="124"/>
      <c r="J40" s="124"/>
      <c r="K40" s="124"/>
      <c r="L40" s="159"/>
    </row>
    <row r="41" spans="1:12" s="4" customFormat="1" ht="24" customHeight="1">
      <c r="A41" s="125"/>
      <c r="B41" s="126" t="s">
        <v>5</v>
      </c>
      <c r="C41" s="127" t="s">
        <v>7</v>
      </c>
      <c r="D41" s="128" t="s">
        <v>8</v>
      </c>
      <c r="E41" s="129" t="s">
        <v>9</v>
      </c>
      <c r="F41" s="130" t="s">
        <v>36</v>
      </c>
      <c r="G41" s="126" t="s">
        <v>11</v>
      </c>
      <c r="H41" s="131" t="s">
        <v>6</v>
      </c>
      <c r="I41" s="129" t="s">
        <v>12</v>
      </c>
      <c r="J41" s="127" t="s">
        <v>13</v>
      </c>
      <c r="K41" s="128" t="s">
        <v>14</v>
      </c>
      <c r="L41" s="129" t="s">
        <v>15</v>
      </c>
    </row>
    <row r="42" spans="1:12" s="4" customFormat="1" ht="24" customHeight="1">
      <c r="A42" s="132"/>
      <c r="B42" s="133"/>
      <c r="C42" s="134"/>
      <c r="D42" s="135"/>
      <c r="E42" s="136"/>
      <c r="F42" s="137"/>
      <c r="G42" s="133"/>
      <c r="H42" s="138"/>
      <c r="I42" s="136"/>
      <c r="J42" s="134"/>
      <c r="K42" s="135"/>
      <c r="L42" s="136"/>
    </row>
    <row r="43" spans="1:12" s="4" customFormat="1" ht="19.5" customHeight="1">
      <c r="A43" s="114" t="s">
        <v>67</v>
      </c>
      <c r="B43" s="51">
        <f aca="true" t="shared" si="6" ref="B43:B63">H43-G43</f>
        <v>19730</v>
      </c>
      <c r="C43" s="87">
        <f>J43-'[1]全市 (5)'!J43</f>
        <v>22768</v>
      </c>
      <c r="D43" s="51">
        <f aca="true" t="shared" si="7" ref="D43:D63">B43-C43</f>
        <v>-3038</v>
      </c>
      <c r="E43" s="113">
        <f aca="true" t="shared" si="8" ref="E43:E63">IF(C43&lt;=0,0,D43/C43*100)</f>
        <v>-13.34328882642305</v>
      </c>
      <c r="F43" s="139">
        <v>260000</v>
      </c>
      <c r="G43" s="91">
        <v>106501</v>
      </c>
      <c r="H43" s="140">
        <v>126231</v>
      </c>
      <c r="I43" s="160">
        <f aca="true" t="shared" si="9" ref="I43:I63">IF(F43&lt;=0,0,H43/F43*100)</f>
        <v>48.550384615384615</v>
      </c>
      <c r="J43" s="161">
        <v>126470</v>
      </c>
      <c r="K43" s="162">
        <f aca="true" t="shared" si="10" ref="K43:K63">H43-J43</f>
        <v>-239</v>
      </c>
      <c r="L43" s="163">
        <f aca="true" t="shared" si="11" ref="L43:L63">IF(J43&lt;=0,0,K43/J43*100)</f>
        <v>-0.1889776231517356</v>
      </c>
    </row>
    <row r="44" spans="1:12" s="4" customFormat="1" ht="19.5" customHeight="1">
      <c r="A44" s="114" t="s">
        <v>68</v>
      </c>
      <c r="B44" s="51">
        <f t="shared" si="6"/>
        <v>0</v>
      </c>
      <c r="C44" s="87">
        <f>J44-'[1]全市 (5)'!J44</f>
        <v>0</v>
      </c>
      <c r="D44" s="51">
        <f t="shared" si="7"/>
        <v>0</v>
      </c>
      <c r="E44" s="113">
        <f t="shared" si="8"/>
        <v>0</v>
      </c>
      <c r="F44" s="91"/>
      <c r="G44" s="91">
        <v>0</v>
      </c>
      <c r="H44" s="140">
        <v>0</v>
      </c>
      <c r="I44" s="160">
        <f t="shared" si="9"/>
        <v>0</v>
      </c>
      <c r="J44" s="161">
        <v>0</v>
      </c>
      <c r="K44" s="162">
        <f t="shared" si="10"/>
        <v>0</v>
      </c>
      <c r="L44" s="163">
        <f t="shared" si="11"/>
        <v>0</v>
      </c>
    </row>
    <row r="45" spans="1:12" s="4" customFormat="1" ht="19.5" customHeight="1">
      <c r="A45" s="141" t="s">
        <v>69</v>
      </c>
      <c r="B45" s="51">
        <f t="shared" si="6"/>
        <v>537</v>
      </c>
      <c r="C45" s="87">
        <f>J45-'[1]全市 (5)'!J45</f>
        <v>173</v>
      </c>
      <c r="D45" s="51">
        <f t="shared" si="7"/>
        <v>364</v>
      </c>
      <c r="E45" s="113">
        <f t="shared" si="8"/>
        <v>210.40462427745666</v>
      </c>
      <c r="F45" s="91">
        <v>3000</v>
      </c>
      <c r="G45" s="91">
        <v>514</v>
      </c>
      <c r="H45" s="140">
        <v>1051</v>
      </c>
      <c r="I45" s="160">
        <f t="shared" si="9"/>
        <v>35.03333333333333</v>
      </c>
      <c r="J45" s="161">
        <v>1144</v>
      </c>
      <c r="K45" s="162">
        <f t="shared" si="10"/>
        <v>-93</v>
      </c>
      <c r="L45" s="163">
        <f t="shared" si="11"/>
        <v>-8.129370629370628</v>
      </c>
    </row>
    <row r="46" spans="1:12" s="4" customFormat="1" ht="19.5" customHeight="1">
      <c r="A46" s="141" t="s">
        <v>70</v>
      </c>
      <c r="B46" s="51">
        <f t="shared" si="6"/>
        <v>12582</v>
      </c>
      <c r="C46" s="87">
        <f>J46-'[1]全市 (5)'!J46</f>
        <v>14167</v>
      </c>
      <c r="D46" s="51">
        <f t="shared" si="7"/>
        <v>-1585</v>
      </c>
      <c r="E46" s="113">
        <f t="shared" si="8"/>
        <v>-11.187972047716524</v>
      </c>
      <c r="F46" s="52">
        <v>168000</v>
      </c>
      <c r="G46" s="52">
        <v>67055</v>
      </c>
      <c r="H46" s="142">
        <v>79637</v>
      </c>
      <c r="I46" s="160">
        <f t="shared" si="9"/>
        <v>47.402976190476195</v>
      </c>
      <c r="J46" s="161">
        <v>65056</v>
      </c>
      <c r="K46" s="162">
        <f t="shared" si="10"/>
        <v>14581</v>
      </c>
      <c r="L46" s="163">
        <f t="shared" si="11"/>
        <v>22.412998032464337</v>
      </c>
    </row>
    <row r="47" spans="1:12" s="4" customFormat="1" ht="19.5" customHeight="1">
      <c r="A47" s="141" t="s">
        <v>71</v>
      </c>
      <c r="B47" s="51">
        <f t="shared" si="6"/>
        <v>45149</v>
      </c>
      <c r="C47" s="87">
        <f>J47-'[1]全市 (5)'!J47</f>
        <v>79280</v>
      </c>
      <c r="D47" s="51">
        <f t="shared" si="7"/>
        <v>-34131</v>
      </c>
      <c r="E47" s="113">
        <f t="shared" si="8"/>
        <v>-43.05121089808274</v>
      </c>
      <c r="F47" s="52">
        <v>620000</v>
      </c>
      <c r="G47" s="52">
        <v>177913</v>
      </c>
      <c r="H47" s="142">
        <v>223062</v>
      </c>
      <c r="I47" s="160">
        <f t="shared" si="9"/>
        <v>35.97774193548387</v>
      </c>
      <c r="J47" s="161">
        <v>298505</v>
      </c>
      <c r="K47" s="162">
        <f t="shared" si="10"/>
        <v>-75443</v>
      </c>
      <c r="L47" s="163">
        <f t="shared" si="11"/>
        <v>-25.27361350731144</v>
      </c>
    </row>
    <row r="48" spans="1:12" s="4" customFormat="1" ht="19.5" customHeight="1">
      <c r="A48" s="141" t="s">
        <v>72</v>
      </c>
      <c r="B48" s="51">
        <f t="shared" si="6"/>
        <v>5772</v>
      </c>
      <c r="C48" s="87">
        <f>J48-'[1]全市 (5)'!J48</f>
        <v>2979</v>
      </c>
      <c r="D48" s="51">
        <f t="shared" si="7"/>
        <v>2793</v>
      </c>
      <c r="E48" s="113">
        <f t="shared" si="8"/>
        <v>93.75629405840886</v>
      </c>
      <c r="F48" s="52">
        <v>46000</v>
      </c>
      <c r="G48" s="52">
        <v>12517</v>
      </c>
      <c r="H48" s="142">
        <v>18289</v>
      </c>
      <c r="I48" s="160">
        <f t="shared" si="9"/>
        <v>39.75869565217391</v>
      </c>
      <c r="J48" s="161">
        <v>12533</v>
      </c>
      <c r="K48" s="162">
        <f t="shared" si="10"/>
        <v>5756</v>
      </c>
      <c r="L48" s="163">
        <f t="shared" si="11"/>
        <v>45.92675337110029</v>
      </c>
    </row>
    <row r="49" spans="1:12" s="4" customFormat="1" ht="19.5" customHeight="1">
      <c r="A49" s="141" t="s">
        <v>73</v>
      </c>
      <c r="B49" s="51">
        <f t="shared" si="6"/>
        <v>3020</v>
      </c>
      <c r="C49" s="87">
        <f>J49-'[1]全市 (5)'!J49</f>
        <v>2239</v>
      </c>
      <c r="D49" s="51">
        <f t="shared" si="7"/>
        <v>781</v>
      </c>
      <c r="E49" s="113">
        <f t="shared" si="8"/>
        <v>34.881643590888785</v>
      </c>
      <c r="F49" s="52">
        <v>71000</v>
      </c>
      <c r="G49" s="52">
        <v>9858</v>
      </c>
      <c r="H49" s="142">
        <v>12878</v>
      </c>
      <c r="I49" s="160">
        <f t="shared" si="9"/>
        <v>18.138028169014085</v>
      </c>
      <c r="J49" s="161">
        <v>18049</v>
      </c>
      <c r="K49" s="162">
        <f t="shared" si="10"/>
        <v>-5171</v>
      </c>
      <c r="L49" s="163">
        <f t="shared" si="11"/>
        <v>-28.64978669178348</v>
      </c>
    </row>
    <row r="50" spans="1:12" s="4" customFormat="1" ht="19.5" customHeight="1">
      <c r="A50" s="141" t="s">
        <v>74</v>
      </c>
      <c r="B50" s="51">
        <f t="shared" si="6"/>
        <v>37123</v>
      </c>
      <c r="C50" s="87">
        <f>J50-'[1]全市 (5)'!J50</f>
        <v>29577</v>
      </c>
      <c r="D50" s="51">
        <f t="shared" si="7"/>
        <v>7546</v>
      </c>
      <c r="E50" s="113">
        <f t="shared" si="8"/>
        <v>25.513067586300163</v>
      </c>
      <c r="F50" s="52">
        <v>540000</v>
      </c>
      <c r="G50" s="52">
        <v>196963</v>
      </c>
      <c r="H50" s="142">
        <v>234086</v>
      </c>
      <c r="I50" s="160">
        <f t="shared" si="9"/>
        <v>43.34925925925926</v>
      </c>
      <c r="J50" s="161">
        <v>241188</v>
      </c>
      <c r="K50" s="162">
        <f t="shared" si="10"/>
        <v>-7102</v>
      </c>
      <c r="L50" s="163">
        <f t="shared" si="11"/>
        <v>-2.944590941506211</v>
      </c>
    </row>
    <row r="51" spans="1:12" s="4" customFormat="1" ht="19.5" customHeight="1">
      <c r="A51" s="141" t="s">
        <v>75</v>
      </c>
      <c r="B51" s="51">
        <f t="shared" si="6"/>
        <v>19336</v>
      </c>
      <c r="C51" s="87">
        <f>J51-'[1]全市 (5)'!J51</f>
        <v>17824</v>
      </c>
      <c r="D51" s="51">
        <f t="shared" si="7"/>
        <v>1512</v>
      </c>
      <c r="E51" s="113">
        <f t="shared" si="8"/>
        <v>8.482944344703771</v>
      </c>
      <c r="F51" s="52">
        <v>370000</v>
      </c>
      <c r="G51" s="52">
        <v>205077</v>
      </c>
      <c r="H51" s="142">
        <v>224413</v>
      </c>
      <c r="I51" s="160">
        <f t="shared" si="9"/>
        <v>60.652162162162156</v>
      </c>
      <c r="J51" s="161">
        <v>236918</v>
      </c>
      <c r="K51" s="162">
        <f t="shared" si="10"/>
        <v>-12505</v>
      </c>
      <c r="L51" s="163">
        <f t="shared" si="11"/>
        <v>-5.278197519816983</v>
      </c>
    </row>
    <row r="52" spans="1:12" s="4" customFormat="1" ht="19.5" customHeight="1">
      <c r="A52" s="141" t="s">
        <v>76</v>
      </c>
      <c r="B52" s="51">
        <f t="shared" si="6"/>
        <v>1213</v>
      </c>
      <c r="C52" s="87">
        <f>J52-'[1]全市 (5)'!J52</f>
        <v>3900</v>
      </c>
      <c r="D52" s="51">
        <f t="shared" si="7"/>
        <v>-2687</v>
      </c>
      <c r="E52" s="113">
        <f t="shared" si="8"/>
        <v>-68.8974358974359</v>
      </c>
      <c r="F52" s="52">
        <v>30000</v>
      </c>
      <c r="G52" s="52">
        <v>5132</v>
      </c>
      <c r="H52" s="142">
        <v>6345</v>
      </c>
      <c r="I52" s="160">
        <f t="shared" si="9"/>
        <v>21.15</v>
      </c>
      <c r="J52" s="161">
        <v>14829</v>
      </c>
      <c r="K52" s="162">
        <f t="shared" si="10"/>
        <v>-8484</v>
      </c>
      <c r="L52" s="163">
        <f t="shared" si="11"/>
        <v>-57.21221930002023</v>
      </c>
    </row>
    <row r="53" spans="1:12" s="4" customFormat="1" ht="19.5" customHeight="1">
      <c r="A53" s="170" t="s">
        <v>77</v>
      </c>
      <c r="B53" s="51">
        <f t="shared" si="6"/>
        <v>13787</v>
      </c>
      <c r="C53" s="87">
        <f>J53-'[1]全市 (5)'!J53</f>
        <v>17931</v>
      </c>
      <c r="D53" s="51">
        <f t="shared" si="7"/>
        <v>-4144</v>
      </c>
      <c r="E53" s="113">
        <f t="shared" si="8"/>
        <v>-23.11081367464168</v>
      </c>
      <c r="F53" s="52">
        <v>134000</v>
      </c>
      <c r="G53" s="52">
        <v>101215</v>
      </c>
      <c r="H53" s="142">
        <v>115002</v>
      </c>
      <c r="I53" s="160">
        <f t="shared" si="9"/>
        <v>85.8223880597015</v>
      </c>
      <c r="J53" s="161">
        <v>142663</v>
      </c>
      <c r="K53" s="162">
        <f t="shared" si="10"/>
        <v>-27661</v>
      </c>
      <c r="L53" s="163">
        <f t="shared" si="11"/>
        <v>-19.389049718567534</v>
      </c>
    </row>
    <row r="54" spans="1:12" s="4" customFormat="1" ht="19.5" customHeight="1">
      <c r="A54" s="170" t="s">
        <v>78</v>
      </c>
      <c r="B54" s="51">
        <f t="shared" si="6"/>
        <v>18955</v>
      </c>
      <c r="C54" s="87">
        <f>J54-'[1]全市 (5)'!J54</f>
        <v>34092</v>
      </c>
      <c r="D54" s="51">
        <f t="shared" si="7"/>
        <v>-15137</v>
      </c>
      <c r="E54" s="113">
        <f t="shared" si="8"/>
        <v>-44.400445852399386</v>
      </c>
      <c r="F54" s="52">
        <v>330000</v>
      </c>
      <c r="G54" s="52">
        <v>112127</v>
      </c>
      <c r="H54" s="142">
        <v>131082</v>
      </c>
      <c r="I54" s="160">
        <f t="shared" si="9"/>
        <v>39.72181818181818</v>
      </c>
      <c r="J54" s="161">
        <v>173043</v>
      </c>
      <c r="K54" s="162">
        <f t="shared" si="10"/>
        <v>-41961</v>
      </c>
      <c r="L54" s="163">
        <f t="shared" si="11"/>
        <v>-24.248886115011874</v>
      </c>
    </row>
    <row r="55" spans="1:12" s="4" customFormat="1" ht="19.5" customHeight="1">
      <c r="A55" s="170" t="s">
        <v>79</v>
      </c>
      <c r="B55" s="51">
        <f t="shared" si="6"/>
        <v>8044</v>
      </c>
      <c r="C55" s="87">
        <f>J55-'[1]全市 (5)'!J55</f>
        <v>19141</v>
      </c>
      <c r="D55" s="51">
        <f t="shared" si="7"/>
        <v>-11097</v>
      </c>
      <c r="E55" s="113">
        <f t="shared" si="8"/>
        <v>-57.97502742803407</v>
      </c>
      <c r="F55" s="52">
        <v>80000</v>
      </c>
      <c r="G55" s="52">
        <v>67373</v>
      </c>
      <c r="H55" s="142">
        <v>75417</v>
      </c>
      <c r="I55" s="160">
        <f t="shared" si="9"/>
        <v>94.27125</v>
      </c>
      <c r="J55" s="161">
        <v>98480</v>
      </c>
      <c r="K55" s="162">
        <f t="shared" si="10"/>
        <v>-23063</v>
      </c>
      <c r="L55" s="163">
        <f t="shared" si="11"/>
        <v>-23.418968318440292</v>
      </c>
    </row>
    <row r="56" spans="1:12" s="4" customFormat="1" ht="19.5" customHeight="1">
      <c r="A56" s="114" t="s">
        <v>80</v>
      </c>
      <c r="B56" s="51">
        <f t="shared" si="6"/>
        <v>7470</v>
      </c>
      <c r="C56" s="87">
        <f>J56-'[1]全市 (5)'!J56</f>
        <v>1217</v>
      </c>
      <c r="D56" s="51">
        <f t="shared" si="7"/>
        <v>6253</v>
      </c>
      <c r="E56" s="113">
        <f t="shared" si="8"/>
        <v>513.8044371405094</v>
      </c>
      <c r="F56" s="52">
        <v>7000</v>
      </c>
      <c r="G56" s="52">
        <v>1930</v>
      </c>
      <c r="H56" s="142">
        <v>9400</v>
      </c>
      <c r="I56" s="160">
        <f t="shared" si="9"/>
        <v>134.28571428571428</v>
      </c>
      <c r="J56" s="161">
        <v>4176</v>
      </c>
      <c r="K56" s="162">
        <f t="shared" si="10"/>
        <v>5224</v>
      </c>
      <c r="L56" s="163">
        <f t="shared" si="11"/>
        <v>125.09578544061301</v>
      </c>
    </row>
    <row r="57" spans="1:12" s="4" customFormat="1" ht="19.5" customHeight="1">
      <c r="A57" s="114" t="s">
        <v>81</v>
      </c>
      <c r="B57" s="51">
        <f t="shared" si="6"/>
        <v>785</v>
      </c>
      <c r="C57" s="87">
        <f>J57-'[1]全市 (5)'!J57</f>
        <v>458</v>
      </c>
      <c r="D57" s="51">
        <f t="shared" si="7"/>
        <v>327</v>
      </c>
      <c r="E57" s="113">
        <f t="shared" si="8"/>
        <v>71.39737991266377</v>
      </c>
      <c r="F57" s="52">
        <v>10000</v>
      </c>
      <c r="G57" s="52">
        <v>2391</v>
      </c>
      <c r="H57" s="142">
        <v>3176</v>
      </c>
      <c r="I57" s="160">
        <f t="shared" si="9"/>
        <v>31.759999999999998</v>
      </c>
      <c r="J57" s="161">
        <v>6053</v>
      </c>
      <c r="K57" s="162">
        <f t="shared" si="10"/>
        <v>-2877</v>
      </c>
      <c r="L57" s="163">
        <f t="shared" si="11"/>
        <v>-47.530150338675035</v>
      </c>
    </row>
    <row r="58" spans="1:12" s="4" customFormat="1" ht="19.5" customHeight="1">
      <c r="A58" s="114" t="s">
        <v>82</v>
      </c>
      <c r="B58" s="51">
        <f t="shared" si="6"/>
        <v>11800</v>
      </c>
      <c r="C58" s="87">
        <f>J58-'[1]全市 (5)'!J58</f>
        <v>12</v>
      </c>
      <c r="D58" s="51">
        <f t="shared" si="7"/>
        <v>11788</v>
      </c>
      <c r="E58" s="113">
        <f t="shared" si="8"/>
        <v>98233.33333333334</v>
      </c>
      <c r="F58" s="52"/>
      <c r="G58" s="52">
        <v>1</v>
      </c>
      <c r="H58" s="142">
        <v>11801</v>
      </c>
      <c r="I58" s="160">
        <f t="shared" si="9"/>
        <v>0</v>
      </c>
      <c r="J58" s="161">
        <v>11818</v>
      </c>
      <c r="K58" s="162">
        <f t="shared" si="10"/>
        <v>-17</v>
      </c>
      <c r="L58" s="163">
        <f t="shared" si="11"/>
        <v>-0.14384836689795227</v>
      </c>
    </row>
    <row r="59" spans="1:12" s="4" customFormat="1" ht="19.5" customHeight="1">
      <c r="A59" s="141" t="s">
        <v>83</v>
      </c>
      <c r="B59" s="51">
        <f t="shared" si="6"/>
        <v>0</v>
      </c>
      <c r="C59" s="87">
        <f>J59-'[1]全市 (5)'!J59</f>
        <v>0</v>
      </c>
      <c r="D59" s="51">
        <f t="shared" si="7"/>
        <v>0</v>
      </c>
      <c r="E59" s="113">
        <f t="shared" si="8"/>
        <v>0</v>
      </c>
      <c r="F59" s="52"/>
      <c r="G59" s="52">
        <v>0</v>
      </c>
      <c r="H59" s="142">
        <v>0</v>
      </c>
      <c r="I59" s="160">
        <f t="shared" si="9"/>
        <v>0</v>
      </c>
      <c r="J59" s="161">
        <v>0</v>
      </c>
      <c r="K59" s="162">
        <f t="shared" si="10"/>
        <v>0</v>
      </c>
      <c r="L59" s="163">
        <f t="shared" si="11"/>
        <v>0</v>
      </c>
    </row>
    <row r="60" spans="1:12" s="4" customFormat="1" ht="19.5" customHeight="1">
      <c r="A60" s="143" t="s">
        <v>84</v>
      </c>
      <c r="B60" s="51">
        <f t="shared" si="6"/>
        <v>1461</v>
      </c>
      <c r="C60" s="87">
        <f>J60-'[1]全市 (5)'!J60</f>
        <v>5016</v>
      </c>
      <c r="D60" s="51">
        <f t="shared" si="7"/>
        <v>-3555</v>
      </c>
      <c r="E60" s="113">
        <f t="shared" si="8"/>
        <v>-70.8732057416268</v>
      </c>
      <c r="F60" s="52">
        <v>28000</v>
      </c>
      <c r="G60" s="52">
        <v>7589</v>
      </c>
      <c r="H60" s="142">
        <v>9050</v>
      </c>
      <c r="I60" s="160">
        <f t="shared" si="9"/>
        <v>32.32142857142858</v>
      </c>
      <c r="J60" s="161">
        <v>14580</v>
      </c>
      <c r="K60" s="162">
        <f t="shared" si="10"/>
        <v>-5530</v>
      </c>
      <c r="L60" s="163">
        <f t="shared" si="11"/>
        <v>-37.92866941015089</v>
      </c>
    </row>
    <row r="61" spans="1:12" s="4" customFormat="1" ht="19.5" customHeight="1">
      <c r="A61" s="171" t="s">
        <v>85</v>
      </c>
      <c r="B61" s="51">
        <f t="shared" si="6"/>
        <v>5926</v>
      </c>
      <c r="C61" s="87">
        <f>J61-'[1]全市 (5)'!J61</f>
        <v>2331</v>
      </c>
      <c r="D61" s="51">
        <f t="shared" si="7"/>
        <v>3595</v>
      </c>
      <c r="E61" s="113">
        <f t="shared" si="8"/>
        <v>154.2256542256542</v>
      </c>
      <c r="F61" s="52">
        <v>44000</v>
      </c>
      <c r="G61" s="52">
        <v>23709</v>
      </c>
      <c r="H61" s="142">
        <v>29635</v>
      </c>
      <c r="I61" s="160">
        <f t="shared" si="9"/>
        <v>67.35227272727272</v>
      </c>
      <c r="J61" s="161">
        <v>17198</v>
      </c>
      <c r="K61" s="162">
        <f t="shared" si="10"/>
        <v>12437</v>
      </c>
      <c r="L61" s="163">
        <f t="shared" si="11"/>
        <v>72.31654843586463</v>
      </c>
    </row>
    <row r="62" spans="1:12" s="4" customFormat="1" ht="19.5" customHeight="1">
      <c r="A62" s="171" t="s">
        <v>86</v>
      </c>
      <c r="B62" s="51">
        <f t="shared" si="6"/>
        <v>758</v>
      </c>
      <c r="C62" s="87">
        <f>J62-'[1]全市 (5)'!J62</f>
        <v>935</v>
      </c>
      <c r="D62" s="51">
        <f t="shared" si="7"/>
        <v>-177</v>
      </c>
      <c r="E62" s="113">
        <f t="shared" si="8"/>
        <v>-18.93048128342246</v>
      </c>
      <c r="F62" s="52">
        <v>14000</v>
      </c>
      <c r="G62" s="52">
        <v>1869</v>
      </c>
      <c r="H62" s="142">
        <v>2627</v>
      </c>
      <c r="I62" s="160">
        <f t="shared" si="9"/>
        <v>18.764285714285712</v>
      </c>
      <c r="J62" s="161">
        <v>6398</v>
      </c>
      <c r="K62" s="162">
        <f t="shared" si="10"/>
        <v>-3771</v>
      </c>
      <c r="L62" s="163">
        <f t="shared" si="11"/>
        <v>-58.94029384182558</v>
      </c>
    </row>
    <row r="63" spans="1:12" s="4" customFormat="1" ht="19.5" customHeight="1">
      <c r="A63" s="114" t="s">
        <v>87</v>
      </c>
      <c r="B63" s="51">
        <f t="shared" si="6"/>
        <v>2517</v>
      </c>
      <c r="C63" s="87">
        <f>J63-'[1]全市 (5)'!J63</f>
        <v>1818</v>
      </c>
      <c r="D63" s="51">
        <f t="shared" si="7"/>
        <v>699</v>
      </c>
      <c r="E63" s="113">
        <f t="shared" si="8"/>
        <v>38.448844884488445</v>
      </c>
      <c r="F63" s="52">
        <v>25000</v>
      </c>
      <c r="G63" s="52">
        <v>6577</v>
      </c>
      <c r="H63" s="142">
        <v>9094</v>
      </c>
      <c r="I63" s="160">
        <f t="shared" si="9"/>
        <v>36.376</v>
      </c>
      <c r="J63" s="161">
        <v>8494</v>
      </c>
      <c r="K63" s="162">
        <f t="shared" si="10"/>
        <v>600</v>
      </c>
      <c r="L63" s="163">
        <f t="shared" si="11"/>
        <v>7.063809748057452</v>
      </c>
    </row>
    <row r="64" spans="1:12" s="4" customFormat="1" ht="19.5" customHeight="1">
      <c r="A64" s="114" t="s">
        <v>88</v>
      </c>
      <c r="B64" s="51"/>
      <c r="C64" s="87">
        <f>J64-'[1]全市 (5)'!J64</f>
        <v>0</v>
      </c>
      <c r="D64" s="51"/>
      <c r="E64" s="113"/>
      <c r="F64" s="52">
        <v>30000</v>
      </c>
      <c r="G64" s="52"/>
      <c r="H64" s="142"/>
      <c r="I64" s="160"/>
      <c r="J64" s="161"/>
      <c r="K64" s="162"/>
      <c r="L64" s="163"/>
    </row>
    <row r="65" spans="1:12" s="4" customFormat="1" ht="19.5" customHeight="1">
      <c r="A65" s="141" t="s">
        <v>89</v>
      </c>
      <c r="B65" s="51">
        <f aca="true" t="shared" si="12" ref="B65:B68">H65-G65</f>
        <v>549</v>
      </c>
      <c r="C65" s="87">
        <f>J65-'[1]全市 (5)'!J65</f>
        <v>913</v>
      </c>
      <c r="D65" s="51">
        <f aca="true" t="shared" si="13" ref="D65:D68">B65-C65</f>
        <v>-364</v>
      </c>
      <c r="E65" s="113">
        <f aca="true" t="shared" si="14" ref="E65:E68">IF(C65&lt;=0,0,D65/C65*100)</f>
        <v>-39.86856516976999</v>
      </c>
      <c r="F65" s="52">
        <v>5369</v>
      </c>
      <c r="G65" s="52">
        <v>4660</v>
      </c>
      <c r="H65" s="142">
        <v>5209</v>
      </c>
      <c r="I65" s="160">
        <f aca="true" t="shared" si="15" ref="I65:I68">IF(F65&lt;=0,0,H65/F65*100)</f>
        <v>97.01992922331905</v>
      </c>
      <c r="J65" s="161">
        <v>2926</v>
      </c>
      <c r="K65" s="162">
        <f aca="true" t="shared" si="16" ref="K65:K68">H65-J65</f>
        <v>2283</v>
      </c>
      <c r="L65" s="163">
        <f aca="true" t="shared" si="17" ref="L65:L68">IF(J65&lt;=0,0,K65/J65*100)</f>
        <v>78.0246069719754</v>
      </c>
    </row>
    <row r="66" spans="1:12" s="4" customFormat="1" ht="19.5" customHeight="1">
      <c r="A66" s="141" t="s">
        <v>90</v>
      </c>
      <c r="B66" s="51">
        <f t="shared" si="12"/>
        <v>561</v>
      </c>
      <c r="C66" s="87">
        <f>J66-'[1]全市 (5)'!J66</f>
        <v>4093</v>
      </c>
      <c r="D66" s="51">
        <f t="shared" si="13"/>
        <v>-3532</v>
      </c>
      <c r="E66" s="113">
        <f t="shared" si="14"/>
        <v>-86.29367212313707</v>
      </c>
      <c r="F66" s="52">
        <v>34331</v>
      </c>
      <c r="G66" s="52">
        <v>7362</v>
      </c>
      <c r="H66" s="142">
        <v>7923</v>
      </c>
      <c r="I66" s="160">
        <f t="shared" si="15"/>
        <v>23.078267455069764</v>
      </c>
      <c r="J66" s="161">
        <v>10867</v>
      </c>
      <c r="K66" s="162">
        <f t="shared" si="16"/>
        <v>-2944</v>
      </c>
      <c r="L66" s="163">
        <f t="shared" si="17"/>
        <v>-27.091193521671116</v>
      </c>
    </row>
    <row r="67" spans="1:12" s="4" customFormat="1" ht="19.5" customHeight="1">
      <c r="A67" s="141" t="s">
        <v>91</v>
      </c>
      <c r="B67" s="51">
        <f t="shared" si="12"/>
        <v>14</v>
      </c>
      <c r="C67" s="87">
        <f>J67-'[1]全市 (5)'!J67</f>
        <v>0</v>
      </c>
      <c r="D67" s="51">
        <f t="shared" si="13"/>
        <v>14</v>
      </c>
      <c r="E67" s="113">
        <f t="shared" si="14"/>
        <v>0</v>
      </c>
      <c r="F67" s="52">
        <v>300</v>
      </c>
      <c r="G67" s="52">
        <v>5</v>
      </c>
      <c r="H67" s="142">
        <v>19</v>
      </c>
      <c r="I67" s="160">
        <f t="shared" si="15"/>
        <v>6.333333333333334</v>
      </c>
      <c r="J67" s="161">
        <v>42</v>
      </c>
      <c r="K67" s="162">
        <f t="shared" si="16"/>
        <v>-23</v>
      </c>
      <c r="L67" s="163">
        <f t="shared" si="17"/>
        <v>-54.761904761904766</v>
      </c>
    </row>
    <row r="68" spans="1:12" s="4" customFormat="1" ht="19.5" customHeight="1">
      <c r="A68" s="164" t="s">
        <v>92</v>
      </c>
      <c r="B68" s="51">
        <f t="shared" si="12"/>
        <v>217089</v>
      </c>
      <c r="C68" s="87">
        <f>J68-'[1]全市 (5)'!J68</f>
        <v>260864</v>
      </c>
      <c r="D68" s="51">
        <f t="shared" si="13"/>
        <v>-43775</v>
      </c>
      <c r="E68" s="113">
        <f t="shared" si="14"/>
        <v>-16.780774656526006</v>
      </c>
      <c r="F68" s="52">
        <f>2850000</f>
        <v>2850000</v>
      </c>
      <c r="G68" s="52">
        <v>1118338</v>
      </c>
      <c r="H68" s="142">
        <v>1335427</v>
      </c>
      <c r="I68" s="160">
        <f t="shared" si="15"/>
        <v>46.85708771929825</v>
      </c>
      <c r="J68" s="161">
        <v>1511430</v>
      </c>
      <c r="K68" s="162">
        <f t="shared" si="16"/>
        <v>-176003</v>
      </c>
      <c r="L68" s="163">
        <f t="shared" si="17"/>
        <v>-11.644799957655994</v>
      </c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D3:F3"/>
    <mergeCell ref="K3:M3"/>
    <mergeCell ref="D4:E4"/>
    <mergeCell ref="K4:M4"/>
    <mergeCell ref="B5:E5"/>
    <mergeCell ref="F5:L5"/>
    <mergeCell ref="D38:F38"/>
    <mergeCell ref="K38:M38"/>
    <mergeCell ref="D39:E39"/>
    <mergeCell ref="K39:M39"/>
    <mergeCell ref="B40:E40"/>
    <mergeCell ref="F40:L40"/>
    <mergeCell ref="A5:A7"/>
    <mergeCell ref="A40:A42"/>
    <mergeCell ref="B6:B7"/>
    <mergeCell ref="B41:B42"/>
    <mergeCell ref="C6:C7"/>
    <mergeCell ref="C41:C42"/>
    <mergeCell ref="D6:D7"/>
    <mergeCell ref="D41:D42"/>
    <mergeCell ref="E6:E7"/>
    <mergeCell ref="E41:E42"/>
    <mergeCell ref="F6:F7"/>
    <mergeCell ref="F41:F42"/>
    <mergeCell ref="G6:G7"/>
    <mergeCell ref="G41:G42"/>
    <mergeCell ref="H6:H7"/>
    <mergeCell ref="H41:H42"/>
    <mergeCell ref="I6:I7"/>
    <mergeCell ref="I41:I42"/>
    <mergeCell ref="J6:J7"/>
    <mergeCell ref="J41:J42"/>
    <mergeCell ref="K6:K7"/>
    <mergeCell ref="K41:K42"/>
    <mergeCell ref="L6:L7"/>
    <mergeCell ref="L41:L42"/>
    <mergeCell ref="A1:M2"/>
    <mergeCell ref="A36:M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6">
      <selection activeCell="A1" sqref="A1:IV65536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8" customFormat="1" ht="24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94</v>
      </c>
      <c r="J6" s="19" t="s">
        <v>13</v>
      </c>
      <c r="K6" s="41" t="s">
        <v>95</v>
      </c>
      <c r="L6" s="20" t="s">
        <v>15</v>
      </c>
      <c r="M6" s="98" t="s">
        <v>38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96</v>
      </c>
      <c r="B8" s="86">
        <f aca="true" t="shared" si="0" ref="B8:B23">H8-G8</f>
        <v>14308</v>
      </c>
      <c r="C8" s="87">
        <f>J8-'[2]县区 (5)'!J8</f>
        <v>25541</v>
      </c>
      <c r="D8" s="86">
        <f aca="true" t="shared" si="1" ref="D8:D23">B8-C8</f>
        <v>-11233</v>
      </c>
      <c r="E8" s="88">
        <f aca="true" t="shared" si="2" ref="E8:E23">IF(C8&lt;=0,0,D8/C8*100)</f>
        <v>-43.980267021651464</v>
      </c>
      <c r="F8" s="51">
        <v>1373152</v>
      </c>
      <c r="G8" s="52">
        <v>70995</v>
      </c>
      <c r="H8" s="53">
        <v>85303</v>
      </c>
      <c r="I8" s="88">
        <f aca="true" t="shared" si="3" ref="I8:I23">IF(F8&lt;=0,0,H8/F8*100)</f>
        <v>6.212203747290904</v>
      </c>
      <c r="J8" s="101">
        <v>87011</v>
      </c>
      <c r="K8" s="51">
        <f aca="true" t="shared" si="4" ref="K8:K23">H8-J8</f>
        <v>-1708</v>
      </c>
      <c r="L8" s="88">
        <f aca="true" t="shared" si="5" ref="L8:L23">IF(J8&lt;=0,0,K8/J8*100)</f>
        <v>-1.96297019917022</v>
      </c>
      <c r="M8" s="102"/>
    </row>
    <row r="9" spans="1:13" s="4" customFormat="1" ht="24" customHeight="1">
      <c r="A9" s="51" t="s">
        <v>17</v>
      </c>
      <c r="B9" s="86">
        <f t="shared" si="0"/>
        <v>10228</v>
      </c>
      <c r="C9" s="87">
        <f>J9-'[2]县区 (5)'!J9</f>
        <v>2770</v>
      </c>
      <c r="D9" s="86">
        <f t="shared" si="1"/>
        <v>7458</v>
      </c>
      <c r="E9" s="88">
        <f t="shared" si="2"/>
        <v>269.2418772563177</v>
      </c>
      <c r="F9" s="51">
        <v>900366</v>
      </c>
      <c r="G9" s="52">
        <v>17065</v>
      </c>
      <c r="H9" s="53">
        <v>27293</v>
      </c>
      <c r="I9" s="88">
        <f t="shared" si="3"/>
        <v>3.0313228176097278</v>
      </c>
      <c r="J9" s="101">
        <v>25912</v>
      </c>
      <c r="K9" s="86">
        <f t="shared" si="4"/>
        <v>1381</v>
      </c>
      <c r="L9" s="88">
        <f t="shared" si="5"/>
        <v>5.329577029947514</v>
      </c>
      <c r="M9" s="75"/>
    </row>
    <row r="10" spans="1:13" s="4" customFormat="1" ht="24" customHeight="1">
      <c r="A10" s="51" t="s">
        <v>18</v>
      </c>
      <c r="B10" s="86">
        <f t="shared" si="0"/>
        <v>1</v>
      </c>
      <c r="C10" s="87">
        <f>J10-'[2]县区 (5)'!J10</f>
        <v>1</v>
      </c>
      <c r="D10" s="86">
        <f t="shared" si="1"/>
        <v>0</v>
      </c>
      <c r="E10" s="88">
        <f t="shared" si="2"/>
        <v>0</v>
      </c>
      <c r="F10" s="51"/>
      <c r="G10" s="52">
        <v>1</v>
      </c>
      <c r="H10" s="53">
        <v>2</v>
      </c>
      <c r="I10" s="88">
        <f t="shared" si="3"/>
        <v>0</v>
      </c>
      <c r="J10" s="101">
        <v>2</v>
      </c>
      <c r="K10" s="86">
        <f t="shared" si="4"/>
        <v>0</v>
      </c>
      <c r="L10" s="88">
        <f t="shared" si="5"/>
        <v>0</v>
      </c>
      <c r="M10" s="75"/>
    </row>
    <row r="11" spans="1:13" s="4" customFormat="1" ht="24" customHeight="1">
      <c r="A11" s="89" t="s">
        <v>19</v>
      </c>
      <c r="B11" s="86">
        <f t="shared" si="0"/>
        <v>47</v>
      </c>
      <c r="C11" s="87">
        <f>J11-'[2]县区 (5)'!J11</f>
        <v>30</v>
      </c>
      <c r="D11" s="86">
        <f t="shared" si="1"/>
        <v>17</v>
      </c>
      <c r="E11" s="88">
        <f t="shared" si="2"/>
        <v>56.666666666666664</v>
      </c>
      <c r="F11" s="51">
        <v>200</v>
      </c>
      <c r="G11" s="52">
        <v>48</v>
      </c>
      <c r="H11" s="53">
        <v>95</v>
      </c>
      <c r="I11" s="88">
        <f t="shared" si="3"/>
        <v>47.5</v>
      </c>
      <c r="J11" s="101">
        <v>92</v>
      </c>
      <c r="K11" s="86">
        <f t="shared" si="4"/>
        <v>3</v>
      </c>
      <c r="L11" s="88">
        <f t="shared" si="5"/>
        <v>3.260869565217391</v>
      </c>
      <c r="M11" s="75"/>
    </row>
    <row r="12" spans="1:13" s="4" customFormat="1" ht="24" customHeight="1">
      <c r="A12" s="89" t="s">
        <v>20</v>
      </c>
      <c r="B12" s="86">
        <f t="shared" si="0"/>
        <v>0</v>
      </c>
      <c r="C12" s="87">
        <f>J12-'[2]县区 (5)'!J12</f>
        <v>0</v>
      </c>
      <c r="D12" s="86">
        <f t="shared" si="1"/>
        <v>0</v>
      </c>
      <c r="E12" s="88">
        <f t="shared" si="2"/>
        <v>0</v>
      </c>
      <c r="F12" s="51">
        <v>2800</v>
      </c>
      <c r="G12" s="52">
        <v>618</v>
      </c>
      <c r="H12" s="53">
        <v>618</v>
      </c>
      <c r="I12" s="88">
        <f t="shared" si="3"/>
        <v>22.071428571428573</v>
      </c>
      <c r="J12" s="101">
        <v>485</v>
      </c>
      <c r="K12" s="86">
        <f t="shared" si="4"/>
        <v>133</v>
      </c>
      <c r="L12" s="88">
        <f t="shared" si="5"/>
        <v>27.422680412371136</v>
      </c>
      <c r="M12" s="75"/>
    </row>
    <row r="13" spans="1:13" s="4" customFormat="1" ht="24" customHeight="1">
      <c r="A13" s="89" t="s">
        <v>21</v>
      </c>
      <c r="B13" s="86">
        <f t="shared" si="0"/>
        <v>1734</v>
      </c>
      <c r="C13" s="87">
        <f>J13-'[2]县区 (5)'!J13</f>
        <v>21831</v>
      </c>
      <c r="D13" s="86">
        <f t="shared" si="1"/>
        <v>-20097</v>
      </c>
      <c r="E13" s="88">
        <f t="shared" si="2"/>
        <v>-92.05716641473136</v>
      </c>
      <c r="F13" s="51">
        <v>171124</v>
      </c>
      <c r="G13" s="52">
        <v>25893</v>
      </c>
      <c r="H13" s="53">
        <v>27627</v>
      </c>
      <c r="I13" s="88">
        <f t="shared" si="3"/>
        <v>16.1444332764545</v>
      </c>
      <c r="J13" s="101">
        <v>40589</v>
      </c>
      <c r="K13" s="86">
        <f t="shared" si="4"/>
        <v>-12962</v>
      </c>
      <c r="L13" s="88">
        <f t="shared" si="5"/>
        <v>-31.934760649437038</v>
      </c>
      <c r="M13" s="75"/>
    </row>
    <row r="14" spans="1:13" s="4" customFormat="1" ht="24" customHeight="1">
      <c r="A14" s="89" t="s">
        <v>22</v>
      </c>
      <c r="B14" s="86">
        <f t="shared" si="0"/>
        <v>76</v>
      </c>
      <c r="C14" s="87">
        <f>J14-'[2]县区 (5)'!J14</f>
        <v>487</v>
      </c>
      <c r="D14" s="86">
        <f t="shared" si="1"/>
        <v>-411</v>
      </c>
      <c r="E14" s="88">
        <f t="shared" si="2"/>
        <v>-84.39425051334702</v>
      </c>
      <c r="F14" s="51">
        <v>96402</v>
      </c>
      <c r="G14" s="52">
        <v>5471</v>
      </c>
      <c r="H14" s="53">
        <v>5547</v>
      </c>
      <c r="I14" s="88">
        <f t="shared" si="3"/>
        <v>5.7540299993776065</v>
      </c>
      <c r="J14" s="101">
        <v>11923</v>
      </c>
      <c r="K14" s="86">
        <f t="shared" si="4"/>
        <v>-6376</v>
      </c>
      <c r="L14" s="88">
        <f t="shared" si="5"/>
        <v>-53.47647404176801</v>
      </c>
      <c r="M14" s="75"/>
    </row>
    <row r="15" spans="1:13" s="4" customFormat="1" ht="24" customHeight="1">
      <c r="A15" s="89" t="s">
        <v>23</v>
      </c>
      <c r="B15" s="86">
        <f t="shared" si="0"/>
        <v>2222</v>
      </c>
      <c r="C15" s="87">
        <f>J15-'[2]县区 (5)'!J15</f>
        <v>422</v>
      </c>
      <c r="D15" s="86">
        <f t="shared" si="1"/>
        <v>1800</v>
      </c>
      <c r="E15" s="88">
        <f t="shared" si="2"/>
        <v>426.54028436018956</v>
      </c>
      <c r="F15" s="51">
        <v>202260</v>
      </c>
      <c r="G15" s="52">
        <v>21899</v>
      </c>
      <c r="H15" s="53">
        <v>24121</v>
      </c>
      <c r="I15" s="88">
        <f t="shared" si="3"/>
        <v>11.925739147631761</v>
      </c>
      <c r="J15" s="101">
        <v>8008</v>
      </c>
      <c r="K15" s="86">
        <f t="shared" si="4"/>
        <v>16113</v>
      </c>
      <c r="L15" s="88">
        <f t="shared" si="5"/>
        <v>201.21128871128872</v>
      </c>
      <c r="M15" s="75"/>
    </row>
    <row r="16" spans="1:13" s="4" customFormat="1" ht="24" customHeight="1">
      <c r="A16" s="90" t="s">
        <v>97</v>
      </c>
      <c r="B16" s="86">
        <f t="shared" si="0"/>
        <v>185806</v>
      </c>
      <c r="C16" s="87">
        <f>J16-'[2]县区 (5)'!J16</f>
        <v>216798</v>
      </c>
      <c r="D16" s="86">
        <f t="shared" si="1"/>
        <v>-30992</v>
      </c>
      <c r="E16" s="88">
        <f t="shared" si="2"/>
        <v>-14.295334827812065</v>
      </c>
      <c r="F16" s="51">
        <v>1069202</v>
      </c>
      <c r="G16" s="52">
        <v>627583</v>
      </c>
      <c r="H16" s="53">
        <v>813389</v>
      </c>
      <c r="I16" s="88">
        <f t="shared" si="3"/>
        <v>76.07439941189784</v>
      </c>
      <c r="J16" s="101">
        <v>945146</v>
      </c>
      <c r="K16" s="86">
        <f t="shared" si="4"/>
        <v>-131757</v>
      </c>
      <c r="L16" s="88">
        <f t="shared" si="5"/>
        <v>-13.940385929792857</v>
      </c>
      <c r="M16" s="75"/>
    </row>
    <row r="17" spans="1:13" s="4" customFormat="1" ht="24" customHeight="1">
      <c r="A17" s="51" t="s">
        <v>17</v>
      </c>
      <c r="B17" s="86">
        <f t="shared" si="0"/>
        <v>64718</v>
      </c>
      <c r="C17" s="87">
        <f>J17-'[2]县区 (5)'!J17</f>
        <v>21491</v>
      </c>
      <c r="D17" s="86">
        <f t="shared" si="1"/>
        <v>43227</v>
      </c>
      <c r="E17" s="88">
        <f t="shared" si="2"/>
        <v>201.14001209808757</v>
      </c>
      <c r="F17" s="51">
        <v>459687</v>
      </c>
      <c r="G17" s="52">
        <v>59015</v>
      </c>
      <c r="H17" s="53">
        <v>123733</v>
      </c>
      <c r="I17" s="88">
        <f t="shared" si="3"/>
        <v>26.916793383323874</v>
      </c>
      <c r="J17" s="101">
        <v>106100</v>
      </c>
      <c r="K17" s="86">
        <f t="shared" si="4"/>
        <v>17633</v>
      </c>
      <c r="L17" s="88">
        <f t="shared" si="5"/>
        <v>16.61922714420358</v>
      </c>
      <c r="M17" s="75"/>
    </row>
    <row r="18" spans="1:13" s="4" customFormat="1" ht="24" customHeight="1">
      <c r="A18" s="51" t="s">
        <v>18</v>
      </c>
      <c r="B18" s="86">
        <f t="shared" si="0"/>
        <v>32845</v>
      </c>
      <c r="C18" s="87">
        <f>J18-'[2]县区 (5)'!J18</f>
        <v>16051</v>
      </c>
      <c r="D18" s="86">
        <f t="shared" si="1"/>
        <v>16794</v>
      </c>
      <c r="E18" s="88">
        <f t="shared" si="2"/>
        <v>104.62899507818828</v>
      </c>
      <c r="F18" s="51">
        <v>79573</v>
      </c>
      <c r="G18" s="52">
        <v>37296</v>
      </c>
      <c r="H18" s="53">
        <v>70141</v>
      </c>
      <c r="I18" s="88">
        <f t="shared" si="3"/>
        <v>88.14673318839304</v>
      </c>
      <c r="J18" s="101">
        <v>99963</v>
      </c>
      <c r="K18" s="86">
        <f t="shared" si="4"/>
        <v>-29822</v>
      </c>
      <c r="L18" s="88">
        <f t="shared" si="5"/>
        <v>-29.833038224142932</v>
      </c>
      <c r="M18" s="75"/>
    </row>
    <row r="19" spans="1:13" s="4" customFormat="1" ht="24" customHeight="1">
      <c r="A19" s="89" t="s">
        <v>19</v>
      </c>
      <c r="B19" s="86">
        <f t="shared" si="0"/>
        <v>2002</v>
      </c>
      <c r="C19" s="87">
        <f>J19-'[2]县区 (5)'!J19</f>
        <v>7932</v>
      </c>
      <c r="D19" s="86">
        <f t="shared" si="1"/>
        <v>-5930</v>
      </c>
      <c r="E19" s="88">
        <f t="shared" si="2"/>
        <v>-74.76046394351992</v>
      </c>
      <c r="F19" s="51">
        <v>521</v>
      </c>
      <c r="G19" s="52">
        <v>43933</v>
      </c>
      <c r="H19" s="53">
        <v>45935</v>
      </c>
      <c r="I19" s="88">
        <f t="shared" si="3"/>
        <v>8816.698656429942</v>
      </c>
      <c r="J19" s="101">
        <v>81424</v>
      </c>
      <c r="K19" s="86">
        <f t="shared" si="4"/>
        <v>-35489</v>
      </c>
      <c r="L19" s="88">
        <f t="shared" si="5"/>
        <v>-43.58542935743761</v>
      </c>
      <c r="M19" s="75"/>
    </row>
    <row r="20" spans="1:13" s="4" customFormat="1" ht="24" customHeight="1">
      <c r="A20" s="89" t="s">
        <v>20</v>
      </c>
      <c r="B20" s="86">
        <f t="shared" si="0"/>
        <v>73</v>
      </c>
      <c r="C20" s="87">
        <f>J20-'[2]县区 (5)'!J20</f>
        <v>39</v>
      </c>
      <c r="D20" s="86">
        <f t="shared" si="1"/>
        <v>34</v>
      </c>
      <c r="E20" s="88">
        <f t="shared" si="2"/>
        <v>87.17948717948718</v>
      </c>
      <c r="F20" s="51">
        <v>11050</v>
      </c>
      <c r="G20" s="52">
        <v>6956</v>
      </c>
      <c r="H20" s="53">
        <v>7029</v>
      </c>
      <c r="I20" s="88">
        <f t="shared" si="3"/>
        <v>63.61085972850679</v>
      </c>
      <c r="J20" s="101">
        <v>141</v>
      </c>
      <c r="K20" s="86">
        <f t="shared" si="4"/>
        <v>6888</v>
      </c>
      <c r="L20" s="88">
        <f t="shared" si="5"/>
        <v>4885.106382978724</v>
      </c>
      <c r="M20" s="75"/>
    </row>
    <row r="21" spans="1:13" s="4" customFormat="1" ht="24" customHeight="1">
      <c r="A21" s="89" t="s">
        <v>21</v>
      </c>
      <c r="B21" s="86">
        <f t="shared" si="0"/>
        <v>25657</v>
      </c>
      <c r="C21" s="87">
        <f>J21-'[2]县区 (5)'!J21</f>
        <v>37257</v>
      </c>
      <c r="D21" s="86">
        <f t="shared" si="1"/>
        <v>-11600</v>
      </c>
      <c r="E21" s="88">
        <f t="shared" si="2"/>
        <v>-31.135088708162222</v>
      </c>
      <c r="F21" s="51">
        <v>54802</v>
      </c>
      <c r="G21" s="52">
        <v>216274</v>
      </c>
      <c r="H21" s="53">
        <v>241931</v>
      </c>
      <c r="I21" s="88">
        <f t="shared" si="3"/>
        <v>441.4638151892267</v>
      </c>
      <c r="J21" s="101">
        <v>226124</v>
      </c>
      <c r="K21" s="86">
        <f t="shared" si="4"/>
        <v>15807</v>
      </c>
      <c r="L21" s="88">
        <f t="shared" si="5"/>
        <v>6.990412340131963</v>
      </c>
      <c r="M21" s="75"/>
    </row>
    <row r="22" spans="1:13" s="4" customFormat="1" ht="24" customHeight="1">
      <c r="A22" s="89" t="s">
        <v>22</v>
      </c>
      <c r="B22" s="86">
        <f t="shared" si="0"/>
        <v>11592</v>
      </c>
      <c r="C22" s="87">
        <f>J22-'[2]县区 (5)'!J22</f>
        <v>27085</v>
      </c>
      <c r="D22" s="86">
        <f t="shared" si="1"/>
        <v>-15493</v>
      </c>
      <c r="E22" s="88">
        <f t="shared" si="2"/>
        <v>-57.201402990585194</v>
      </c>
      <c r="F22" s="51">
        <v>49708</v>
      </c>
      <c r="G22" s="52">
        <v>50817</v>
      </c>
      <c r="H22" s="53">
        <v>62409</v>
      </c>
      <c r="I22" s="88">
        <f t="shared" si="3"/>
        <v>125.55121911965881</v>
      </c>
      <c r="J22" s="101">
        <v>151016</v>
      </c>
      <c r="K22" s="86">
        <f t="shared" si="4"/>
        <v>-88607</v>
      </c>
      <c r="L22" s="88">
        <f t="shared" si="5"/>
        <v>-58.67391534671823</v>
      </c>
      <c r="M22" s="75"/>
    </row>
    <row r="23" spans="1:13" s="4" customFormat="1" ht="24" customHeight="1">
      <c r="A23" s="89" t="s">
        <v>23</v>
      </c>
      <c r="B23" s="86">
        <f t="shared" si="0"/>
        <v>48919</v>
      </c>
      <c r="C23" s="87">
        <f>J23-'[2]县区 (5)'!J23</f>
        <v>106943</v>
      </c>
      <c r="D23" s="86">
        <f t="shared" si="1"/>
        <v>-58024</v>
      </c>
      <c r="E23" s="88">
        <f t="shared" si="2"/>
        <v>-54.25694061322387</v>
      </c>
      <c r="F23" s="51">
        <v>413861</v>
      </c>
      <c r="G23" s="91">
        <v>213292</v>
      </c>
      <c r="H23" s="53">
        <v>262211</v>
      </c>
      <c r="I23" s="88">
        <f t="shared" si="3"/>
        <v>63.3572624625176</v>
      </c>
      <c r="J23" s="101">
        <v>280378</v>
      </c>
      <c r="K23" s="86">
        <f t="shared" si="4"/>
        <v>-18167</v>
      </c>
      <c r="L23" s="88">
        <f t="shared" si="5"/>
        <v>-6.479467005257189</v>
      </c>
      <c r="M23" s="103"/>
    </row>
    <row r="24" spans="1:12" s="4" customFormat="1" ht="24" customHeight="1">
      <c r="A24" s="34"/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34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100" workbookViewId="0" topLeftCell="A29">
      <selection activeCell="A1" sqref="A1:IV65536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32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s="2" customFormat="1" ht="19.5" customHeight="1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36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38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99</v>
      </c>
      <c r="B9" s="24">
        <f aca="true" t="shared" si="0" ref="B9:B22">H9-G9</f>
        <v>0</v>
      </c>
      <c r="C9" s="25">
        <f>J9-'[2]全市 (5)'!J9</f>
        <v>73</v>
      </c>
      <c r="D9" s="26">
        <f aca="true" t="shared" si="1" ref="D9:D22">B9-C9</f>
        <v>-73</v>
      </c>
      <c r="E9" s="27">
        <f aca="true" t="shared" si="2" ref="E9:E22">IF(C9&lt;=0,0,D9/C9*100)</f>
        <v>-100</v>
      </c>
      <c r="F9" s="28">
        <v>4520</v>
      </c>
      <c r="G9" s="24">
        <v>295</v>
      </c>
      <c r="H9" s="29">
        <v>295</v>
      </c>
      <c r="I9" s="20"/>
      <c r="J9" s="29">
        <v>73</v>
      </c>
      <c r="K9" s="18"/>
      <c r="L9" s="61"/>
      <c r="M9" s="62"/>
    </row>
    <row r="10" spans="1:13" s="2" customFormat="1" ht="30" customHeight="1">
      <c r="A10" s="30" t="s">
        <v>100</v>
      </c>
      <c r="B10" s="24">
        <f t="shared" si="0"/>
        <v>0</v>
      </c>
      <c r="C10" s="25">
        <f>J10-'[2]全市 (5)'!J10</f>
        <v>0</v>
      </c>
      <c r="D10" s="26">
        <f t="shared" si="1"/>
        <v>0</v>
      </c>
      <c r="E10" s="27">
        <f t="shared" si="2"/>
        <v>0</v>
      </c>
      <c r="F10" s="26">
        <v>1924</v>
      </c>
      <c r="G10" s="26">
        <v>104</v>
      </c>
      <c r="H10" s="31">
        <v>104</v>
      </c>
      <c r="I10" s="63">
        <f aca="true" t="shared" si="3" ref="I10:I22">IF(F10&lt;=0,0,H10/F10*100)</f>
        <v>5.405405405405405</v>
      </c>
      <c r="J10" s="64">
        <v>91</v>
      </c>
      <c r="K10" s="26">
        <f aca="true" t="shared" si="4" ref="K10:K13">H10-J10</f>
        <v>13</v>
      </c>
      <c r="L10" s="65">
        <f aca="true" t="shared" si="5" ref="L10:L22">IF(J10&lt;=0,0,K10/J10*100)</f>
        <v>14.285714285714285</v>
      </c>
      <c r="M10" s="66"/>
    </row>
    <row r="11" spans="1:13" s="2" customFormat="1" ht="30" customHeight="1">
      <c r="A11" s="30" t="s">
        <v>101</v>
      </c>
      <c r="B11" s="24">
        <f t="shared" si="0"/>
        <v>11637</v>
      </c>
      <c r="C11" s="25">
        <f>J11-'[2]全市 (5)'!J11</f>
        <v>21803</v>
      </c>
      <c r="D11" s="26">
        <f t="shared" si="1"/>
        <v>-10166</v>
      </c>
      <c r="E11" s="27">
        <f t="shared" si="2"/>
        <v>-46.62661101683255</v>
      </c>
      <c r="F11" s="26">
        <v>842462</v>
      </c>
      <c r="G11" s="26">
        <v>44766</v>
      </c>
      <c r="H11" s="31">
        <v>56403</v>
      </c>
      <c r="I11" s="63">
        <f t="shared" si="3"/>
        <v>6.695020072121947</v>
      </c>
      <c r="J11" s="64">
        <v>70531</v>
      </c>
      <c r="K11" s="26">
        <f t="shared" si="4"/>
        <v>-14128</v>
      </c>
      <c r="L11" s="65">
        <f t="shared" si="5"/>
        <v>-20.03090839489019</v>
      </c>
      <c r="M11" s="66"/>
    </row>
    <row r="12" spans="1:13" s="2" customFormat="1" ht="30" customHeight="1">
      <c r="A12" s="32" t="s">
        <v>102</v>
      </c>
      <c r="B12" s="24">
        <f t="shared" si="0"/>
        <v>4446</v>
      </c>
      <c r="C12" s="25">
        <f>J12-'[2]全市 (5)'!J12</f>
        <v>20692</v>
      </c>
      <c r="D12" s="26">
        <f t="shared" si="1"/>
        <v>-16246</v>
      </c>
      <c r="E12" s="27">
        <f t="shared" si="2"/>
        <v>-78.51343514401701</v>
      </c>
      <c r="F12" s="26">
        <v>681156</v>
      </c>
      <c r="G12" s="26">
        <v>15683</v>
      </c>
      <c r="H12" s="31">
        <v>20129</v>
      </c>
      <c r="I12" s="63">
        <f t="shared" si="3"/>
        <v>2.9551233491300084</v>
      </c>
      <c r="J12" s="64">
        <v>64459</v>
      </c>
      <c r="K12" s="26">
        <f t="shared" si="4"/>
        <v>-44330</v>
      </c>
      <c r="L12" s="65">
        <f t="shared" si="5"/>
        <v>-68.77239795839215</v>
      </c>
      <c r="M12" s="66"/>
    </row>
    <row r="13" spans="1:13" s="2" customFormat="1" ht="30" customHeight="1">
      <c r="A13" s="32" t="s">
        <v>103</v>
      </c>
      <c r="B13" s="24">
        <f t="shared" si="0"/>
        <v>10497</v>
      </c>
      <c r="C13" s="25">
        <f>J13-'[2]全市 (5)'!J13</f>
        <v>3812</v>
      </c>
      <c r="D13" s="26">
        <f t="shared" si="1"/>
        <v>6685</v>
      </c>
      <c r="E13" s="27">
        <f t="shared" si="2"/>
        <v>175.3672612801679</v>
      </c>
      <c r="F13" s="26">
        <v>158100</v>
      </c>
      <c r="G13" s="26">
        <v>33368</v>
      </c>
      <c r="H13" s="31">
        <v>43865</v>
      </c>
      <c r="I13" s="63">
        <f t="shared" si="3"/>
        <v>27.745098039215687</v>
      </c>
      <c r="J13" s="64">
        <v>10938</v>
      </c>
      <c r="K13" s="26">
        <f t="shared" si="4"/>
        <v>32927</v>
      </c>
      <c r="L13" s="65">
        <f t="shared" si="5"/>
        <v>301.03309562991404</v>
      </c>
      <c r="M13" s="66"/>
    </row>
    <row r="14" spans="1:13" s="2" customFormat="1" ht="30" customHeight="1">
      <c r="A14" s="32" t="s">
        <v>104</v>
      </c>
      <c r="B14" s="24">
        <f t="shared" si="0"/>
        <v>-3423</v>
      </c>
      <c r="C14" s="25">
        <f>J14-'[2]全市 (5)'!J14</f>
        <v>-2739</v>
      </c>
      <c r="D14" s="26">
        <f t="shared" si="1"/>
        <v>-684</v>
      </c>
      <c r="E14" s="27">
        <f t="shared" si="2"/>
        <v>0</v>
      </c>
      <c r="F14" s="26">
        <v>-16794</v>
      </c>
      <c r="G14" s="26">
        <v>-7096</v>
      </c>
      <c r="H14" s="31">
        <v>-10519</v>
      </c>
      <c r="I14" s="63">
        <f t="shared" si="3"/>
        <v>0</v>
      </c>
      <c r="J14" s="64">
        <v>-7351</v>
      </c>
      <c r="K14" s="26"/>
      <c r="L14" s="65">
        <f t="shared" si="5"/>
        <v>0</v>
      </c>
      <c r="M14" s="66"/>
    </row>
    <row r="15" spans="1:13" s="2" customFormat="1" ht="30" customHeight="1">
      <c r="A15" s="30" t="s">
        <v>105</v>
      </c>
      <c r="B15" s="24">
        <f t="shared" si="0"/>
        <v>632</v>
      </c>
      <c r="C15" s="25">
        <f>J15-'[2]全市 (5)'!J15</f>
        <v>585</v>
      </c>
      <c r="D15" s="26">
        <f t="shared" si="1"/>
        <v>47</v>
      </c>
      <c r="E15" s="27">
        <f t="shared" si="2"/>
        <v>8.034188034188034</v>
      </c>
      <c r="F15" s="26">
        <v>6160</v>
      </c>
      <c r="G15" s="26">
        <v>2949</v>
      </c>
      <c r="H15" s="31">
        <v>3581</v>
      </c>
      <c r="I15" s="63">
        <f t="shared" si="3"/>
        <v>58.133116883116884</v>
      </c>
      <c r="J15" s="64">
        <v>3287</v>
      </c>
      <c r="K15" s="26">
        <f aca="true" t="shared" si="6" ref="K15:K22">H15-J15</f>
        <v>294</v>
      </c>
      <c r="L15" s="65">
        <f t="shared" si="5"/>
        <v>8.944326133252206</v>
      </c>
      <c r="M15" s="66"/>
    </row>
    <row r="16" spans="1:13" s="2" customFormat="1" ht="30" customHeight="1">
      <c r="A16" s="32" t="s">
        <v>106</v>
      </c>
      <c r="B16" s="24">
        <f t="shared" si="0"/>
        <v>353</v>
      </c>
      <c r="C16" s="25">
        <f>J16-'[2]全市 (5)'!J16</f>
        <v>385</v>
      </c>
      <c r="D16" s="26">
        <f t="shared" si="1"/>
        <v>-32</v>
      </c>
      <c r="E16" s="27">
        <f t="shared" si="2"/>
        <v>-8.311688311688311</v>
      </c>
      <c r="F16" s="26">
        <v>4210</v>
      </c>
      <c r="G16" s="26">
        <v>1671</v>
      </c>
      <c r="H16" s="31">
        <v>2024</v>
      </c>
      <c r="I16" s="63">
        <f t="shared" si="3"/>
        <v>48.07600950118765</v>
      </c>
      <c r="J16" s="64">
        <v>2199</v>
      </c>
      <c r="K16" s="26">
        <f t="shared" si="6"/>
        <v>-175</v>
      </c>
      <c r="L16" s="65">
        <f t="shared" si="5"/>
        <v>-7.958162801273307</v>
      </c>
      <c r="M16" s="66"/>
    </row>
    <row r="17" spans="1:13" s="2" customFormat="1" ht="30" customHeight="1">
      <c r="A17" s="32" t="s">
        <v>107</v>
      </c>
      <c r="B17" s="24">
        <f t="shared" si="0"/>
        <v>279</v>
      </c>
      <c r="C17" s="25">
        <f>J17-'[2]全市 (5)'!J17</f>
        <v>200</v>
      </c>
      <c r="D17" s="26">
        <f t="shared" si="1"/>
        <v>79</v>
      </c>
      <c r="E17" s="27">
        <f t="shared" si="2"/>
        <v>39.5</v>
      </c>
      <c r="F17" s="26">
        <v>1950</v>
      </c>
      <c r="G17" s="26">
        <v>1278</v>
      </c>
      <c r="H17" s="31">
        <v>1557</v>
      </c>
      <c r="I17" s="63">
        <f t="shared" si="3"/>
        <v>79.84615384615384</v>
      </c>
      <c r="J17" s="64">
        <v>1088</v>
      </c>
      <c r="K17" s="26">
        <f t="shared" si="6"/>
        <v>469</v>
      </c>
      <c r="L17" s="65">
        <f t="shared" si="5"/>
        <v>43.106617647058826</v>
      </c>
      <c r="M17" s="66"/>
    </row>
    <row r="18" spans="1:13" s="2" customFormat="1" ht="30" customHeight="1">
      <c r="A18" s="30" t="s">
        <v>108</v>
      </c>
      <c r="B18" s="24">
        <f t="shared" si="0"/>
        <v>1538</v>
      </c>
      <c r="C18" s="25">
        <f>J18-'[2]全市 (5)'!J18</f>
        <v>1919</v>
      </c>
      <c r="D18" s="26">
        <f t="shared" si="1"/>
        <v>-381</v>
      </c>
      <c r="E18" s="27">
        <f t="shared" si="2"/>
        <v>-19.854090672225116</v>
      </c>
      <c r="F18" s="26">
        <v>33000</v>
      </c>
      <c r="G18" s="26">
        <v>19397</v>
      </c>
      <c r="H18" s="31">
        <v>20935</v>
      </c>
      <c r="I18" s="63">
        <f t="shared" si="3"/>
        <v>63.43939393939394</v>
      </c>
      <c r="J18" s="64">
        <v>9231</v>
      </c>
      <c r="K18" s="26">
        <f t="shared" si="6"/>
        <v>11704</v>
      </c>
      <c r="L18" s="65">
        <f t="shared" si="5"/>
        <v>126.79016357924384</v>
      </c>
      <c r="M18" s="66"/>
    </row>
    <row r="19" spans="1:13" s="2" customFormat="1" ht="30" customHeight="1">
      <c r="A19" s="30" t="s">
        <v>109</v>
      </c>
      <c r="B19" s="24">
        <f t="shared" si="0"/>
        <v>501</v>
      </c>
      <c r="C19" s="25">
        <f>J19-'[2]全市 (5)'!J19</f>
        <v>1161</v>
      </c>
      <c r="D19" s="26">
        <f t="shared" si="1"/>
        <v>-660</v>
      </c>
      <c r="E19" s="27">
        <f t="shared" si="2"/>
        <v>-56.84754521963824</v>
      </c>
      <c r="F19" s="26">
        <v>12300</v>
      </c>
      <c r="G19" s="26">
        <v>3484</v>
      </c>
      <c r="H19" s="31">
        <v>3985</v>
      </c>
      <c r="I19" s="63">
        <f t="shared" si="3"/>
        <v>32.39837398373984</v>
      </c>
      <c r="J19" s="64">
        <v>3798</v>
      </c>
      <c r="K19" s="26">
        <f t="shared" si="6"/>
        <v>187</v>
      </c>
      <c r="L19" s="65">
        <f t="shared" si="5"/>
        <v>4.923644023170089</v>
      </c>
      <c r="M19" s="66"/>
    </row>
    <row r="20" spans="1:13" s="2" customFormat="1" ht="30" customHeight="1">
      <c r="A20" s="30" t="s">
        <v>110</v>
      </c>
      <c r="B20" s="24">
        <f t="shared" si="0"/>
        <v>0</v>
      </c>
      <c r="C20" s="25">
        <f>J20-'[2]全市 (5)'!J20</f>
        <v>0</v>
      </c>
      <c r="D20" s="26">
        <f t="shared" si="1"/>
        <v>0</v>
      </c>
      <c r="E20" s="27">
        <f t="shared" si="2"/>
        <v>0</v>
      </c>
      <c r="F20" s="26">
        <v>0</v>
      </c>
      <c r="G20" s="26">
        <v>0</v>
      </c>
      <c r="H20" s="31">
        <v>0</v>
      </c>
      <c r="I20" s="63">
        <f t="shared" si="3"/>
        <v>0</v>
      </c>
      <c r="J20" s="64">
        <v>0</v>
      </c>
      <c r="K20" s="26">
        <f t="shared" si="6"/>
        <v>0</v>
      </c>
      <c r="L20" s="65">
        <f t="shared" si="5"/>
        <v>0</v>
      </c>
      <c r="M20" s="66"/>
    </row>
    <row r="21" spans="1:13" s="2" customFormat="1" ht="30" customHeight="1">
      <c r="A21" s="30" t="s">
        <v>111</v>
      </c>
      <c r="B21" s="24">
        <f t="shared" si="0"/>
        <v>0</v>
      </c>
      <c r="C21" s="25">
        <f>J21-'[2]全市 (5)'!J21</f>
        <v>0</v>
      </c>
      <c r="D21" s="26">
        <f t="shared" si="1"/>
        <v>0</v>
      </c>
      <c r="E21" s="27">
        <f t="shared" si="2"/>
        <v>0</v>
      </c>
      <c r="F21" s="26">
        <v>0</v>
      </c>
      <c r="G21" s="26">
        <v>0</v>
      </c>
      <c r="H21" s="31">
        <v>0</v>
      </c>
      <c r="I21" s="63">
        <f t="shared" si="3"/>
        <v>0</v>
      </c>
      <c r="J21" s="64">
        <v>0</v>
      </c>
      <c r="K21" s="26">
        <f t="shared" si="6"/>
        <v>0</v>
      </c>
      <c r="L21" s="65">
        <f t="shared" si="5"/>
        <v>0</v>
      </c>
      <c r="M21" s="66"/>
    </row>
    <row r="22" spans="1:13" s="2" customFormat="1" ht="30" customHeight="1">
      <c r="A22" s="33" t="s">
        <v>112</v>
      </c>
      <c r="B22" s="24">
        <f t="shared" si="0"/>
        <v>14308</v>
      </c>
      <c r="C22" s="25">
        <f>J22-'[2]全市 (5)'!J22</f>
        <v>25541</v>
      </c>
      <c r="D22" s="26">
        <f t="shared" si="1"/>
        <v>-11233</v>
      </c>
      <c r="E22" s="27">
        <f t="shared" si="2"/>
        <v>-43.980267021651464</v>
      </c>
      <c r="F22" s="26">
        <v>900366</v>
      </c>
      <c r="G22" s="26">
        <v>70995</v>
      </c>
      <c r="H22" s="31">
        <v>85303</v>
      </c>
      <c r="I22" s="63">
        <f t="shared" si="3"/>
        <v>9.474258246091035</v>
      </c>
      <c r="J22" s="64">
        <v>87011</v>
      </c>
      <c r="K22" s="26">
        <f t="shared" si="6"/>
        <v>-1708</v>
      </c>
      <c r="L22" s="65">
        <f t="shared" si="5"/>
        <v>-1.96297019917022</v>
      </c>
      <c r="M22" s="66"/>
    </row>
    <row r="23" spans="1:12" s="4" customFormat="1" ht="27.75" customHeight="1">
      <c r="A23" s="34"/>
      <c r="B23" s="6"/>
      <c r="C23" s="6"/>
      <c r="D23" s="7"/>
      <c r="E23" s="8"/>
      <c r="F23" s="6"/>
      <c r="G23" s="6"/>
      <c r="H23" s="7"/>
      <c r="I23" s="8"/>
      <c r="J23" s="7"/>
      <c r="K23" s="6"/>
      <c r="L23" s="8"/>
    </row>
    <row r="24" s="4" customFormat="1" ht="19.5" customHeight="1"/>
    <row r="25" spans="1:12" s="4" customFormat="1" ht="19.5" customHeight="1">
      <c r="A25" s="9" t="s">
        <v>113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s="4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</row>
    <row r="27" spans="1:13" s="4" customFormat="1" ht="19.5" customHeight="1">
      <c r="A27" s="35"/>
      <c r="B27" s="35"/>
      <c r="C27" s="35"/>
      <c r="D27" s="36"/>
      <c r="E27" s="37"/>
      <c r="F27" s="36"/>
      <c r="G27" s="35"/>
      <c r="H27" s="37"/>
      <c r="I27" s="35"/>
      <c r="J27" s="36"/>
      <c r="K27" s="68"/>
      <c r="L27" s="68"/>
      <c r="M27" s="68"/>
    </row>
    <row r="28" spans="1:13" s="5" customFormat="1" ht="27.75" customHeight="1">
      <c r="A28" s="4" t="s">
        <v>1</v>
      </c>
      <c r="B28" s="6"/>
      <c r="C28" s="6"/>
      <c r="D28" s="38"/>
      <c r="E28" s="38"/>
      <c r="F28" s="38"/>
      <c r="G28" s="38"/>
      <c r="H28" s="8"/>
      <c r="I28" s="6"/>
      <c r="J28" s="7"/>
      <c r="K28" s="57" t="s">
        <v>3</v>
      </c>
      <c r="L28" s="57"/>
      <c r="M28" s="69" t="s">
        <v>2</v>
      </c>
    </row>
    <row r="29" spans="1:13" s="4" customFormat="1" ht="27.75" customHeight="1">
      <c r="A29" s="16" t="s">
        <v>4</v>
      </c>
      <c r="B29" s="17" t="s">
        <v>5</v>
      </c>
      <c r="C29" s="17"/>
      <c r="D29" s="17"/>
      <c r="E29" s="17"/>
      <c r="F29" s="39" t="s">
        <v>6</v>
      </c>
      <c r="G29" s="40"/>
      <c r="H29" s="40"/>
      <c r="I29" s="40"/>
      <c r="J29" s="40"/>
      <c r="K29" s="40"/>
      <c r="L29" s="70"/>
      <c r="M29" s="69"/>
    </row>
    <row r="30" spans="1:13" s="4" customFormat="1" ht="27.75" customHeight="1">
      <c r="A30" s="16"/>
      <c r="B30" s="18" t="s">
        <v>5</v>
      </c>
      <c r="C30" s="19" t="s">
        <v>7</v>
      </c>
      <c r="D30" s="18" t="s">
        <v>8</v>
      </c>
      <c r="E30" s="20" t="s">
        <v>9</v>
      </c>
      <c r="F30" s="41" t="s">
        <v>36</v>
      </c>
      <c r="G30" s="18" t="s">
        <v>11</v>
      </c>
      <c r="H30" s="22" t="s">
        <v>6</v>
      </c>
      <c r="I30" s="20" t="s">
        <v>12</v>
      </c>
      <c r="J30" s="19" t="s">
        <v>13</v>
      </c>
      <c r="K30" s="18" t="s">
        <v>14</v>
      </c>
      <c r="L30" s="20" t="s">
        <v>15</v>
      </c>
      <c r="M30" s="71" t="s">
        <v>38</v>
      </c>
    </row>
    <row r="31" spans="1:13" s="4" customFormat="1" ht="30" customHeight="1">
      <c r="A31" s="16"/>
      <c r="B31" s="18"/>
      <c r="C31" s="19"/>
      <c r="D31" s="18"/>
      <c r="E31" s="20"/>
      <c r="F31" s="42"/>
      <c r="G31" s="18"/>
      <c r="H31" s="22"/>
      <c r="I31" s="20"/>
      <c r="J31" s="19"/>
      <c r="K31" s="18"/>
      <c r="L31" s="20"/>
      <c r="M31" s="71"/>
    </row>
    <row r="32" spans="1:13" s="4" customFormat="1" ht="30" customHeight="1">
      <c r="A32" s="43" t="s">
        <v>114</v>
      </c>
      <c r="B32" s="44">
        <f aca="true" t="shared" si="7" ref="B32:B45">H32-G32</f>
        <v>0</v>
      </c>
      <c r="C32" s="45">
        <f>J32-'[2]全市 (5)'!J32</f>
        <v>0</v>
      </c>
      <c r="D32" s="44">
        <f aca="true" t="shared" si="8" ref="D32:D45">B32-C32</f>
        <v>0</v>
      </c>
      <c r="E32" s="46">
        <f aca="true" t="shared" si="9" ref="E32:E45">IF(C32&lt;=0,0,D32/C32*100)</f>
        <v>0</v>
      </c>
      <c r="F32" s="47"/>
      <c r="G32" s="48">
        <v>0</v>
      </c>
      <c r="H32" s="49">
        <v>0</v>
      </c>
      <c r="I32" s="72">
        <f aca="true" t="shared" si="10" ref="I32:I45">IF(F32&lt;=0,0,H32/F32*100)</f>
        <v>0</v>
      </c>
      <c r="J32" s="73">
        <v>0</v>
      </c>
      <c r="K32" s="74">
        <f aca="true" t="shared" si="11" ref="K32:K45">H32-J32</f>
        <v>0</v>
      </c>
      <c r="L32" s="46">
        <f aca="true" t="shared" si="12" ref="L32:L45">IF(J32&lt;=0,0,K32/J32*100)</f>
        <v>0</v>
      </c>
      <c r="M32" s="75"/>
    </row>
    <row r="33" spans="1:13" s="4" customFormat="1" ht="30" customHeight="1">
      <c r="A33" s="50" t="s">
        <v>115</v>
      </c>
      <c r="B33" s="44">
        <f t="shared" si="7"/>
        <v>10</v>
      </c>
      <c r="C33" s="45">
        <f>J33-'[2]全市 (5)'!J33</f>
        <v>0</v>
      </c>
      <c r="D33" s="44">
        <f t="shared" si="8"/>
        <v>10</v>
      </c>
      <c r="E33" s="46">
        <f t="shared" si="9"/>
        <v>0</v>
      </c>
      <c r="F33" s="51">
        <v>57</v>
      </c>
      <c r="G33" s="52">
        <v>0</v>
      </c>
      <c r="H33" s="53">
        <v>10</v>
      </c>
      <c r="I33" s="72">
        <f t="shared" si="10"/>
        <v>17.543859649122805</v>
      </c>
      <c r="J33" s="76">
        <v>0</v>
      </c>
      <c r="K33" s="74">
        <f t="shared" si="11"/>
        <v>10</v>
      </c>
      <c r="L33" s="46">
        <f t="shared" si="12"/>
        <v>0</v>
      </c>
      <c r="M33" s="75"/>
    </row>
    <row r="34" spans="1:13" s="4" customFormat="1" ht="30" customHeight="1">
      <c r="A34" s="50" t="s">
        <v>116</v>
      </c>
      <c r="B34" s="44">
        <f t="shared" si="7"/>
        <v>372</v>
      </c>
      <c r="C34" s="45">
        <f>J34-'[2]全市 (5)'!J34</f>
        <v>1882</v>
      </c>
      <c r="D34" s="44">
        <f t="shared" si="8"/>
        <v>-1510</v>
      </c>
      <c r="E34" s="46">
        <f t="shared" si="9"/>
        <v>-80.23379383634432</v>
      </c>
      <c r="F34" s="51">
        <v>4829</v>
      </c>
      <c r="G34" s="52">
        <v>2605</v>
      </c>
      <c r="H34" s="53">
        <v>2977</v>
      </c>
      <c r="I34" s="72">
        <f t="shared" si="10"/>
        <v>61.64837440463864</v>
      </c>
      <c r="J34" s="76">
        <v>6857</v>
      </c>
      <c r="K34" s="74">
        <f t="shared" si="11"/>
        <v>-3880</v>
      </c>
      <c r="L34" s="46">
        <f t="shared" si="12"/>
        <v>-56.58451217733703</v>
      </c>
      <c r="M34" s="75"/>
    </row>
    <row r="35" spans="1:13" s="4" customFormat="1" ht="30" customHeight="1">
      <c r="A35" s="50" t="s">
        <v>117</v>
      </c>
      <c r="B35" s="44">
        <f t="shared" si="7"/>
        <v>0</v>
      </c>
      <c r="C35" s="45">
        <f>J35-'[2]全市 (5)'!J35</f>
        <v>0</v>
      </c>
      <c r="D35" s="44">
        <f t="shared" si="8"/>
        <v>0</v>
      </c>
      <c r="E35" s="46">
        <f t="shared" si="9"/>
        <v>0</v>
      </c>
      <c r="F35" s="51"/>
      <c r="G35" s="52">
        <v>0</v>
      </c>
      <c r="H35" s="53">
        <v>0</v>
      </c>
      <c r="I35" s="72">
        <f t="shared" si="10"/>
        <v>0</v>
      </c>
      <c r="J35" s="76">
        <v>0</v>
      </c>
      <c r="K35" s="74">
        <f t="shared" si="11"/>
        <v>0</v>
      </c>
      <c r="L35" s="46">
        <f t="shared" si="12"/>
        <v>0</v>
      </c>
      <c r="M35" s="75"/>
    </row>
    <row r="36" spans="1:13" s="4" customFormat="1" ht="30" customHeight="1">
      <c r="A36" s="50" t="s">
        <v>118</v>
      </c>
      <c r="B36" s="44">
        <f t="shared" si="7"/>
        <v>13401</v>
      </c>
      <c r="C36" s="45">
        <f>J36-'[2]全市 (5)'!J36</f>
        <v>19575</v>
      </c>
      <c r="D36" s="44">
        <f t="shared" si="8"/>
        <v>-6174</v>
      </c>
      <c r="E36" s="46">
        <f t="shared" si="9"/>
        <v>-31.54022988505747</v>
      </c>
      <c r="F36" s="51">
        <v>317302</v>
      </c>
      <c r="G36" s="52">
        <v>102936</v>
      </c>
      <c r="H36" s="53">
        <v>116337</v>
      </c>
      <c r="I36" s="72">
        <f t="shared" si="10"/>
        <v>36.66443955600658</v>
      </c>
      <c r="J36" s="76">
        <v>170923</v>
      </c>
      <c r="K36" s="74">
        <f t="shared" si="11"/>
        <v>-54586</v>
      </c>
      <c r="L36" s="46">
        <f t="shared" si="12"/>
        <v>-31.936017973005388</v>
      </c>
      <c r="M36" s="75"/>
    </row>
    <row r="37" spans="1:13" s="4" customFormat="1" ht="30" customHeight="1">
      <c r="A37" s="50" t="s">
        <v>119</v>
      </c>
      <c r="B37" s="44">
        <f t="shared" si="7"/>
        <v>92</v>
      </c>
      <c r="C37" s="45">
        <f>J37-'[2]全市 (5)'!J37</f>
        <v>0</v>
      </c>
      <c r="D37" s="44">
        <f t="shared" si="8"/>
        <v>92</v>
      </c>
      <c r="E37" s="46">
        <f t="shared" si="9"/>
        <v>0</v>
      </c>
      <c r="F37" s="51"/>
      <c r="G37" s="52">
        <v>21</v>
      </c>
      <c r="H37" s="53">
        <v>113</v>
      </c>
      <c r="I37" s="72">
        <f t="shared" si="10"/>
        <v>0</v>
      </c>
      <c r="J37" s="76">
        <v>24</v>
      </c>
      <c r="K37" s="74">
        <f t="shared" si="11"/>
        <v>89</v>
      </c>
      <c r="L37" s="46">
        <f t="shared" si="12"/>
        <v>370.83333333333337</v>
      </c>
      <c r="M37" s="75"/>
    </row>
    <row r="38" spans="1:13" s="4" customFormat="1" ht="30" customHeight="1">
      <c r="A38" s="50" t="s">
        <v>120</v>
      </c>
      <c r="B38" s="44">
        <f t="shared" si="7"/>
        <v>0</v>
      </c>
      <c r="C38" s="45">
        <f>J38-'[2]全市 (5)'!J38</f>
        <v>0</v>
      </c>
      <c r="D38" s="44">
        <f t="shared" si="8"/>
        <v>0</v>
      </c>
      <c r="E38" s="46">
        <f t="shared" si="9"/>
        <v>0</v>
      </c>
      <c r="F38" s="51"/>
      <c r="G38" s="52">
        <v>0</v>
      </c>
      <c r="H38" s="53">
        <v>0</v>
      </c>
      <c r="I38" s="72">
        <f t="shared" si="10"/>
        <v>0</v>
      </c>
      <c r="J38" s="76">
        <v>0</v>
      </c>
      <c r="K38" s="74">
        <f t="shared" si="11"/>
        <v>0</v>
      </c>
      <c r="L38" s="46">
        <f t="shared" si="12"/>
        <v>0</v>
      </c>
      <c r="M38" s="75"/>
    </row>
    <row r="39" spans="1:13" s="4" customFormat="1" ht="30" customHeight="1">
      <c r="A39" s="50" t="s">
        <v>121</v>
      </c>
      <c r="B39" s="44">
        <f t="shared" si="7"/>
        <v>0</v>
      </c>
      <c r="C39" s="45">
        <f>J39-'[2]全市 (5)'!J39</f>
        <v>0</v>
      </c>
      <c r="D39" s="44">
        <f t="shared" si="8"/>
        <v>0</v>
      </c>
      <c r="E39" s="46">
        <f t="shared" si="9"/>
        <v>0</v>
      </c>
      <c r="F39" s="51"/>
      <c r="G39" s="52">
        <v>0</v>
      </c>
      <c r="H39" s="53">
        <v>0</v>
      </c>
      <c r="I39" s="72">
        <f t="shared" si="10"/>
        <v>0</v>
      </c>
      <c r="J39" s="76">
        <v>0</v>
      </c>
      <c r="K39" s="74">
        <f t="shared" si="11"/>
        <v>0</v>
      </c>
      <c r="L39" s="46">
        <f t="shared" si="12"/>
        <v>0</v>
      </c>
      <c r="M39" s="75"/>
    </row>
    <row r="40" spans="1:13" s="4" customFormat="1" ht="30" customHeight="1">
      <c r="A40" s="50" t="s">
        <v>122</v>
      </c>
      <c r="B40" s="44">
        <f t="shared" si="7"/>
        <v>0</v>
      </c>
      <c r="C40" s="45">
        <f>J40-'[2]全市 (5)'!J40</f>
        <v>0</v>
      </c>
      <c r="D40" s="44">
        <f t="shared" si="8"/>
        <v>0</v>
      </c>
      <c r="E40" s="46">
        <f t="shared" si="9"/>
        <v>0</v>
      </c>
      <c r="F40" s="51"/>
      <c r="G40" s="52">
        <v>0</v>
      </c>
      <c r="H40" s="53">
        <v>0</v>
      </c>
      <c r="I40" s="72">
        <f t="shared" si="10"/>
        <v>0</v>
      </c>
      <c r="J40" s="76">
        <v>0</v>
      </c>
      <c r="K40" s="74">
        <f t="shared" si="11"/>
        <v>0</v>
      </c>
      <c r="L40" s="46">
        <f t="shared" si="12"/>
        <v>0</v>
      </c>
      <c r="M40" s="75"/>
    </row>
    <row r="41" spans="1:13" s="4" customFormat="1" ht="30" customHeight="1">
      <c r="A41" s="50" t="s">
        <v>123</v>
      </c>
      <c r="B41" s="44">
        <f t="shared" si="7"/>
        <v>169492</v>
      </c>
      <c r="C41" s="45">
        <f>J41-'[2]全市 (5)'!J41</f>
        <v>184568</v>
      </c>
      <c r="D41" s="44">
        <f t="shared" si="8"/>
        <v>-15076</v>
      </c>
      <c r="E41" s="46">
        <f t="shared" si="9"/>
        <v>-8.168263187551473</v>
      </c>
      <c r="F41" s="51">
        <v>8093</v>
      </c>
      <c r="G41" s="52">
        <v>494358</v>
      </c>
      <c r="H41" s="53">
        <v>663850</v>
      </c>
      <c r="I41" s="72">
        <f t="shared" si="10"/>
        <v>8202.767824045472</v>
      </c>
      <c r="J41" s="76">
        <v>729941</v>
      </c>
      <c r="K41" s="74">
        <f t="shared" si="11"/>
        <v>-66091</v>
      </c>
      <c r="L41" s="46">
        <f t="shared" si="12"/>
        <v>-9.054293429194962</v>
      </c>
      <c r="M41" s="75"/>
    </row>
    <row r="42" spans="1:13" s="4" customFormat="1" ht="30" customHeight="1">
      <c r="A42" s="30" t="s">
        <v>124</v>
      </c>
      <c r="B42" s="44">
        <f t="shared" si="7"/>
        <v>2397</v>
      </c>
      <c r="C42" s="45">
        <f>J42-'[2]全市 (5)'!J42</f>
        <v>10741</v>
      </c>
      <c r="D42" s="44">
        <f t="shared" si="8"/>
        <v>-8344</v>
      </c>
      <c r="E42" s="46">
        <f t="shared" si="9"/>
        <v>-77.68364211898333</v>
      </c>
      <c r="F42" s="51">
        <v>128406</v>
      </c>
      <c r="G42" s="52">
        <v>27644</v>
      </c>
      <c r="H42" s="53">
        <v>30041</v>
      </c>
      <c r="I42" s="72">
        <f t="shared" si="10"/>
        <v>23.395324206033983</v>
      </c>
      <c r="J42" s="76">
        <v>37213</v>
      </c>
      <c r="K42" s="74">
        <f t="shared" si="11"/>
        <v>-7172</v>
      </c>
      <c r="L42" s="46">
        <f t="shared" si="12"/>
        <v>-19.27283476204552</v>
      </c>
      <c r="M42" s="75"/>
    </row>
    <row r="43" spans="1:13" s="4" customFormat="1" ht="30" customHeight="1">
      <c r="A43" s="30" t="s">
        <v>125</v>
      </c>
      <c r="B43" s="44">
        <f t="shared" si="7"/>
        <v>42</v>
      </c>
      <c r="C43" s="45">
        <f>J43-'[2]全市 (5)'!J43</f>
        <v>32</v>
      </c>
      <c r="D43" s="44">
        <f t="shared" si="8"/>
        <v>10</v>
      </c>
      <c r="E43" s="46">
        <f t="shared" si="9"/>
        <v>31.25</v>
      </c>
      <c r="F43" s="51">
        <v>500</v>
      </c>
      <c r="G43" s="52">
        <v>19</v>
      </c>
      <c r="H43" s="53">
        <v>61</v>
      </c>
      <c r="I43" s="72">
        <f t="shared" si="10"/>
        <v>12.2</v>
      </c>
      <c r="J43" s="76">
        <v>188</v>
      </c>
      <c r="K43" s="74">
        <f t="shared" si="11"/>
        <v>-127</v>
      </c>
      <c r="L43" s="46">
        <f t="shared" si="12"/>
        <v>-67.5531914893617</v>
      </c>
      <c r="M43" s="75"/>
    </row>
    <row r="44" spans="1:13" s="4" customFormat="1" ht="30" customHeight="1">
      <c r="A44" s="30" t="s">
        <v>126</v>
      </c>
      <c r="B44" s="44">
        <f t="shared" si="7"/>
        <v>0</v>
      </c>
      <c r="C44" s="45">
        <f>J44-'[2]全市 (5)'!J44</f>
        <v>0</v>
      </c>
      <c r="D44" s="44">
        <f t="shared" si="8"/>
        <v>0</v>
      </c>
      <c r="E44" s="46">
        <f t="shared" si="9"/>
        <v>0</v>
      </c>
      <c r="F44" s="51"/>
      <c r="G44" s="52">
        <v>0</v>
      </c>
      <c r="H44" s="53">
        <v>0</v>
      </c>
      <c r="I44" s="72">
        <f t="shared" si="10"/>
        <v>0</v>
      </c>
      <c r="J44" s="77">
        <v>0</v>
      </c>
      <c r="K44" s="74">
        <f t="shared" si="11"/>
        <v>0</v>
      </c>
      <c r="L44" s="46">
        <f t="shared" si="12"/>
        <v>0</v>
      </c>
      <c r="M44" s="75"/>
    </row>
    <row r="45" spans="1:13" s="4" customFormat="1" ht="30" customHeight="1">
      <c r="A45" s="33" t="s">
        <v>127</v>
      </c>
      <c r="B45" s="44">
        <f t="shared" si="7"/>
        <v>185806</v>
      </c>
      <c r="C45" s="45">
        <f>J45-'[2]全市 (5)'!J45</f>
        <v>216798</v>
      </c>
      <c r="D45" s="44">
        <f t="shared" si="8"/>
        <v>-30992</v>
      </c>
      <c r="E45" s="46">
        <f t="shared" si="9"/>
        <v>-14.295334827812065</v>
      </c>
      <c r="F45" s="51">
        <v>459187</v>
      </c>
      <c r="G45" s="52">
        <v>627583</v>
      </c>
      <c r="H45" s="53">
        <v>813389</v>
      </c>
      <c r="I45" s="72">
        <f t="shared" si="10"/>
        <v>177.13676563143122</v>
      </c>
      <c r="J45" s="53">
        <v>945146</v>
      </c>
      <c r="K45" s="74">
        <f t="shared" si="11"/>
        <v>-131757</v>
      </c>
      <c r="L45" s="46">
        <f t="shared" si="12"/>
        <v>-13.940385929792857</v>
      </c>
      <c r="M45" s="75"/>
    </row>
  </sheetData>
  <sheetProtection/>
  <mergeCells count="36">
    <mergeCell ref="K4:M4"/>
    <mergeCell ref="D5:G5"/>
    <mergeCell ref="K5:L5"/>
    <mergeCell ref="B6:E6"/>
    <mergeCell ref="F6:L6"/>
    <mergeCell ref="K27:M27"/>
    <mergeCell ref="D28:G28"/>
    <mergeCell ref="K28:L28"/>
    <mergeCell ref="B29:E29"/>
    <mergeCell ref="F29:L29"/>
    <mergeCell ref="A6:A8"/>
    <mergeCell ref="A29:A31"/>
    <mergeCell ref="B7:B8"/>
    <mergeCell ref="B30:B31"/>
    <mergeCell ref="C7:C8"/>
    <mergeCell ref="C30:C31"/>
    <mergeCell ref="D7:D8"/>
    <mergeCell ref="D30:D31"/>
    <mergeCell ref="E7:E8"/>
    <mergeCell ref="E30:E31"/>
    <mergeCell ref="F7:F8"/>
    <mergeCell ref="F30:F31"/>
    <mergeCell ref="G7:G8"/>
    <mergeCell ref="G30:G31"/>
    <mergeCell ref="H7:H8"/>
    <mergeCell ref="H30:H31"/>
    <mergeCell ref="I7:I8"/>
    <mergeCell ref="I30:I31"/>
    <mergeCell ref="J7:J8"/>
    <mergeCell ref="J30:J31"/>
    <mergeCell ref="K7:K8"/>
    <mergeCell ref="K30:K31"/>
    <mergeCell ref="L7:L8"/>
    <mergeCell ref="L30:L31"/>
    <mergeCell ref="A2:L3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数字财政</cp:lastModifiedBy>
  <dcterms:created xsi:type="dcterms:W3CDTF">2023-02-03T07:28:30Z</dcterms:created>
  <dcterms:modified xsi:type="dcterms:W3CDTF">2023-07-04T07:11:38Z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2052-11.1.0.10700</vt:lpwstr>
  </property>
  <property fmtid="{D5CDD505-2E9C-101B-9397-08002B2CF9AE}" pid="5" name="KSOReadingLayo">
    <vt:bool>true</vt:bool>
  </property>
</Properties>
</file>