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3" sheetId="1" r:id="rId1"/>
  </sheets>
  <definedNames>
    <definedName name="_xlnm.Print_Titles" localSheetId="0">'表3'!$3:$5</definedName>
    <definedName name="地区名称">#REF!</definedName>
    <definedName name="_xlnm.Print_Area" localSheetId="0">'表3'!$A$1:$J$62</definedName>
  </definedNames>
  <calcPr fullCalcOnLoad="1"/>
</workbook>
</file>

<file path=xl/sharedStrings.xml><?xml version="1.0" encoding="utf-8"?>
<sst xmlns="http://schemas.openxmlformats.org/spreadsheetml/2006/main" count="102" uniqueCount="97">
  <si>
    <t>附表3</t>
  </si>
  <si>
    <t>2022年汕尾市市级政府性基金预算调整情况表</t>
  </si>
  <si>
    <t>单位：万元</t>
  </si>
  <si>
    <r>
      <t>收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</si>
  <si>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</si>
  <si>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</si>
  <si>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年初预算数</t>
  </si>
  <si>
    <t>第一次调整增加数</t>
  </si>
  <si>
    <t>第二次调整增加数</t>
  </si>
  <si>
    <t>调整后预算数</t>
  </si>
  <si>
    <t>一、农网还贷资金收入</t>
  </si>
  <si>
    <t>一、科学技术支出</t>
  </si>
  <si>
    <t>二、港口建设费收入</t>
  </si>
  <si>
    <t xml:space="preserve">    核电站乏燃料处理处置基金支出</t>
  </si>
  <si>
    <t>三、散装水泥专项资金收入</t>
  </si>
  <si>
    <t>二、文化体育与传媒支出</t>
  </si>
  <si>
    <t>四、新型墙体材料专项基金收入</t>
  </si>
  <si>
    <t xml:space="preserve">    国家电影事业发展专项资金安排的支出</t>
  </si>
  <si>
    <t>五、旅游发展基金收入</t>
  </si>
  <si>
    <t>三、社会保障和就业支出</t>
  </si>
  <si>
    <t>六、城市公用事业附加收入</t>
  </si>
  <si>
    <t xml:space="preserve">    大中型水库移民后期扶持基金支出</t>
  </si>
  <si>
    <t>七、国有土地收益基金收入</t>
  </si>
  <si>
    <t xml:space="preserve">    小型水库移民扶助基金安排的支出</t>
  </si>
  <si>
    <t>八、农业土地开发资金收入</t>
  </si>
  <si>
    <t>四、节能环保支出</t>
  </si>
  <si>
    <t>九、国有土地使用权出让收入</t>
  </si>
  <si>
    <t xml:space="preserve">    可再生能源电价附加收入安排的支出</t>
  </si>
  <si>
    <t>十、大中型水库移民后期扶持基金收入</t>
  </si>
  <si>
    <t xml:space="preserve">    废弃电器电子产品处理基金支出</t>
  </si>
  <si>
    <t>十一、大中型水库库区基金收入</t>
  </si>
  <si>
    <t>五、城乡社区支出</t>
  </si>
  <si>
    <t>十二、彩票公益金收入</t>
  </si>
  <si>
    <t xml:space="preserve">    国有土地使用权出让收入安排的支出</t>
  </si>
  <si>
    <t>十三、城市基础设施配套费收入</t>
  </si>
  <si>
    <t xml:space="preserve">    土地储备专项债券收入安排的支出</t>
  </si>
  <si>
    <t>十四、小型水库移民扶助基金收入</t>
  </si>
  <si>
    <t xml:space="preserve">    城市基础设施配套费安排的支出</t>
  </si>
  <si>
    <t>十五、国有重大水利工程建设基金收入</t>
  </si>
  <si>
    <t xml:space="preserve">    城市基础设施配套费对应专项债务收入安排的支出</t>
  </si>
  <si>
    <t>十六、车辆通行费</t>
  </si>
  <si>
    <t xml:space="preserve">    污水处理费安排的支出</t>
  </si>
  <si>
    <t>十七、污水处理费收入</t>
  </si>
  <si>
    <t xml:space="preserve">    国有土地使用权出让收入对应专项债务收入安排的支出</t>
  </si>
  <si>
    <t>十八、其他政府性基金收入</t>
  </si>
  <si>
    <t xml:space="preserve">    农业土地开发资金安排的支出</t>
  </si>
  <si>
    <t>六、农林水支出</t>
  </si>
  <si>
    <t xml:space="preserve">    大中型水库库区基金安排的支出</t>
  </si>
  <si>
    <t xml:space="preserve">    国家重大水利工程建设基金安排的支出</t>
  </si>
  <si>
    <t xml:space="preserve">    国家重大水利工程建设基金对应专项债务收入安排的支出</t>
  </si>
  <si>
    <t>七、交通运输支出</t>
  </si>
  <si>
    <t xml:space="preserve">    车辆通行费安排的支出</t>
  </si>
  <si>
    <t xml:space="preserve">    政府收费公路专项债券收入安排的支出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</si>
  <si>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</si>
  <si>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</si>
  <si>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</si>
  <si>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八、资源勘探信息等支出</t>
  </si>
  <si>
    <t xml:space="preserve">    农网还贷资金支出</t>
  </si>
  <si>
    <t>九、金融支出</t>
  </si>
  <si>
    <t xml:space="preserve">    金融调控支出</t>
  </si>
  <si>
    <t>十、其他支出</t>
  </si>
  <si>
    <t xml:space="preserve">    其他政府性基金及对应专项债务收入安排的支出</t>
  </si>
  <si>
    <t xml:space="preserve">    彩票公益金安排的支出</t>
  </si>
  <si>
    <t>其中：福利彩票1055万元（本年710万元、上年结转支出345万元）、体育彩票477万元（全部是本年收入安排支出）</t>
  </si>
  <si>
    <t xml:space="preserve">    彩票发行销售机构业务费安排的支出</t>
  </si>
  <si>
    <t>十一、债务还本支出</t>
  </si>
  <si>
    <t xml:space="preserve">    地方政府专项债券还本支出</t>
  </si>
  <si>
    <t>十一、债务利息及发行费支出</t>
  </si>
  <si>
    <t xml:space="preserve">    地方政府专项债券付息支出</t>
  </si>
  <si>
    <t xml:space="preserve">    发行费支出</t>
  </si>
  <si>
    <t>收入合计</t>
  </si>
  <si>
    <t>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</si>
  <si>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</si>
  <si>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</si>
  <si>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</si>
  <si>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</si>
  <si>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</si>
  <si>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</si>
  <si>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r>
      <t xml:space="preserve">    　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政府性基金转移支付收入</t>
    </r>
  </si>
  <si>
    <t xml:space="preserve">    　政府性基金上解支出</t>
  </si>
  <si>
    <t xml:space="preserve">    债务转贷收入</t>
  </si>
  <si>
    <t xml:space="preserve">    地震灾后恢复重建补助支出</t>
  </si>
  <si>
    <t xml:space="preserve">      专项债券转贷收入</t>
  </si>
  <si>
    <t xml:space="preserve">    调出资金</t>
  </si>
  <si>
    <t xml:space="preserve">      再融资债券转贷收入</t>
  </si>
  <si>
    <t xml:space="preserve">      政府性基金调出资金</t>
  </si>
  <si>
    <t xml:space="preserve">    政府性基金上解收入</t>
  </si>
  <si>
    <r>
      <t xml:space="preserve">    　</t>
    </r>
    <r>
      <rPr>
        <sz val="12"/>
        <rFont val="宋体"/>
        <family val="0"/>
      </rPr>
      <t>抗疫特别国债安排的支出</t>
    </r>
  </si>
  <si>
    <t xml:space="preserve">    地震灾后恢复重建补助收入</t>
  </si>
  <si>
    <t xml:space="preserve">    年终结转</t>
  </si>
  <si>
    <t>1101万元（其中，福利彩票690万元、体育彩票411万元）</t>
  </si>
  <si>
    <t xml:space="preserve">    上年结转收入</t>
  </si>
  <si>
    <t xml:space="preserve">    调入资金</t>
  </si>
  <si>
    <t>收入总计</t>
  </si>
  <si>
    <t>支出总计</t>
  </si>
  <si>
    <t>说明：</t>
  </si>
  <si>
    <t xml:space="preserve">     1、政府性基金总收入年初预算数为1002346万元，第一次调整预算数为1057328万元，第二次调整预算数为461933万元，比第一次调整预算数减少595395万元（主要是减少国有土地使用权出让收入686585万元，增加债券转贷收入87000万元、增加上级补助收入5400万元）。
     2、政府性基金总支出年初预算数为1002346万元，第一次调整预算数为1057328万元，第二次调整预算数为461933万元，比第一次调整预算数减少595395万元（主要是国有土地使用权出让收入安排的支出减少346339万元、土地收益分成补助城区支出减少60000万元、调出资金减少287635万元；年终结转增加101132万元））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</si>
</sst>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[Red]0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4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b/>
      <sz val="12"/>
      <name val="黑体"/>
      <family val="3"/>
    </font>
    <font>
      <b/>
      <sz val="14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3" applyNumberFormat="0" applyFill="0" applyAlignment="0" applyProtection="0"/>
    <xf numFmtId="0" fontId="15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6" fillId="2" borderId="5" applyNumberFormat="0" applyAlignment="0" applyProtection="0"/>
    <xf numFmtId="0" fontId="13" fillId="2" borderId="1" applyNumberFormat="0" applyAlignment="0" applyProtection="0"/>
    <xf numFmtId="0" fontId="12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11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0" fillId="2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/>
    </xf>
    <xf numFmtId="3" fontId="0" fillId="2" borderId="13" xfId="0" applyNumberFormat="1" applyFont="1" applyFill="1" applyBorder="1" applyAlignment="1" applyProtection="1">
      <alignment/>
      <protection locked="0"/>
    </xf>
    <xf numFmtId="3" fontId="5" fillId="2" borderId="13" xfId="0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>
      <alignment/>
    </xf>
    <xf numFmtId="3" fontId="0" fillId="2" borderId="13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/>
      <protection locked="0"/>
    </xf>
    <xf numFmtId="176" fontId="0" fillId="2" borderId="13" xfId="0" applyNumberFormat="1" applyFont="1" applyFill="1" applyBorder="1" applyAlignment="1" applyProtection="1">
      <alignment/>
      <protection locked="0"/>
    </xf>
    <xf numFmtId="177" fontId="0" fillId="2" borderId="13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Border="1" applyAlignment="1">
      <alignment/>
    </xf>
    <xf numFmtId="0" fontId="0" fillId="2" borderId="13" xfId="0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3" fontId="0" fillId="2" borderId="13" xfId="0" applyNumberForma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>
      <alignment/>
    </xf>
    <xf numFmtId="178" fontId="0" fillId="2" borderId="13" xfId="0" applyNumberFormat="1" applyFont="1" applyFill="1" applyBorder="1" applyAlignment="1" applyProtection="1">
      <alignment/>
      <protection locked="0"/>
    </xf>
    <xf numFmtId="176" fontId="0" fillId="0" borderId="13" xfId="0" applyNumberFormat="1" applyFont="1" applyBorder="1" applyAlignment="1">
      <alignment/>
    </xf>
    <xf numFmtId="0" fontId="0" fillId="2" borderId="13" xfId="0" applyFont="1" applyFill="1" applyBorder="1" applyAlignment="1">
      <alignment horizontal="left" vertical="center"/>
    </xf>
    <xf numFmtId="3" fontId="5" fillId="2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/>
      <protection locked="0"/>
    </xf>
    <xf numFmtId="3" fontId="0" fillId="2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/>
    </xf>
    <xf numFmtId="0" fontId="0" fillId="2" borderId="13" xfId="0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0" fillId="2" borderId="13" xfId="0" applyFont="1" applyFill="1" applyBorder="1" applyAlignment="1" applyProtection="1">
      <alignment/>
      <protection locked="0"/>
    </xf>
    <xf numFmtId="0" fontId="0" fillId="2" borderId="13" xfId="0" applyFont="1" applyFill="1" applyBorder="1" applyAlignment="1" applyProtection="1">
      <alignment/>
      <protection locked="0"/>
    </xf>
    <xf numFmtId="0" fontId="5" fillId="2" borderId="13" xfId="0" applyFon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 applyProtection="1">
      <alignment/>
      <protection locked="0"/>
    </xf>
    <xf numFmtId="0" fontId="0" fillId="0" borderId="13" xfId="0" applyNumberFormat="1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showZeros="0" tabSelected="1" zoomScale="85" zoomScaleNormal="85" workbookViewId="0" topLeftCell="A39">
      <selection activeCell="A62" sqref="A62:J62"/>
    </sheetView>
  </sheetViews>
  <sheetFormatPr defaultColWidth="9.00390625" defaultRowHeight="14.25"/>
  <cols>
    <col min="1" max="1" width="36.875" style="0" customWidth="1"/>
    <col min="2" max="2" width="10.25390625" style="0" customWidth="1"/>
    <col min="3" max="4" width="10.125" style="0" customWidth="1"/>
    <col min="5" max="5" width="10.875" style="0" customWidth="1"/>
    <col min="6" max="6" width="59.75390625" style="0" customWidth="1"/>
    <col min="7" max="7" width="11.00390625" style="0" customWidth="1"/>
    <col min="8" max="9" width="10.50390625" style="0" customWidth="1"/>
    <col min="10" max="10" width="11.00390625" style="0" customWidth="1"/>
  </cols>
  <sheetData>
    <row r="1" ht="18.75" customHeight="1">
      <c r="A1" s="1" t="s">
        <v>0</v>
      </c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3"/>
      <c r="B3" s="3"/>
      <c r="C3" s="3"/>
      <c r="D3" s="3"/>
      <c r="J3" s="48" t="s">
        <v>2</v>
      </c>
    </row>
    <row r="4" spans="1:10" ht="25.5" customHeight="1">
      <c r="A4" s="4" t="s">
        <v>3</v>
      </c>
      <c r="B4" s="5"/>
      <c r="C4" s="5"/>
      <c r="D4" s="5"/>
      <c r="E4" s="5"/>
      <c r="F4" s="4" t="s">
        <v>4</v>
      </c>
      <c r="G4" s="5"/>
      <c r="H4" s="5"/>
      <c r="I4" s="49"/>
      <c r="J4" s="50"/>
    </row>
    <row r="5" spans="1:10" ht="39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7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0" ht="19.5" customHeight="1">
      <c r="A6" s="8" t="s">
        <v>10</v>
      </c>
      <c r="B6" s="9"/>
      <c r="C6" s="10"/>
      <c r="D6" s="10"/>
      <c r="E6" s="9">
        <f>SUM(B6:D6)</f>
        <v>0</v>
      </c>
      <c r="F6" s="11" t="s">
        <v>11</v>
      </c>
      <c r="G6" s="12"/>
      <c r="H6" s="12"/>
      <c r="I6" s="12"/>
      <c r="J6" s="12">
        <f aca="true" t="shared" si="0" ref="J6:J15">SUM(G6:I6)</f>
        <v>0</v>
      </c>
    </row>
    <row r="7" spans="1:10" ht="19.5" customHeight="1">
      <c r="A7" s="8" t="s">
        <v>12</v>
      </c>
      <c r="B7" s="10"/>
      <c r="C7" s="10"/>
      <c r="D7" s="10"/>
      <c r="E7" s="9">
        <f aca="true" t="shared" si="1" ref="E7:E45">SUM(B7:D7)</f>
        <v>0</v>
      </c>
      <c r="F7" s="13" t="s">
        <v>13</v>
      </c>
      <c r="G7" s="9"/>
      <c r="H7" s="14"/>
      <c r="I7" s="51"/>
      <c r="J7" s="12">
        <f t="shared" si="0"/>
        <v>0</v>
      </c>
    </row>
    <row r="8" spans="1:10" ht="19.5" customHeight="1">
      <c r="A8" s="8" t="s">
        <v>14</v>
      </c>
      <c r="B8" s="10"/>
      <c r="C8" s="10"/>
      <c r="D8" s="10"/>
      <c r="E8" s="9">
        <f t="shared" si="1"/>
        <v>0</v>
      </c>
      <c r="F8" s="11" t="s">
        <v>15</v>
      </c>
      <c r="G8" s="12"/>
      <c r="H8" s="12"/>
      <c r="I8" s="12"/>
      <c r="J8" s="12">
        <f t="shared" si="0"/>
        <v>0</v>
      </c>
    </row>
    <row r="9" spans="1:10" ht="19.5" customHeight="1">
      <c r="A9" s="8" t="s">
        <v>16</v>
      </c>
      <c r="B9" s="10"/>
      <c r="C9" s="10"/>
      <c r="D9" s="10"/>
      <c r="E9" s="9">
        <f t="shared" si="1"/>
        <v>0</v>
      </c>
      <c r="F9" s="13" t="s">
        <v>17</v>
      </c>
      <c r="G9" s="9"/>
      <c r="H9" s="10"/>
      <c r="I9" s="10"/>
      <c r="J9" s="12">
        <f t="shared" si="0"/>
        <v>0</v>
      </c>
    </row>
    <row r="10" spans="1:10" ht="19.5" customHeight="1">
      <c r="A10" s="8" t="s">
        <v>18</v>
      </c>
      <c r="B10" s="10"/>
      <c r="C10" s="10"/>
      <c r="D10" s="10"/>
      <c r="E10" s="9">
        <f t="shared" si="1"/>
        <v>0</v>
      </c>
      <c r="F10" s="11" t="s">
        <v>19</v>
      </c>
      <c r="G10" s="12"/>
      <c r="H10" s="10"/>
      <c r="I10" s="10"/>
      <c r="J10" s="12">
        <f t="shared" si="0"/>
        <v>0</v>
      </c>
    </row>
    <row r="11" spans="1:10" ht="19.5" customHeight="1">
      <c r="A11" s="8" t="s">
        <v>20</v>
      </c>
      <c r="B11" s="10"/>
      <c r="C11" s="10"/>
      <c r="D11" s="10"/>
      <c r="E11" s="9">
        <f t="shared" si="1"/>
        <v>0</v>
      </c>
      <c r="F11" s="13" t="s">
        <v>21</v>
      </c>
      <c r="G11" s="9"/>
      <c r="H11" s="9"/>
      <c r="I11" s="9"/>
      <c r="J11" s="9">
        <f t="shared" si="0"/>
        <v>0</v>
      </c>
    </row>
    <row r="12" spans="1:10" ht="19.5" customHeight="1">
      <c r="A12" s="8" t="s">
        <v>22</v>
      </c>
      <c r="B12" s="15">
        <v>5798</v>
      </c>
      <c r="C12" s="15"/>
      <c r="D12" s="15"/>
      <c r="E12" s="15">
        <v>5798</v>
      </c>
      <c r="F12" s="13" t="s">
        <v>23</v>
      </c>
      <c r="G12" s="9"/>
      <c r="H12" s="10"/>
      <c r="I12" s="10"/>
      <c r="J12" s="12">
        <f t="shared" si="0"/>
        <v>0</v>
      </c>
    </row>
    <row r="13" spans="1:10" ht="19.5" customHeight="1">
      <c r="A13" s="8" t="s">
        <v>24</v>
      </c>
      <c r="B13" s="16">
        <v>2162</v>
      </c>
      <c r="C13" s="10"/>
      <c r="D13" s="10">
        <f>E13-B13</f>
        <v>0</v>
      </c>
      <c r="E13" s="16">
        <v>2162</v>
      </c>
      <c r="F13" s="11" t="s">
        <v>25</v>
      </c>
      <c r="G13" s="9"/>
      <c r="H13" s="17"/>
      <c r="I13" s="17"/>
      <c r="J13" s="12">
        <f t="shared" si="0"/>
        <v>0</v>
      </c>
    </row>
    <row r="14" spans="1:10" ht="19.5" customHeight="1">
      <c r="A14" s="8" t="s">
        <v>26</v>
      </c>
      <c r="B14" s="16">
        <v>753085</v>
      </c>
      <c r="C14" s="18"/>
      <c r="D14" s="18">
        <f>E14-B14</f>
        <v>-686585</v>
      </c>
      <c r="E14" s="9">
        <v>66500</v>
      </c>
      <c r="F14" s="8" t="s">
        <v>27</v>
      </c>
      <c r="G14" s="9"/>
      <c r="H14" s="17"/>
      <c r="I14" s="17"/>
      <c r="J14" s="12">
        <f t="shared" si="0"/>
        <v>0</v>
      </c>
    </row>
    <row r="15" spans="1:10" ht="19.5" customHeight="1">
      <c r="A15" s="8" t="s">
        <v>28</v>
      </c>
      <c r="B15" s="16"/>
      <c r="C15" s="10"/>
      <c r="D15" s="10"/>
      <c r="E15" s="9"/>
      <c r="F15" s="8" t="s">
        <v>29</v>
      </c>
      <c r="G15" s="9"/>
      <c r="H15" s="10"/>
      <c r="I15" s="10"/>
      <c r="J15" s="12">
        <f t="shared" si="0"/>
        <v>0</v>
      </c>
    </row>
    <row r="16" spans="1:10" ht="19.5" customHeight="1">
      <c r="A16" s="8" t="s">
        <v>30</v>
      </c>
      <c r="B16" s="16"/>
      <c r="C16" s="10"/>
      <c r="D16" s="10"/>
      <c r="E16" s="9"/>
      <c r="F16" s="11" t="s">
        <v>31</v>
      </c>
      <c r="G16" s="12">
        <v>419652</v>
      </c>
      <c r="H16" s="12"/>
      <c r="I16" s="12">
        <f>J16-G16</f>
        <v>-348539</v>
      </c>
      <c r="J16" s="12">
        <f>J17+J21</f>
        <v>71113</v>
      </c>
    </row>
    <row r="17" spans="1:10" ht="19.5" customHeight="1">
      <c r="A17" s="8" t="s">
        <v>32</v>
      </c>
      <c r="B17" s="16">
        <v>3050</v>
      </c>
      <c r="C17" s="10"/>
      <c r="D17" s="10">
        <f>E17-B17</f>
        <v>238</v>
      </c>
      <c r="E17" s="19">
        <v>3288</v>
      </c>
      <c r="F17" s="20" t="s">
        <v>33</v>
      </c>
      <c r="G17" s="21">
        <v>413852</v>
      </c>
      <c r="H17" s="21"/>
      <c r="I17" s="9">
        <f>J17-G17</f>
        <v>-346339</v>
      </c>
      <c r="J17" s="9">
        <v>67513</v>
      </c>
    </row>
    <row r="18" spans="1:10" ht="19.5" customHeight="1">
      <c r="A18" s="8" t="s">
        <v>34</v>
      </c>
      <c r="B18" s="16">
        <v>10000</v>
      </c>
      <c r="C18" s="22"/>
      <c r="D18" s="22"/>
      <c r="E18" s="16">
        <v>10000</v>
      </c>
      <c r="F18" s="20" t="s">
        <v>35</v>
      </c>
      <c r="G18" s="21"/>
      <c r="H18" s="23"/>
      <c r="I18" s="23"/>
      <c r="J18" s="12"/>
    </row>
    <row r="19" spans="1:10" ht="19.5" customHeight="1">
      <c r="A19" s="8" t="s">
        <v>36</v>
      </c>
      <c r="B19" s="16"/>
      <c r="C19" s="10"/>
      <c r="D19" s="10"/>
      <c r="E19" s="9"/>
      <c r="F19" s="8" t="s">
        <v>37</v>
      </c>
      <c r="G19" s="21"/>
      <c r="H19" s="23"/>
      <c r="I19" s="23"/>
      <c r="J19" s="12"/>
    </row>
    <row r="20" spans="1:10" ht="19.5" customHeight="1">
      <c r="A20" s="8" t="s">
        <v>38</v>
      </c>
      <c r="B20" s="16"/>
      <c r="C20" s="10"/>
      <c r="D20" s="10"/>
      <c r="E20" s="9"/>
      <c r="F20" s="8" t="s">
        <v>39</v>
      </c>
      <c r="G20" s="21"/>
      <c r="H20" s="23"/>
      <c r="I20" s="23"/>
      <c r="J20" s="12"/>
    </row>
    <row r="21" spans="1:10" ht="19.5" customHeight="1">
      <c r="A21" s="8" t="s">
        <v>40</v>
      </c>
      <c r="B21" s="16"/>
      <c r="C21" s="10"/>
      <c r="D21" s="10"/>
      <c r="E21" s="9"/>
      <c r="F21" s="8" t="s">
        <v>41</v>
      </c>
      <c r="G21" s="21">
        <v>5800</v>
      </c>
      <c r="H21" s="23"/>
      <c r="I21" s="52">
        <v>-1200</v>
      </c>
      <c r="J21" s="9">
        <v>3600</v>
      </c>
    </row>
    <row r="22" spans="1:10" ht="19.5" customHeight="1">
      <c r="A22" s="8" t="s">
        <v>42</v>
      </c>
      <c r="B22" s="16">
        <v>4500</v>
      </c>
      <c r="C22" s="10"/>
      <c r="D22" s="10"/>
      <c r="E22" s="9">
        <v>3052</v>
      </c>
      <c r="F22" s="8" t="s">
        <v>43</v>
      </c>
      <c r="G22" s="21"/>
      <c r="H22" s="23"/>
      <c r="I22" s="23"/>
      <c r="J22" s="9"/>
    </row>
    <row r="23" spans="1:10" ht="19.5" customHeight="1">
      <c r="A23" s="8" t="s">
        <v>44</v>
      </c>
      <c r="B23" s="10"/>
      <c r="C23" s="10"/>
      <c r="D23" s="10"/>
      <c r="E23" s="9">
        <f t="shared" si="1"/>
        <v>0</v>
      </c>
      <c r="F23" s="20" t="s">
        <v>45</v>
      </c>
      <c r="G23" s="21"/>
      <c r="H23" s="23"/>
      <c r="I23" s="23"/>
      <c r="J23" s="9"/>
    </row>
    <row r="24" spans="1:10" ht="19.5" customHeight="1">
      <c r="A24" s="8"/>
      <c r="B24" s="10"/>
      <c r="C24" s="10"/>
      <c r="D24" s="10"/>
      <c r="E24" s="9">
        <f t="shared" si="1"/>
        <v>0</v>
      </c>
      <c r="F24" s="11" t="s">
        <v>46</v>
      </c>
      <c r="G24" s="12"/>
      <c r="H24" s="12"/>
      <c r="I24" s="12"/>
      <c r="J24" s="12"/>
    </row>
    <row r="25" spans="1:10" ht="19.5" customHeight="1">
      <c r="A25" s="8"/>
      <c r="B25" s="9"/>
      <c r="C25" s="10"/>
      <c r="D25" s="10"/>
      <c r="E25" s="9">
        <f t="shared" si="1"/>
        <v>0</v>
      </c>
      <c r="F25" s="24" t="s">
        <v>47</v>
      </c>
      <c r="G25" s="9"/>
      <c r="H25" s="17"/>
      <c r="I25" s="17"/>
      <c r="J25" s="12"/>
    </row>
    <row r="26" spans="1:10" ht="19.5" customHeight="1">
      <c r="A26" s="8"/>
      <c r="B26" s="9"/>
      <c r="C26" s="15"/>
      <c r="D26" s="15"/>
      <c r="E26" s="9">
        <f t="shared" si="1"/>
        <v>0</v>
      </c>
      <c r="F26" s="24" t="s">
        <v>48</v>
      </c>
      <c r="G26" s="9"/>
      <c r="H26" s="10"/>
      <c r="I26" s="10"/>
      <c r="J26" s="12"/>
    </row>
    <row r="27" spans="1:10" ht="19.5" customHeight="1">
      <c r="A27" s="8"/>
      <c r="B27" s="9"/>
      <c r="C27" s="10"/>
      <c r="D27" s="10"/>
      <c r="E27" s="9">
        <f t="shared" si="1"/>
        <v>0</v>
      </c>
      <c r="F27" s="24" t="s">
        <v>49</v>
      </c>
      <c r="G27" s="9"/>
      <c r="H27" s="10"/>
      <c r="I27" s="10"/>
      <c r="J27" s="12"/>
    </row>
    <row r="28" spans="1:10" ht="19.5" customHeight="1">
      <c r="A28" s="8"/>
      <c r="B28" s="9"/>
      <c r="C28" s="10"/>
      <c r="D28" s="10"/>
      <c r="E28" s="9">
        <f t="shared" si="1"/>
        <v>0</v>
      </c>
      <c r="F28" s="25" t="s">
        <v>50</v>
      </c>
      <c r="G28" s="12"/>
      <c r="H28" s="12"/>
      <c r="I28" s="12"/>
      <c r="J28" s="12"/>
    </row>
    <row r="29" spans="1:10" ht="19.5" customHeight="1">
      <c r="A29" s="8"/>
      <c r="B29" s="9"/>
      <c r="C29" s="22"/>
      <c r="D29" s="22"/>
      <c r="E29" s="9">
        <f t="shared" si="1"/>
        <v>0</v>
      </c>
      <c r="F29" s="24" t="s">
        <v>51</v>
      </c>
      <c r="G29" s="9"/>
      <c r="H29" s="10"/>
      <c r="I29" s="10"/>
      <c r="J29" s="12"/>
    </row>
    <row r="30" spans="1:10" ht="19.5" customHeight="1">
      <c r="A30" s="8"/>
      <c r="B30" s="9"/>
      <c r="C30" s="10"/>
      <c r="D30" s="10"/>
      <c r="E30" s="9">
        <f t="shared" si="1"/>
        <v>0</v>
      </c>
      <c r="F30" s="24" t="s">
        <v>52</v>
      </c>
      <c r="G30" s="9"/>
      <c r="H30" s="10"/>
      <c r="I30" s="10"/>
      <c r="J30" s="12"/>
    </row>
    <row r="31" spans="1:10" ht="19.5" customHeight="1">
      <c r="A31" s="8"/>
      <c r="B31" s="9"/>
      <c r="C31" s="10"/>
      <c r="D31" s="10"/>
      <c r="E31" s="9">
        <f t="shared" si="1"/>
        <v>0</v>
      </c>
      <c r="F31" s="24" t="s">
        <v>53</v>
      </c>
      <c r="G31" s="9"/>
      <c r="H31" s="10"/>
      <c r="I31" s="10"/>
      <c r="J31" s="12"/>
    </row>
    <row r="32" spans="1:10" ht="19.5" customHeight="1">
      <c r="A32" s="8"/>
      <c r="B32" s="9"/>
      <c r="C32" s="10"/>
      <c r="D32" s="10"/>
      <c r="E32" s="9">
        <f t="shared" si="1"/>
        <v>0</v>
      </c>
      <c r="F32" s="24" t="s">
        <v>54</v>
      </c>
      <c r="G32" s="9"/>
      <c r="H32" s="10"/>
      <c r="I32" s="10"/>
      <c r="J32" s="12"/>
    </row>
    <row r="33" spans="1:10" ht="19.5" customHeight="1">
      <c r="A33" s="8"/>
      <c r="B33" s="9"/>
      <c r="C33" s="10"/>
      <c r="D33" s="10"/>
      <c r="E33" s="9">
        <f t="shared" si="1"/>
        <v>0</v>
      </c>
      <c r="F33" s="24" t="s">
        <v>55</v>
      </c>
      <c r="G33" s="9"/>
      <c r="H33" s="10"/>
      <c r="I33" s="10"/>
      <c r="J33" s="12"/>
    </row>
    <row r="34" spans="1:10" ht="19.5" customHeight="1">
      <c r="A34" s="8"/>
      <c r="B34" s="9"/>
      <c r="C34" s="10"/>
      <c r="D34" s="10"/>
      <c r="E34" s="9">
        <f t="shared" si="1"/>
        <v>0</v>
      </c>
      <c r="F34" s="25" t="s">
        <v>56</v>
      </c>
      <c r="G34" s="12"/>
      <c r="H34" s="12"/>
      <c r="I34" s="12"/>
      <c r="J34" s="12"/>
    </row>
    <row r="35" spans="1:10" ht="19.5" customHeight="1">
      <c r="A35" s="8"/>
      <c r="B35" s="9"/>
      <c r="C35" s="10"/>
      <c r="D35" s="10"/>
      <c r="E35" s="9">
        <f t="shared" si="1"/>
        <v>0</v>
      </c>
      <c r="F35" s="24" t="s">
        <v>57</v>
      </c>
      <c r="G35" s="9"/>
      <c r="H35" s="10"/>
      <c r="I35" s="10"/>
      <c r="J35" s="12"/>
    </row>
    <row r="36" spans="1:10" ht="19.5" customHeight="1">
      <c r="A36" s="8"/>
      <c r="B36" s="9"/>
      <c r="C36" s="10"/>
      <c r="D36" s="10"/>
      <c r="E36" s="9">
        <f t="shared" si="1"/>
        <v>0</v>
      </c>
      <c r="F36" s="25" t="s">
        <v>58</v>
      </c>
      <c r="G36" s="12"/>
      <c r="H36" s="12"/>
      <c r="I36" s="10"/>
      <c r="J36" s="12"/>
    </row>
    <row r="37" spans="1:10" ht="19.5" customHeight="1">
      <c r="A37" s="8"/>
      <c r="B37" s="9"/>
      <c r="C37" s="10"/>
      <c r="D37" s="10"/>
      <c r="E37" s="9">
        <f t="shared" si="1"/>
        <v>0</v>
      </c>
      <c r="F37" s="24" t="s">
        <v>59</v>
      </c>
      <c r="G37" s="9"/>
      <c r="H37" s="26"/>
      <c r="I37" s="10"/>
      <c r="J37" s="12"/>
    </row>
    <row r="38" spans="1:10" ht="19.5" customHeight="1">
      <c r="A38" s="27"/>
      <c r="B38" s="9"/>
      <c r="C38" s="10"/>
      <c r="D38" s="10"/>
      <c r="E38" s="9">
        <f t="shared" si="1"/>
        <v>0</v>
      </c>
      <c r="F38" s="25" t="s">
        <v>60</v>
      </c>
      <c r="G38" s="12">
        <v>5790</v>
      </c>
      <c r="H38" s="12">
        <v>54982</v>
      </c>
      <c r="I38" s="12">
        <f>J38-G38-H38</f>
        <v>-19526</v>
      </c>
      <c r="J38" s="12">
        <v>41246</v>
      </c>
    </row>
    <row r="39" spans="1:10" ht="19.5" customHeight="1">
      <c r="A39" s="27"/>
      <c r="B39" s="9"/>
      <c r="C39" s="10"/>
      <c r="D39" s="10"/>
      <c r="E39" s="9">
        <f t="shared" si="1"/>
        <v>0</v>
      </c>
      <c r="F39" s="24" t="s">
        <v>61</v>
      </c>
      <c r="G39" s="9">
        <v>2000</v>
      </c>
      <c r="H39" s="26">
        <v>55500</v>
      </c>
      <c r="I39" s="9">
        <f>J39-G39-H39</f>
        <v>-17786</v>
      </c>
      <c r="J39" s="9">
        <v>39714</v>
      </c>
    </row>
    <row r="40" spans="1:11" ht="19.5" customHeight="1">
      <c r="A40" s="27"/>
      <c r="B40" s="10"/>
      <c r="C40" s="10"/>
      <c r="D40" s="10"/>
      <c r="E40" s="9">
        <f t="shared" si="1"/>
        <v>0</v>
      </c>
      <c r="F40" s="24" t="s">
        <v>62</v>
      </c>
      <c r="G40" s="9">
        <v>3790</v>
      </c>
      <c r="H40" s="9">
        <v>-518</v>
      </c>
      <c r="I40" s="9">
        <f aca="true" t="shared" si="2" ref="I38:I40">J40-G40</f>
        <v>-2258</v>
      </c>
      <c r="J40" s="9">
        <v>1532</v>
      </c>
      <c r="K40" s="53" t="s">
        <v>63</v>
      </c>
    </row>
    <row r="41" spans="1:10" ht="19.5" customHeight="1">
      <c r="A41" s="27"/>
      <c r="B41" s="10"/>
      <c r="C41" s="10"/>
      <c r="D41" s="10"/>
      <c r="E41" s="9">
        <f t="shared" si="1"/>
        <v>0</v>
      </c>
      <c r="F41" s="28" t="s">
        <v>64</v>
      </c>
      <c r="G41" s="9"/>
      <c r="H41" s="9"/>
      <c r="I41" s="26"/>
      <c r="J41" s="9"/>
    </row>
    <row r="42" spans="1:10" ht="19.5" customHeight="1">
      <c r="A42" s="29"/>
      <c r="B42" s="9"/>
      <c r="C42" s="9"/>
      <c r="D42" s="9"/>
      <c r="E42" s="9">
        <f t="shared" si="1"/>
        <v>0</v>
      </c>
      <c r="F42" s="30" t="s">
        <v>65</v>
      </c>
      <c r="G42" s="12">
        <f>SUM(G43)</f>
        <v>102000</v>
      </c>
      <c r="H42" s="9"/>
      <c r="I42" s="12">
        <f>J42-G42</f>
        <v>786</v>
      </c>
      <c r="J42" s="12">
        <f>SUM(J43)</f>
        <v>102786</v>
      </c>
    </row>
    <row r="43" spans="1:10" ht="19.5" customHeight="1">
      <c r="A43" s="31"/>
      <c r="B43" s="32"/>
      <c r="C43" s="32"/>
      <c r="D43" s="32"/>
      <c r="E43" s="32"/>
      <c r="F43" s="24" t="s">
        <v>66</v>
      </c>
      <c r="G43" s="9">
        <v>102000</v>
      </c>
      <c r="H43" s="9"/>
      <c r="I43" s="9">
        <f>J43-G43</f>
        <v>786</v>
      </c>
      <c r="J43" s="9">
        <v>102786</v>
      </c>
    </row>
    <row r="44" spans="1:10" ht="19.5" customHeight="1">
      <c r="A44" s="29"/>
      <c r="B44" s="9"/>
      <c r="C44" s="9"/>
      <c r="D44" s="9"/>
      <c r="E44" s="9">
        <f t="shared" si="1"/>
        <v>0</v>
      </c>
      <c r="F44" s="30" t="s">
        <v>67</v>
      </c>
      <c r="G44" s="12">
        <f aca="true" t="shared" si="3" ref="G44:J44">SUM(G45:G46)</f>
        <v>55300</v>
      </c>
      <c r="H44" s="12">
        <f t="shared" si="3"/>
        <v>0</v>
      </c>
      <c r="I44" s="12">
        <f aca="true" t="shared" si="4" ref="I44:I50">J44-G44</f>
        <v>14587</v>
      </c>
      <c r="J44" s="12">
        <f>SUM(J45:J46)</f>
        <v>69887</v>
      </c>
    </row>
    <row r="45" spans="1:10" ht="19.5" customHeight="1">
      <c r="A45" s="29"/>
      <c r="B45" s="9"/>
      <c r="C45" s="9"/>
      <c r="D45" s="9"/>
      <c r="E45" s="9">
        <f t="shared" si="1"/>
        <v>0</v>
      </c>
      <c r="F45" s="24" t="s">
        <v>68</v>
      </c>
      <c r="G45" s="9">
        <v>55000</v>
      </c>
      <c r="H45" s="9"/>
      <c r="I45" s="9">
        <f t="shared" si="4"/>
        <v>14612</v>
      </c>
      <c r="J45" s="9">
        <v>69612</v>
      </c>
    </row>
    <row r="46" spans="1:10" ht="19.5" customHeight="1">
      <c r="A46" s="29"/>
      <c r="B46" s="9"/>
      <c r="C46" s="9"/>
      <c r="D46" s="9"/>
      <c r="E46" s="9"/>
      <c r="F46" s="33" t="s">
        <v>69</v>
      </c>
      <c r="G46" s="9">
        <v>300</v>
      </c>
      <c r="H46" s="9"/>
      <c r="I46" s="9">
        <f t="shared" si="4"/>
        <v>-25</v>
      </c>
      <c r="J46" s="9">
        <v>275</v>
      </c>
    </row>
    <row r="47" spans="1:10" ht="19.5" customHeight="1">
      <c r="A47" s="31" t="s">
        <v>70</v>
      </c>
      <c r="B47" s="32">
        <v>778595</v>
      </c>
      <c r="C47" s="32">
        <v>0</v>
      </c>
      <c r="D47" s="32">
        <f>E47-B47</f>
        <v>-687795</v>
      </c>
      <c r="E47" s="32">
        <f>SUM(E6:E46)</f>
        <v>90800</v>
      </c>
      <c r="F47" s="34" t="s">
        <v>71</v>
      </c>
      <c r="G47" s="12">
        <f>G16+G38+G42+G44</f>
        <v>582742</v>
      </c>
      <c r="H47" s="12">
        <v>54982</v>
      </c>
      <c r="I47" s="12">
        <f>J47-G47-H47</f>
        <v>-352692</v>
      </c>
      <c r="J47" s="12">
        <f>J16+J38+J42+J44</f>
        <v>285032</v>
      </c>
    </row>
    <row r="48" spans="1:10" ht="19.5" customHeight="1">
      <c r="A48" s="35" t="s">
        <v>72</v>
      </c>
      <c r="B48" s="12">
        <f>SUM(B49,B57:B58)</f>
        <v>223751</v>
      </c>
      <c r="C48" s="12">
        <f>SUM(C49,C52,C57)</f>
        <v>54982</v>
      </c>
      <c r="D48" s="12">
        <f>E48-B48-C48</f>
        <v>92400</v>
      </c>
      <c r="E48" s="12">
        <f>E52+E57+E50</f>
        <v>371133</v>
      </c>
      <c r="F48" s="35" t="s">
        <v>73</v>
      </c>
      <c r="G48" s="12">
        <f aca="true" t="shared" si="5" ref="G48:J48">G49+G53+G56</f>
        <v>419604</v>
      </c>
      <c r="H48" s="12">
        <f>SUM(H52:H55,H49,H58)</f>
        <v>0</v>
      </c>
      <c r="I48" s="12">
        <f t="shared" si="4"/>
        <v>-242703</v>
      </c>
      <c r="J48" s="12">
        <f t="shared" si="5"/>
        <v>176901</v>
      </c>
    </row>
    <row r="49" spans="1:10" ht="19.5" customHeight="1">
      <c r="A49" s="36" t="s">
        <v>74</v>
      </c>
      <c r="B49" s="37"/>
      <c r="C49" s="37"/>
      <c r="D49" s="37"/>
      <c r="E49" s="9">
        <f aca="true" t="shared" si="6" ref="E48:E52">SUM(B49:C49)</f>
        <v>0</v>
      </c>
      <c r="F49" s="36" t="s">
        <v>75</v>
      </c>
      <c r="G49" s="38">
        <v>60000</v>
      </c>
      <c r="H49" s="38"/>
      <c r="I49" s="12">
        <f t="shared" si="4"/>
        <v>-56200</v>
      </c>
      <c r="J49" s="12">
        <v>3800</v>
      </c>
    </row>
    <row r="50" spans="1:10" ht="19.5" customHeight="1">
      <c r="A50" s="36" t="s">
        <v>76</v>
      </c>
      <c r="B50" s="37"/>
      <c r="C50" s="37"/>
      <c r="D50" s="37">
        <v>5400</v>
      </c>
      <c r="E50" s="9">
        <v>5400</v>
      </c>
      <c r="F50" s="39" t="s">
        <v>77</v>
      </c>
      <c r="G50" s="37">
        <v>60000</v>
      </c>
      <c r="H50" s="37"/>
      <c r="I50" s="12">
        <f t="shared" si="4"/>
        <v>-56200</v>
      </c>
      <c r="J50" s="9">
        <v>3800</v>
      </c>
    </row>
    <row r="51" spans="1:10" ht="19.5" customHeight="1">
      <c r="A51" s="39" t="s">
        <v>78</v>
      </c>
      <c r="B51" s="37"/>
      <c r="C51" s="37"/>
      <c r="D51" s="37"/>
      <c r="E51" s="9">
        <f t="shared" si="6"/>
        <v>0</v>
      </c>
      <c r="F51" s="36" t="s">
        <v>79</v>
      </c>
      <c r="G51" s="37"/>
      <c r="H51" s="37"/>
      <c r="I51" s="37"/>
      <c r="J51" s="12"/>
    </row>
    <row r="52" spans="1:10" ht="19.5" customHeight="1">
      <c r="A52" s="29" t="s">
        <v>80</v>
      </c>
      <c r="B52" s="12"/>
      <c r="C52" s="12">
        <v>55500</v>
      </c>
      <c r="D52" s="12">
        <f>E52-C52</f>
        <v>87000</v>
      </c>
      <c r="E52" s="12">
        <f>E53+E54</f>
        <v>142500</v>
      </c>
      <c r="F52" s="36" t="s">
        <v>81</v>
      </c>
      <c r="G52" s="37"/>
      <c r="H52" s="37"/>
      <c r="I52" s="37"/>
      <c r="J52" s="12"/>
    </row>
    <row r="53" spans="1:10" ht="19.5" customHeight="1">
      <c r="A53" s="29" t="s">
        <v>82</v>
      </c>
      <c r="B53" s="12"/>
      <c r="C53" s="9">
        <v>55000</v>
      </c>
      <c r="D53" s="9">
        <f>E53-C53</f>
        <v>-15286</v>
      </c>
      <c r="E53" s="9">
        <v>39714</v>
      </c>
      <c r="F53" s="36" t="s">
        <v>83</v>
      </c>
      <c r="G53" s="38">
        <v>350000</v>
      </c>
      <c r="H53" s="38"/>
      <c r="I53" s="12">
        <f aca="true" t="shared" si="7" ref="I53:I56">J53-G53</f>
        <v>-287635</v>
      </c>
      <c r="J53" s="38">
        <v>62365</v>
      </c>
    </row>
    <row r="54" spans="1:10" ht="19.5" customHeight="1">
      <c r="A54" s="29" t="s">
        <v>84</v>
      </c>
      <c r="B54" s="12"/>
      <c r="C54" s="12"/>
      <c r="D54" s="9">
        <v>102786</v>
      </c>
      <c r="E54" s="9">
        <v>102786</v>
      </c>
      <c r="F54" s="39" t="s">
        <v>85</v>
      </c>
      <c r="G54" s="37">
        <v>350000</v>
      </c>
      <c r="H54" s="37"/>
      <c r="I54" s="9">
        <f t="shared" si="7"/>
        <v>-287635</v>
      </c>
      <c r="J54" s="9">
        <v>62365</v>
      </c>
    </row>
    <row r="55" spans="1:10" ht="19.5" customHeight="1">
      <c r="A55" s="36" t="s">
        <v>86</v>
      </c>
      <c r="B55" s="37"/>
      <c r="C55" s="37"/>
      <c r="D55" s="37"/>
      <c r="E55" s="9">
        <f>SUM(B55:C55)</f>
        <v>0</v>
      </c>
      <c r="F55" s="39" t="s">
        <v>87</v>
      </c>
      <c r="G55" s="37"/>
      <c r="H55" s="37"/>
      <c r="I55" s="37"/>
      <c r="J55" s="12"/>
    </row>
    <row r="56" spans="1:11" ht="19.5" customHeight="1">
      <c r="A56" s="36" t="s">
        <v>88</v>
      </c>
      <c r="B56" s="37"/>
      <c r="C56" s="37"/>
      <c r="D56" s="37"/>
      <c r="E56" s="9">
        <f>SUM(B56:C56)</f>
        <v>0</v>
      </c>
      <c r="F56" s="36" t="s">
        <v>89</v>
      </c>
      <c r="G56" s="12">
        <v>9604</v>
      </c>
      <c r="H56" s="12"/>
      <c r="I56" s="9">
        <f t="shared" si="7"/>
        <v>101132</v>
      </c>
      <c r="J56" s="12">
        <v>110736</v>
      </c>
      <c r="K56" t="s">
        <v>90</v>
      </c>
    </row>
    <row r="57" spans="1:10" ht="19.5" customHeight="1">
      <c r="A57" s="36" t="s">
        <v>91</v>
      </c>
      <c r="B57" s="37">
        <v>223751</v>
      </c>
      <c r="C57" s="9">
        <v>-518</v>
      </c>
      <c r="D57" s="12"/>
      <c r="E57" s="9">
        <f>SUM(B57:C57)</f>
        <v>223233</v>
      </c>
      <c r="F57" s="39"/>
      <c r="G57" s="37"/>
      <c r="H57" s="37"/>
      <c r="I57" s="37"/>
      <c r="J57" s="12"/>
    </row>
    <row r="58" spans="1:10" ht="19.5" customHeight="1">
      <c r="A58" s="36" t="s">
        <v>92</v>
      </c>
      <c r="B58" s="37"/>
      <c r="C58" s="37"/>
      <c r="D58" s="37"/>
      <c r="E58" s="9"/>
      <c r="F58" s="36"/>
      <c r="G58" s="12"/>
      <c r="H58" s="12"/>
      <c r="I58" s="9"/>
      <c r="J58" s="12"/>
    </row>
    <row r="59" spans="1:10" ht="19.5" customHeight="1">
      <c r="A59" s="29"/>
      <c r="B59" s="9"/>
      <c r="C59" s="9"/>
      <c r="D59" s="9"/>
      <c r="E59" s="9"/>
      <c r="F59" s="29"/>
      <c r="G59" s="9"/>
      <c r="H59" s="9"/>
      <c r="I59" s="9"/>
      <c r="J59" s="12"/>
    </row>
    <row r="60" spans="1:10" ht="19.5" customHeight="1">
      <c r="A60" s="40" t="s">
        <v>93</v>
      </c>
      <c r="B60" s="41">
        <f>SUM(B47:B48)</f>
        <v>1002346</v>
      </c>
      <c r="C60" s="41">
        <f>SUM(C47:C48)</f>
        <v>54982</v>
      </c>
      <c r="D60" s="41">
        <f>SUM(D47:D48)</f>
        <v>-595395</v>
      </c>
      <c r="E60" s="41">
        <f>SUM(E47:E48)</f>
        <v>461933</v>
      </c>
      <c r="F60" s="40" t="s">
        <v>94</v>
      </c>
      <c r="G60" s="12">
        <f>SUM(G47:G48)</f>
        <v>1002346</v>
      </c>
      <c r="H60" s="12">
        <f>SUM(H47:H48)</f>
        <v>54982</v>
      </c>
      <c r="I60" s="12">
        <f>SUM(I47:I48)</f>
        <v>-595395</v>
      </c>
      <c r="J60" s="12">
        <f>J47+J48</f>
        <v>461933</v>
      </c>
    </row>
    <row r="61" spans="1:10" ht="30" customHeight="1">
      <c r="A61" s="42" t="s">
        <v>95</v>
      </c>
      <c r="B61" s="43"/>
      <c r="C61" s="43"/>
      <c r="D61" s="43"/>
      <c r="E61" s="43"/>
      <c r="F61" s="44"/>
      <c r="G61" s="45"/>
      <c r="H61" s="45"/>
      <c r="I61" s="45"/>
      <c r="J61" s="45"/>
    </row>
    <row r="62" spans="1:10" ht="99" customHeight="1">
      <c r="A62" s="46" t="s">
        <v>96</v>
      </c>
      <c r="B62" s="46"/>
      <c r="C62" s="46"/>
      <c r="D62" s="46"/>
      <c r="E62" s="46"/>
      <c r="F62" s="46"/>
      <c r="G62" s="46"/>
      <c r="H62" s="46"/>
      <c r="I62" s="46"/>
      <c r="J62" s="46"/>
    </row>
    <row r="63" spans="1:6" ht="14.25">
      <c r="A63" s="47"/>
      <c r="B63" s="47"/>
      <c r="C63" s="47"/>
      <c r="D63" s="47"/>
      <c r="E63" s="47"/>
      <c r="F63" s="47"/>
    </row>
    <row r="64" spans="1:6" ht="14.25">
      <c r="A64" s="47"/>
      <c r="B64" s="47"/>
      <c r="C64" s="47"/>
      <c r="D64" s="47"/>
      <c r="E64" s="47"/>
      <c r="F64" s="47"/>
    </row>
  </sheetData>
  <sheetProtection/>
  <mergeCells count="5">
    <mergeCell ref="A2:J2"/>
    <mergeCell ref="A4:E4"/>
    <mergeCell ref="F4:J4"/>
    <mergeCell ref="A62:J62"/>
    <mergeCell ref="A63:F64"/>
  </mergeCells>
  <printOptions horizontalCentered="1"/>
  <pageMargins left="0.4326388888888889" right="0.3145833333333333" top="0.6298611111111111" bottom="0.2361111111111111" header="0.19652777777777777" footer="0.275"/>
  <pageSetup horizontalDpi="600" verticalDpi="600" orientation="portrait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数字财政</cp:lastModifiedBy>
  <cp:lastPrinted>2021-10-17T07:35:36Z</cp:lastPrinted>
  <dcterms:created xsi:type="dcterms:W3CDTF">2006-02-13T05:15:25Z</dcterms:created>
  <dcterms:modified xsi:type="dcterms:W3CDTF">2022-12-23T03:39:48Z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E9AD398136814085BE4CFE52BAAAFC89</vt:lpwstr>
  </property>
</Properties>
</file>