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3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7"/>
    <externalReference r:id="rId8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<sst xmlns="http://schemas.openxmlformats.org/spreadsheetml/2006/main" count="254" uniqueCount="131">
  <si>
    <t>汕尾市2022年1-10月一般公共预算收支完成情况表</t>
  </si>
  <si>
    <t xml:space="preserve"> 制表单位：汕尾市财政局</t>
  </si>
  <si>
    <t xml:space="preserve"> </t>
  </si>
  <si>
    <t>单位：万元</t>
  </si>
  <si>
    <t>科     目</t>
  </si>
  <si>
    <t>本月完成数</t>
  </si>
  <si>
    <t>累计完成数</t>
  </si>
  <si>
    <t>上年同月完成数</t>
  </si>
  <si>
    <r>
      <t>比上年同月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额</t>
    </r>
  </si>
  <si>
    <r>
      <t>比上年同月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%</t>
    </r>
  </si>
  <si>
    <t>年初预算数</t>
  </si>
  <si>
    <t>上月累计数</t>
  </si>
  <si>
    <t>占年度预算 %</t>
  </si>
  <si>
    <t>上年同期 完成数</t>
  </si>
  <si>
    <r>
      <t>比上年同期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额</t>
    </r>
  </si>
  <si>
    <r>
      <t>比上年同期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%</t>
    </r>
  </si>
  <si>
    <t>上年同期完成数</t>
  </si>
  <si>
    <r>
      <t>比上年同期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%（按可比口径）</t>
    </r>
  </si>
  <si>
    <t>一、一般公共预算收入(全市)</t>
  </si>
  <si>
    <t xml:space="preserve">              市直</t>
  </si>
  <si>
    <t xml:space="preserve">             市城区            </t>
  </si>
  <si>
    <r>
      <t xml:space="preserve">                          </t>
    </r>
    <r>
      <rPr>
        <sz val="12"/>
        <rFont val="宋体"/>
        <family val="0"/>
      </rPr>
      <t>红海湾</t>
    </r>
  </si>
  <si>
    <r>
      <t xml:space="preserve">                          </t>
    </r>
    <r>
      <rPr>
        <sz val="12"/>
        <rFont val="宋体"/>
        <family val="0"/>
      </rPr>
      <t>华侨区</t>
    </r>
  </si>
  <si>
    <r>
      <t xml:space="preserve">                          </t>
    </r>
    <r>
      <rPr>
        <sz val="12"/>
        <rFont val="宋体"/>
        <family val="0"/>
      </rPr>
      <t>海丰县</t>
    </r>
  </si>
  <si>
    <r>
      <t xml:space="preserve">                          </t>
    </r>
    <r>
      <rPr>
        <sz val="12"/>
        <rFont val="宋体"/>
        <family val="0"/>
      </rPr>
      <t>陆河县</t>
    </r>
  </si>
  <si>
    <r>
      <t xml:space="preserve">                          </t>
    </r>
    <r>
      <rPr>
        <sz val="12"/>
        <rFont val="宋体"/>
        <family val="0"/>
      </rPr>
      <t>陆丰市</t>
    </r>
  </si>
  <si>
    <t>其中:(1).各项税收收入合计</t>
  </si>
  <si>
    <t xml:space="preserve">             市直</t>
  </si>
  <si>
    <t xml:space="preserve">            市城区            </t>
  </si>
  <si>
    <r>
      <t xml:space="preserve">                        </t>
    </r>
    <r>
      <rPr>
        <sz val="12"/>
        <rFont val="宋体"/>
        <family val="0"/>
      </rPr>
      <t>红海湾</t>
    </r>
  </si>
  <si>
    <r>
      <t xml:space="preserve">                        </t>
    </r>
    <r>
      <rPr>
        <sz val="12"/>
        <rFont val="宋体"/>
        <family val="0"/>
      </rPr>
      <t>华侨区</t>
    </r>
  </si>
  <si>
    <r>
      <t xml:space="preserve">                        </t>
    </r>
    <r>
      <rPr>
        <sz val="12"/>
        <rFont val="宋体"/>
        <family val="0"/>
      </rPr>
      <t>海丰县</t>
    </r>
  </si>
  <si>
    <r>
      <t xml:space="preserve">                        </t>
    </r>
    <r>
      <rPr>
        <sz val="12"/>
        <rFont val="宋体"/>
        <family val="0"/>
      </rPr>
      <t>陆河县</t>
    </r>
  </si>
  <si>
    <r>
      <t xml:space="preserve">                        </t>
    </r>
    <r>
      <rPr>
        <sz val="12"/>
        <rFont val="宋体"/>
        <family val="0"/>
      </rPr>
      <t>陆丰市</t>
    </r>
  </si>
  <si>
    <t xml:space="preserve">     (2).非税收入合计</t>
  </si>
  <si>
    <t>二、一般公共预算支出(全市)</t>
  </si>
  <si>
    <t>备注：第一页年初预算数为各县(市、区)人大通过的预算数，第二、三页为市代编预算数。</t>
  </si>
  <si>
    <t>汕尾市2022年1-10月一般公共预算收入完成情况表</t>
  </si>
  <si>
    <t>年初代编预算数</t>
  </si>
  <si>
    <t>完成年初代编预算 %</t>
  </si>
  <si>
    <t>备注</t>
  </si>
  <si>
    <t>一、税收收入</t>
  </si>
  <si>
    <t>1、国内增值税</t>
  </si>
  <si>
    <t xml:space="preserve">2、企业所得税                 </t>
  </si>
  <si>
    <t>3、个人所得税</t>
  </si>
  <si>
    <t>4、资源税</t>
  </si>
  <si>
    <t>5、城市维护建设税</t>
  </si>
  <si>
    <t>6、房产税</t>
  </si>
  <si>
    <t>7、印花税</t>
  </si>
  <si>
    <t>8、城镇土地使用税</t>
  </si>
  <si>
    <t>9、土地增值税</t>
  </si>
  <si>
    <t>10、车船税</t>
  </si>
  <si>
    <t xml:space="preserve">11、耕地占用税                   </t>
  </si>
  <si>
    <t xml:space="preserve">12、契  税                     </t>
  </si>
  <si>
    <t>13、环境保护税</t>
  </si>
  <si>
    <t>14、其他税收收入</t>
  </si>
  <si>
    <t>二、非税收入</t>
  </si>
  <si>
    <t>1、专项收入</t>
  </si>
  <si>
    <t xml:space="preserve">    其中：教育资金</t>
  </si>
  <si>
    <t xml:space="preserve">          农田水利建设资金</t>
  </si>
  <si>
    <t>2、行政事业性收费收入</t>
  </si>
  <si>
    <t xml:space="preserve">3、罚没收入   </t>
  </si>
  <si>
    <t>4、国有资本经营收入</t>
  </si>
  <si>
    <t>5、国有资源(资产)有偿使用收入</t>
  </si>
  <si>
    <t xml:space="preserve">6、捐赠收入  </t>
  </si>
  <si>
    <t>7、政府住房基金收入</t>
  </si>
  <si>
    <t>8、其他收入</t>
  </si>
  <si>
    <t>一般公共预算收入合计</t>
  </si>
  <si>
    <t>汕尾市2022年1-10月份一般公共预算支出完成情况表</t>
  </si>
  <si>
    <t>占年度代编预算 %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</si>
  <si>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</si>
  <si>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</si>
  <si>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</si>
  <si>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</si>
  <si>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</si>
  <si>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</si>
  <si>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</si>
  <si>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</si>
  <si>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</si>
  <si>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</si>
  <si>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 xml:space="preserve">十一.城乡社区支出         </t>
  </si>
  <si>
    <t>十二.农林水支出</t>
  </si>
  <si>
    <t>十三.交通运输支出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</si>
  <si>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</si>
  <si>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</si>
  <si>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</si>
  <si>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</si>
  <si>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</si>
  <si>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</si>
  <si>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</si>
  <si>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</si>
  <si>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</si>
  <si>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二十三、债务付息支出</t>
  </si>
  <si>
    <t>二十四、债务发行费用支出</t>
  </si>
  <si>
    <t>一般公共预算支出小计</t>
  </si>
  <si>
    <t>汕尾市2022年1-10月政府性基金预算收支完成情况表</t>
  </si>
  <si>
    <t>完成年初预算 %</t>
  </si>
  <si>
    <t>比上年同期±额</t>
  </si>
  <si>
    <t>一、政府性基金收入(全市)</t>
  </si>
  <si>
    <t>二、政府性基金支出(全市)</t>
  </si>
  <si>
    <t xml:space="preserve">           </t>
  </si>
  <si>
    <t>汕尾市2022年1-10月政府性基金预算收入完成情况表</t>
  </si>
  <si>
    <t>一、 国有土地收益基金收入</t>
  </si>
  <si>
    <t>二、 农业土地开发资金收入</t>
  </si>
  <si>
    <t>三、 国有土地使用权出让收入</t>
  </si>
  <si>
    <t xml:space="preserve">   其中：土地出让价款收入</t>
  </si>
  <si>
    <t xml:space="preserve">         补缴的土地价款</t>
  </si>
  <si>
    <t xml:space="preserve">         划拨土地收入</t>
  </si>
  <si>
    <t>四、彩票公益金收入</t>
  </si>
  <si>
    <r>
      <t xml:space="preserve"> </t>
    </r>
    <r>
      <rPr>
        <sz val="12"/>
        <rFont val="宋体"/>
        <family val="0"/>
      </rPr>
      <t xml:space="preserve">  其中：福利彩票公益金收入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</si>
  <si>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体育彩票公益金收入</t>
    </r>
  </si>
  <si>
    <t>五、城市基础设施配套费收入</t>
  </si>
  <si>
    <t>六、污水处理费收入</t>
  </si>
  <si>
    <t>七、 其他政府性基金收入</t>
  </si>
  <si>
    <t>八、专项债务对应项目专项收入</t>
  </si>
  <si>
    <t>政府性基金收入合计</t>
  </si>
  <si>
    <t>汕尾市2022年1-10月政府性基金预算支出完成情况表</t>
  </si>
  <si>
    <t xml:space="preserve">  一、科学技术支出</t>
  </si>
  <si>
    <t xml:space="preserve">  二、文化旅游体育与传媒支出</t>
  </si>
  <si>
    <t xml:space="preserve">  三、社会保障和就业支出</t>
  </si>
  <si>
    <t xml:space="preserve">  四、节能环保支出</t>
  </si>
  <si>
    <t xml:space="preserve">  五、城乡社区支出</t>
  </si>
  <si>
    <t xml:space="preserve">  六、农林水支出</t>
  </si>
  <si>
    <t xml:space="preserve">  七、 交通运输支出</t>
  </si>
  <si>
    <t xml:space="preserve">  八、资源勘探工业信息等支出</t>
  </si>
  <si>
    <t xml:space="preserve">  九、金融支出</t>
  </si>
  <si>
    <t xml:space="preserve">  十、 其他支出</t>
  </si>
  <si>
    <t xml:space="preserve">  十一、债务付息支出</t>
  </si>
  <si>
    <t xml:space="preserve">  十二、债务发行费用支出</t>
  </si>
  <si>
    <t xml:space="preserve">  十三、抗疫特别国债安排的支出</t>
  </si>
  <si>
    <t>政府性基金支出合计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</si>
</sst>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20"/>
      <color indexed="10"/>
      <name val="宋体"/>
      <family val="0"/>
    </font>
    <font>
      <b/>
      <sz val="12"/>
      <name val="宋体"/>
      <family val="0"/>
    </font>
    <font>
      <b/>
      <sz val="14"/>
      <name val="黑体"/>
      <family val="3"/>
    </font>
    <font>
      <b/>
      <sz val="20"/>
      <name val="黑体"/>
      <family val="3"/>
    </font>
    <font>
      <b/>
      <sz val="12"/>
      <name val="黑体"/>
      <family val="3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/>
      <top style="thin">
        <color rgb="FF000000"/>
      </top>
      <bottom>
        <color indexed="8"/>
      </bottom>
    </border>
    <border>
      <left>
        <color indexed="8"/>
      </left>
      <right>
        <color indexed="8"/>
      </right>
      <top style="thin">
        <color rgb="FF000000"/>
      </top>
      <bottom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76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1" fontId="3" fillId="0" borderId="0" xfId="0" applyNumberFormat="1" applyFont="1" applyFill="1" applyBorder="1" applyAlignment="1" applyProtection="1">
      <alignment horizontal="centerContinuous" vertical="center"/>
      <protection locked="0"/>
    </xf>
    <xf numFmtId="1" fontId="3" fillId="0" borderId="0" xfId="0" applyNumberFormat="1" applyFont="1" applyFill="1" applyBorder="1" applyAlignment="1" applyProtection="1">
      <alignment horizontal="right"/>
      <protection locked="0"/>
    </xf>
    <xf numFmtId="1" fontId="6" fillId="0" borderId="0" xfId="0" applyNumberFormat="1" applyFont="1" applyFill="1" applyBorder="1" applyAlignment="1" applyProtection="1">
      <alignment horizontal="centerContinuous" vertical="center"/>
      <protection locked="0"/>
    </xf>
    <xf numFmtId="2" fontId="3" fillId="0" borderId="0" xfId="0" applyNumberFormat="1" applyFont="1" applyFill="1" applyBorder="1" applyAlignment="1" applyProtection="1">
      <alignment horizontal="centerContinuous" vertic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vertical="center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9" xfId="0" applyNumberFormat="1" applyFont="1" applyFill="1" applyBorder="1" applyAlignment="1" applyProtection="1">
      <alignment horizontal="center" vertical="center"/>
      <protection locked="0"/>
    </xf>
    <xf numFmtId="1" fontId="7" fillId="0" borderId="9" xfId="0" applyNumberFormat="1" applyFont="1" applyFill="1" applyBorder="1" applyAlignment="1" applyProtection="1">
      <alignment horizontal="right"/>
      <protection locked="0"/>
    </xf>
    <xf numFmtId="1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horizontal="left" vertical="center" wrapText="1"/>
      <protection locked="0"/>
    </xf>
    <xf numFmtId="1" fontId="49" fillId="0" borderId="9" xfId="0" applyNumberFormat="1" applyFont="1" applyFill="1" applyBorder="1" applyAlignment="1" applyProtection="1">
      <alignment horizontal="right" wrapText="1"/>
      <protection locked="0"/>
    </xf>
    <xf numFmtId="1" fontId="2" fillId="0" borderId="9" xfId="0" applyNumberFormat="1" applyFont="1" applyFill="1" applyBorder="1" applyAlignment="1" applyProtection="1">
      <alignment horizontal="right"/>
      <protection locked="0"/>
    </xf>
    <xf numFmtId="1" fontId="2" fillId="0" borderId="9" xfId="0" applyNumberFormat="1" applyFont="1" applyFill="1" applyBorder="1" applyAlignment="1" applyProtection="1">
      <alignment horizontal="right" wrapText="1"/>
      <protection locked="0"/>
    </xf>
    <xf numFmtId="1" fontId="4" fillId="0" borderId="9" xfId="0" applyNumberFormat="1" applyFont="1" applyFill="1" applyBorder="1" applyAlignment="1" applyProtection="1">
      <alignment horizontal="right"/>
      <protection locked="0"/>
    </xf>
    <xf numFmtId="1" fontId="7" fillId="0" borderId="9" xfId="0" applyNumberFormat="1" applyFont="1" applyFill="1" applyBorder="1" applyAlignment="1" applyProtection="1">
      <alignment vertical="center"/>
      <protection locked="0"/>
    </xf>
    <xf numFmtId="2" fontId="2" fillId="0" borderId="9" xfId="0" applyNumberFormat="1" applyFont="1" applyFill="1" applyBorder="1" applyAlignment="1" applyProtection="1">
      <alignment horizontal="right"/>
      <protection locked="0"/>
    </xf>
    <xf numFmtId="1" fontId="2" fillId="0" borderId="9" xfId="0" applyNumberFormat="1" applyFont="1" applyFill="1" applyBorder="1" applyAlignment="1" applyProtection="1">
      <alignment vertical="center"/>
      <protection locked="0"/>
    </xf>
    <xf numFmtId="1" fontId="7" fillId="0" borderId="9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" fontId="3" fillId="0" borderId="0" xfId="0" applyNumberFormat="1" applyFont="1" applyFill="1" applyBorder="1" applyAlignment="1" applyProtection="1">
      <alignment horizontal="centerContinuous"/>
      <protection locked="0"/>
    </xf>
    <xf numFmtId="1" fontId="6" fillId="0" borderId="0" xfId="0" applyNumberFormat="1" applyFont="1" applyFill="1" applyBorder="1" applyAlignment="1" applyProtection="1">
      <alignment horizontal="centerContinuous"/>
      <protection locked="0"/>
    </xf>
    <xf numFmtId="2" fontId="3" fillId="0" borderId="0" xfId="0" applyNumberFormat="1" applyFont="1" applyFill="1" applyBorder="1" applyAlignment="1" applyProtection="1">
      <alignment horizontal="centerContinuous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2" fillId="0" borderId="9" xfId="0" applyNumberFormat="1" applyFont="1" applyFill="1" applyBorder="1" applyAlignment="1" applyProtection="1">
      <alignment horizontal="right" wrapText="1"/>
      <protection locked="0"/>
    </xf>
    <xf numFmtId="1" fontId="2" fillId="0" borderId="13" xfId="0" applyNumberFormat="1" applyFont="1" applyFill="1" applyBorder="1" applyAlignment="1" applyProtection="1">
      <alignment horizontal="right" wrapText="1"/>
      <protection locked="0"/>
    </xf>
    <xf numFmtId="1" fontId="2" fillId="0" borderId="13" xfId="0" applyNumberFormat="1" applyFont="1" applyFill="1" applyBorder="1" applyAlignment="1" applyProtection="1">
      <alignment horizontal="right" wrapText="1"/>
      <protection locked="0"/>
    </xf>
    <xf numFmtId="1" fontId="4" fillId="0" borderId="13" xfId="0" applyNumberFormat="1" applyFont="1" applyFill="1" applyBorder="1" applyAlignment="1" applyProtection="1">
      <alignment horizontal="right" wrapText="1"/>
      <protection locked="0"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" fontId="2" fillId="0" borderId="13" xfId="0" applyNumberFormat="1" applyFont="1" applyFill="1" applyBorder="1" applyAlignment="1" applyProtection="1">
      <alignment horizontal="right"/>
      <protection/>
    </xf>
    <xf numFmtId="1" fontId="4" fillId="0" borderId="13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centerContinuous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2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176" fontId="2" fillId="0" borderId="9" xfId="0" applyNumberFormat="1" applyFont="1" applyFill="1" applyBorder="1" applyAlignment="1" applyProtection="1">
      <alignment horizontal="right"/>
      <protection locked="0"/>
    </xf>
    <xf numFmtId="177" fontId="49" fillId="0" borderId="9" xfId="0" applyNumberFormat="1" applyFont="1" applyFill="1" applyBorder="1" applyAlignment="1" applyProtection="1">
      <alignment horizontal="right"/>
      <protection locked="0"/>
    </xf>
    <xf numFmtId="176" fontId="2" fillId="0" borderId="13" xfId="0" applyNumberFormat="1" applyFont="1" applyFill="1" applyBorder="1" applyAlignment="1" applyProtection="1">
      <alignment horizontal="right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Continuous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1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176" fontId="2" fillId="0" borderId="9" xfId="0" applyNumberFormat="1" applyFont="1" applyFill="1" applyBorder="1" applyAlignment="1" applyProtection="1">
      <alignment horizontal="right" wrapText="1"/>
      <protection locked="0"/>
    </xf>
    <xf numFmtId="1" fontId="49" fillId="0" borderId="10" xfId="0" applyNumberFormat="1" applyFont="1" applyFill="1" applyBorder="1" applyAlignment="1" applyProtection="1">
      <alignment horizontal="right" wrapText="1"/>
      <protection locked="0"/>
    </xf>
    <xf numFmtId="1" fontId="2" fillId="0" borderId="10" xfId="0" applyNumberFormat="1" applyFont="1" applyFill="1" applyBorder="1" applyAlignment="1" applyProtection="1">
      <alignment horizontal="right" wrapText="1"/>
      <protection locked="0"/>
    </xf>
    <xf numFmtId="0" fontId="2" fillId="0" borderId="9" xfId="0" applyFont="1" applyFill="1" applyBorder="1" applyAlignment="1" applyProtection="1">
      <alignment/>
      <protection locked="0"/>
    </xf>
    <xf numFmtId="1" fontId="4" fillId="0" borderId="10" xfId="0" applyNumberFormat="1" applyFont="1" applyFill="1" applyBorder="1" applyAlignment="1" applyProtection="1">
      <alignment horizontal="right"/>
      <protection/>
    </xf>
    <xf numFmtId="1" fontId="4" fillId="0" borderId="19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6" fillId="0" borderId="0" xfId="0" applyNumberFormat="1" applyFont="1" applyFill="1" applyBorder="1" applyAlignment="1" applyProtection="1">
      <alignment horizontal="centerContinuous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1" fontId="7" fillId="0" borderId="21" xfId="0" applyNumberFormat="1" applyFont="1" applyFill="1" applyBorder="1" applyAlignment="1" applyProtection="1">
      <alignment horizontal="center" vertical="center"/>
      <protection locked="0"/>
    </xf>
    <xf numFmtId="1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3" xfId="0" applyNumberFormat="1" applyFont="1" applyFill="1" applyBorder="1" applyAlignment="1" applyProtection="1">
      <alignment/>
      <protection locked="0"/>
    </xf>
    <xf numFmtId="1" fontId="2" fillId="0" borderId="13" xfId="0" applyNumberFormat="1" applyFont="1" applyFill="1" applyBorder="1" applyAlignment="1" applyProtection="1">
      <alignment/>
      <protection locked="0"/>
    </xf>
    <xf numFmtId="1" fontId="49" fillId="0" borderId="9" xfId="0" applyNumberFormat="1" applyFont="1" applyFill="1" applyBorder="1" applyAlignment="1" applyProtection="1">
      <alignment/>
      <protection locked="0"/>
    </xf>
    <xf numFmtId="2" fontId="2" fillId="0" borderId="13" xfId="0" applyNumberFormat="1" applyFont="1" applyFill="1" applyBorder="1" applyAlignment="1" applyProtection="1">
      <alignment/>
      <protection locked="0"/>
    </xf>
    <xf numFmtId="1" fontId="2" fillId="0" borderId="9" xfId="0" applyNumberFormat="1" applyFont="1" applyFill="1" applyBorder="1" applyAlignment="1" applyProtection="1">
      <alignment/>
      <protection locked="0"/>
    </xf>
    <xf numFmtId="1" fontId="2" fillId="0" borderId="13" xfId="0" applyNumberFormat="1" applyFont="1" applyFill="1" applyBorder="1" applyAlignment="1" applyProtection="1">
      <alignment/>
      <protection/>
    </xf>
    <xf numFmtId="1" fontId="4" fillId="0" borderId="13" xfId="0" applyNumberFormat="1" applyFont="1" applyFill="1" applyBorder="1" applyAlignment="1" applyProtection="1">
      <alignment/>
      <protection/>
    </xf>
    <xf numFmtId="1" fontId="11" fillId="0" borderId="9" xfId="0" applyNumberFormat="1" applyFont="1" applyFill="1" applyBorder="1" applyAlignment="1" applyProtection="1">
      <alignment/>
      <protection locked="0"/>
    </xf>
    <xf numFmtId="1" fontId="7" fillId="0" borderId="9" xfId="0" applyNumberFormat="1" applyFont="1" applyFill="1" applyBorder="1" applyAlignment="1" applyProtection="1">
      <alignment/>
      <protection locked="0"/>
    </xf>
    <xf numFmtId="1" fontId="2" fillId="0" borderId="9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" fontId="11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/>
    </xf>
    <xf numFmtId="0" fontId="2" fillId="0" borderId="24" xfId="0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 horizontal="right" vertical="center"/>
      <protection locked="0"/>
    </xf>
    <xf numFmtId="1" fontId="4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0" xfId="0" applyNumberFormat="1" applyFont="1" applyFill="1" applyBorder="1" applyAlignment="1" applyProtection="1">
      <alignment horizontal="center"/>
      <protection locked="0"/>
    </xf>
    <xf numFmtId="1" fontId="7" fillId="0" borderId="21" xfId="0" applyNumberFormat="1" applyFont="1" applyFill="1" applyBorder="1" applyAlignment="1" applyProtection="1">
      <alignment horizontal="center"/>
      <protection locked="0"/>
    </xf>
    <xf numFmtId="49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9" xfId="0" applyNumberFormat="1" applyFont="1" applyFill="1" applyBorder="1" applyAlignment="1" applyProtection="1">
      <alignment/>
      <protection locked="0"/>
    </xf>
    <xf numFmtId="2" fontId="2" fillId="0" borderId="9" xfId="0" applyNumberFormat="1" applyFont="1" applyFill="1" applyBorder="1" applyAlignment="1" applyProtection="1">
      <alignment/>
      <protection locked="0"/>
    </xf>
    <xf numFmtId="49" fontId="2" fillId="0" borderId="9" xfId="0" applyNumberFormat="1" applyFont="1" applyFill="1" applyBorder="1" applyAlignment="1" applyProtection="1">
      <alignment/>
      <protection locked="0"/>
    </xf>
    <xf numFmtId="1" fontId="7" fillId="0" borderId="9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/>
      <protection/>
    </xf>
    <xf numFmtId="49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6" xfId="0" applyNumberFormat="1" applyFont="1" applyFill="1" applyBorder="1" applyAlignment="1" applyProtection="1">
      <alignment horizontal="center" vertical="center"/>
      <protection locked="0"/>
    </xf>
    <xf numFmtId="1" fontId="7" fillId="0" borderId="27" xfId="0" applyNumberFormat="1" applyFont="1" applyFill="1" applyBorder="1" applyAlignment="1" applyProtection="1">
      <alignment horizontal="center" vertical="center"/>
      <protection locked="0"/>
    </xf>
    <xf numFmtId="1" fontId="7" fillId="0" borderId="28" xfId="0" applyNumberFormat="1" applyFont="1" applyFill="1" applyBorder="1" applyAlignment="1" applyProtection="1">
      <alignment horizontal="center" vertical="center"/>
      <protection locked="0"/>
    </xf>
    <xf numFmtId="1" fontId="7" fillId="0" borderId="29" xfId="0" applyNumberFormat="1" applyFont="1" applyFill="1" applyBorder="1" applyAlignment="1" applyProtection="1">
      <alignment horizontal="center" vertical="center"/>
      <protection locked="0"/>
    </xf>
    <xf numFmtId="49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3" xfId="0" applyNumberFormat="1" applyFont="1" applyFill="1" applyBorder="1" applyAlignment="1" applyProtection="1">
      <alignment/>
      <protection/>
    </xf>
    <xf numFmtId="1" fontId="49" fillId="0" borderId="9" xfId="0" applyNumberFormat="1" applyFont="1" applyFill="1" applyBorder="1" applyAlignment="1" applyProtection="1">
      <alignment/>
      <protection/>
    </xf>
    <xf numFmtId="49" fontId="2" fillId="0" borderId="9" xfId="0" applyNumberFormat="1" applyFont="1" applyFill="1" applyBorder="1" applyAlignment="1" applyProtection="1">
      <alignment horizontal="left"/>
      <protection locked="0"/>
    </xf>
    <xf numFmtId="1" fontId="49" fillId="0" borderId="13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 horizontal="right" vertical="center"/>
      <protection locked="0"/>
    </xf>
    <xf numFmtId="1" fontId="2" fillId="0" borderId="0" xfId="0" applyNumberFormat="1" applyFont="1" applyFill="1" applyBorder="1" applyAlignment="1" applyProtection="1">
      <alignment horizontal="right" vertical="center"/>
      <protection locked="0"/>
    </xf>
    <xf numFmtId="1" fontId="7" fillId="0" borderId="21" xfId="0" applyNumberFormat="1" applyFont="1" applyFill="1" applyBorder="1" applyAlignment="1" applyProtection="1">
      <alignment horizontal="right" vertical="center"/>
      <protection locked="0"/>
    </xf>
    <xf numFmtId="1" fontId="7" fillId="0" borderId="23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 locked="0"/>
    </xf>
    <xf numFmtId="1" fontId="4" fillId="0" borderId="9" xfId="0" applyNumberFormat="1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1" fontId="7" fillId="0" borderId="34" xfId="0" applyNumberFormat="1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horizontal="right"/>
      <protection/>
    </xf>
    <xf numFmtId="1" fontId="49" fillId="0" borderId="10" xfId="0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176" fontId="2" fillId="0" borderId="9" xfId="0" applyNumberFormat="1" applyFont="1" applyFill="1" applyBorder="1" applyAlignment="1" applyProtection="1">
      <alignment/>
      <protection locked="0"/>
    </xf>
    <xf numFmtId="49" fontId="7" fillId="0" borderId="9" xfId="0" applyNumberFormat="1" applyFont="1" applyFill="1" applyBorder="1" applyAlignment="1" applyProtection="1">
      <alignment horizontal="center"/>
      <protection locked="0"/>
    </xf>
    <xf numFmtId="1" fontId="7" fillId="0" borderId="10" xfId="0" applyNumberFormat="1" applyFont="1" applyFill="1" applyBorder="1" applyAlignment="1" applyProtection="1">
      <alignment horizontal="center"/>
      <protection locked="0"/>
    </xf>
    <xf numFmtId="1" fontId="7" fillId="0" borderId="11" xfId="0" applyNumberFormat="1" applyFont="1" applyFill="1" applyBorder="1" applyAlignment="1" applyProtection="1">
      <alignment horizontal="center"/>
      <protection locked="0"/>
    </xf>
    <xf numFmtId="1" fontId="7" fillId="0" borderId="9" xfId="0" applyNumberFormat="1" applyFont="1" applyFill="1" applyBorder="1" applyAlignment="1" applyProtection="1">
      <alignment horizontal="left"/>
      <protection locked="0"/>
    </xf>
    <xf numFmtId="1" fontId="7" fillId="0" borderId="17" xfId="0" applyNumberFormat="1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/>
      <protection locked="0"/>
    </xf>
    <xf numFmtId="0" fontId="7" fillId="0" borderId="36" xfId="0" applyFont="1" applyFill="1" applyBorder="1" applyAlignment="1" applyProtection="1">
      <alignment horizontal="center"/>
      <protection locked="0"/>
    </xf>
    <xf numFmtId="0" fontId="49" fillId="0" borderId="34" xfId="0" applyFont="1" applyFill="1" applyBorder="1" applyAlignment="1" applyProtection="1">
      <alignment horizontal="center" vertical="center"/>
      <protection locked="0"/>
    </xf>
    <xf numFmtId="0" fontId="49" fillId="0" borderId="34" xfId="0" applyFont="1" applyFill="1" applyBorder="1" applyAlignment="1" applyProtection="1">
      <alignment horizontal="center" vertical="center" wrapText="1"/>
      <protection locked="0"/>
    </xf>
    <xf numFmtId="0" fontId="49" fillId="0" borderId="37" xfId="0" applyFont="1" applyFill="1" applyBorder="1" applyAlignment="1" applyProtection="1">
      <alignment horizontal="center" vertical="center"/>
      <protection locked="0"/>
    </xf>
    <xf numFmtId="0" fontId="49" fillId="0" borderId="37" xfId="0" applyFont="1" applyFill="1" applyBorder="1" applyAlignment="1" applyProtection="1">
      <alignment horizontal="center" vertical="center" wrapText="1"/>
      <protection locked="0"/>
    </xf>
    <xf numFmtId="0" fontId="49" fillId="0" borderId="36" xfId="0" applyFont="1" applyFill="1" applyBorder="1" applyAlignment="1" applyProtection="1">
      <alignment/>
      <protection locked="0"/>
    </xf>
    <xf numFmtId="0" fontId="49" fillId="0" borderId="36" xfId="0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/>
      <protection locked="0"/>
    </xf>
    <xf numFmtId="176" fontId="2" fillId="0" borderId="38" xfId="0" applyNumberFormat="1" applyFont="1" applyFill="1" applyBorder="1" applyAlignment="1" applyProtection="1">
      <alignment/>
      <protection locked="0"/>
    </xf>
    <xf numFmtId="0" fontId="2" fillId="0" borderId="39" xfId="0" applyFont="1" applyFill="1" applyBorder="1" applyAlignment="1" applyProtection="1">
      <alignment/>
      <protection locked="0"/>
    </xf>
    <xf numFmtId="0" fontId="2" fillId="0" borderId="40" xfId="0" applyFont="1" applyFill="1" applyBorder="1" applyAlignment="1" applyProtection="1">
      <alignment/>
      <protection locked="0"/>
    </xf>
    <xf numFmtId="1" fontId="7" fillId="0" borderId="9" xfId="0" applyNumberFormat="1" applyFont="1" applyFill="1" applyBorder="1" applyAlignment="1" applyProtection="1" quotePrefix="1">
      <alignment horizontal="left"/>
      <protection locked="0"/>
    </xf>
    <xf numFmtId="49" fontId="2" fillId="0" borderId="9" xfId="0" applyNumberFormat="1" applyFont="1" applyFill="1" applyBorder="1" applyAlignment="1" applyProtection="1" quotePrefix="1">
      <alignment horizontal="left"/>
      <protection locked="0"/>
    </xf>
    <xf numFmtId="49" fontId="2" fillId="0" borderId="9" xfId="0" applyNumberFormat="1" applyFont="1" applyFill="1" applyBorder="1" applyAlignment="1" applyProtection="1" quotePrefix="1">
      <alignment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5968;&#23383;&#36130;&#25919;\Documents\&#25910;&#25903;&#26376;&#25253;&#34920;\2022&#24180;&#20840;&#24066;&#39044;&#31639;&#25191;&#34892;&#25253;&#34920;(&#22522;&#37329;&#39044;&#31639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5968;&#23383;&#36130;&#25919;\Documents\&#25910;&#25903;&#26376;&#25253;&#34920;\2022&#24180;&#20840;&#24066;&#39044;&#31639;&#25191;&#34892;&#25253;&#34920;(&#20844;&#20849;&#39044;&#3163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各县区收支"/>
      <sheetName val="全市收支"/>
      <sheetName val="县区（1）"/>
      <sheetName val="全市（1）"/>
      <sheetName val="县区 (2)"/>
      <sheetName val="全市 (2)"/>
      <sheetName val="县区 (3)"/>
      <sheetName val="全市 (3)"/>
      <sheetName val="县区 (4)"/>
      <sheetName val="全市 (4)"/>
      <sheetName val="县区 (5)"/>
      <sheetName val="全市 (5)"/>
      <sheetName val="县区 (6)"/>
      <sheetName val="全市 (6)"/>
      <sheetName val="县区 (7)"/>
      <sheetName val="全市 (7)"/>
      <sheetName val="县区 (8)"/>
      <sheetName val="全市 (8)"/>
      <sheetName val="县区 (9)"/>
      <sheetName val="全市 (9)"/>
      <sheetName val="县区 (10)"/>
      <sheetName val="全市 (10)"/>
    </sheetNames>
    <sheetDataSet>
      <sheetData sheetId="18">
        <row r="8">
          <cell r="J8">
            <v>366540</v>
          </cell>
        </row>
        <row r="9">
          <cell r="J9">
            <v>221254</v>
          </cell>
        </row>
        <row r="10">
          <cell r="J10">
            <v>6</v>
          </cell>
        </row>
        <row r="11">
          <cell r="J11">
            <v>117</v>
          </cell>
        </row>
        <row r="12">
          <cell r="J12">
            <v>200</v>
          </cell>
        </row>
        <row r="13">
          <cell r="J13">
            <v>28059</v>
          </cell>
        </row>
        <row r="14">
          <cell r="J14">
            <v>25774</v>
          </cell>
        </row>
        <row r="15">
          <cell r="J15">
            <v>91130</v>
          </cell>
        </row>
        <row r="16">
          <cell r="J16">
            <v>727081</v>
          </cell>
        </row>
        <row r="17">
          <cell r="J17">
            <v>221493</v>
          </cell>
        </row>
        <row r="18">
          <cell r="J18">
            <v>49451</v>
          </cell>
        </row>
        <row r="19">
          <cell r="J19">
            <v>42205</v>
          </cell>
        </row>
        <row r="20">
          <cell r="J20">
            <v>2779</v>
          </cell>
        </row>
        <row r="21">
          <cell r="J21">
            <v>147515</v>
          </cell>
        </row>
        <row r="22">
          <cell r="J22">
            <v>132648</v>
          </cell>
        </row>
        <row r="23">
          <cell r="J23">
            <v>130990</v>
          </cell>
        </row>
      </sheetData>
      <sheetData sheetId="19">
        <row r="8">
          <cell r="J8">
            <v>0</v>
          </cell>
        </row>
        <row r="9">
          <cell r="J9">
            <v>515</v>
          </cell>
        </row>
        <row r="10">
          <cell r="J10">
            <v>327933</v>
          </cell>
        </row>
        <row r="11">
          <cell r="J11">
            <v>280411</v>
          </cell>
        </row>
        <row r="12">
          <cell r="J12">
            <v>10800</v>
          </cell>
        </row>
        <row r="13">
          <cell r="J13">
            <v>41997</v>
          </cell>
        </row>
        <row r="14">
          <cell r="J14">
            <v>4828</v>
          </cell>
        </row>
        <row r="15">
          <cell r="J15">
            <v>3140</v>
          </cell>
        </row>
        <row r="16">
          <cell r="J16">
            <v>1688</v>
          </cell>
        </row>
        <row r="17">
          <cell r="J17">
            <v>28287</v>
          </cell>
        </row>
        <row r="18">
          <cell r="J18">
            <v>4977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366540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6784</v>
          </cell>
        </row>
        <row r="35">
          <cell r="J35">
            <v>0</v>
          </cell>
        </row>
        <row r="36">
          <cell r="J36">
            <v>209348</v>
          </cell>
        </row>
        <row r="37">
          <cell r="J37">
            <v>75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449988</v>
          </cell>
        </row>
        <row r="42">
          <cell r="J42">
            <v>60823</v>
          </cell>
        </row>
        <row r="43">
          <cell r="J43">
            <v>0</v>
          </cell>
        </row>
        <row r="44">
          <cell r="J44">
            <v>63</v>
          </cell>
        </row>
        <row r="45">
          <cell r="J45">
            <v>727081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各县区收支"/>
      <sheetName val="全市收支"/>
      <sheetName val="县区（1）"/>
      <sheetName val="全市（1）"/>
      <sheetName val="县区（2）"/>
      <sheetName val="全市（2） "/>
      <sheetName val="县区（3） "/>
      <sheetName val="全市（3）"/>
      <sheetName val="县区（4）"/>
      <sheetName val="全市（4)"/>
      <sheetName val="县区（5)"/>
      <sheetName val="全市（5)"/>
      <sheetName val="县区（6)"/>
      <sheetName val="全市（6)"/>
      <sheetName val="县区（7)"/>
      <sheetName val="全市（7)"/>
      <sheetName val="县区（8)"/>
      <sheetName val="全市（8)"/>
      <sheetName val="县区（9)"/>
      <sheetName val="全市（9)"/>
      <sheetName val="县区（10)"/>
      <sheetName val="全市（10)"/>
    </sheetNames>
    <sheetDataSet>
      <sheetData sheetId="18">
        <row r="7">
          <cell r="J7">
            <v>407507</v>
          </cell>
        </row>
        <row r="8">
          <cell r="J8">
            <v>122152</v>
          </cell>
        </row>
        <row r="9">
          <cell r="J9">
            <v>55149</v>
          </cell>
        </row>
        <row r="10">
          <cell r="J10">
            <v>7396</v>
          </cell>
        </row>
        <row r="11">
          <cell r="J11">
            <v>5375</v>
          </cell>
        </row>
        <row r="12">
          <cell r="J12">
            <v>106215</v>
          </cell>
        </row>
        <row r="13">
          <cell r="J13">
            <v>31721</v>
          </cell>
        </row>
        <row r="14">
          <cell r="J14">
            <v>79499</v>
          </cell>
        </row>
        <row r="15">
          <cell r="J15">
            <v>234177</v>
          </cell>
        </row>
        <row r="16">
          <cell r="J16">
            <v>64323</v>
          </cell>
        </row>
        <row r="17">
          <cell r="J17">
            <v>41612</v>
          </cell>
        </row>
        <row r="18">
          <cell r="J18">
            <v>3145</v>
          </cell>
        </row>
        <row r="19">
          <cell r="J19">
            <v>322</v>
          </cell>
        </row>
        <row r="20">
          <cell r="J20">
            <v>64780</v>
          </cell>
        </row>
        <row r="21">
          <cell r="J21">
            <v>18750</v>
          </cell>
        </row>
        <row r="22">
          <cell r="J22">
            <v>41245</v>
          </cell>
        </row>
        <row r="23">
          <cell r="J23">
            <v>173330</v>
          </cell>
        </row>
        <row r="24">
          <cell r="J24">
            <v>57829</v>
          </cell>
        </row>
        <row r="25">
          <cell r="J25">
            <v>13537</v>
          </cell>
        </row>
        <row r="26">
          <cell r="J26">
            <v>4251</v>
          </cell>
        </row>
        <row r="27">
          <cell r="J27">
            <v>5053</v>
          </cell>
        </row>
        <row r="28">
          <cell r="J28">
            <v>41435</v>
          </cell>
        </row>
        <row r="29">
          <cell r="J29">
            <v>12971</v>
          </cell>
        </row>
        <row r="30">
          <cell r="J30">
            <v>38254</v>
          </cell>
        </row>
        <row r="31">
          <cell r="J31">
            <v>2087979</v>
          </cell>
        </row>
        <row r="32">
          <cell r="J32">
            <v>399173</v>
          </cell>
        </row>
        <row r="33">
          <cell r="J33">
            <v>226967</v>
          </cell>
        </row>
        <row r="34">
          <cell r="J34">
            <v>57964</v>
          </cell>
        </row>
        <row r="35">
          <cell r="J35">
            <v>23030</v>
          </cell>
        </row>
        <row r="36">
          <cell r="J36">
            <v>405299</v>
          </cell>
        </row>
        <row r="37">
          <cell r="J37">
            <v>251597</v>
          </cell>
        </row>
        <row r="38">
          <cell r="J38">
            <v>723949</v>
          </cell>
        </row>
      </sheetData>
      <sheetData sheetId="19">
        <row r="7">
          <cell r="J7">
            <v>234177</v>
          </cell>
        </row>
        <row r="8">
          <cell r="J8">
            <v>52459</v>
          </cell>
        </row>
        <row r="9">
          <cell r="J9">
            <v>22771</v>
          </cell>
        </row>
        <row r="10">
          <cell r="J10">
            <v>5186</v>
          </cell>
        </row>
        <row r="11">
          <cell r="J11">
            <v>1946</v>
          </cell>
        </row>
        <row r="12">
          <cell r="J12">
            <v>17776</v>
          </cell>
        </row>
        <row r="13">
          <cell r="J13">
            <v>4712</v>
          </cell>
        </row>
        <row r="14">
          <cell r="J14">
            <v>8047</v>
          </cell>
        </row>
        <row r="15">
          <cell r="J15">
            <v>4173</v>
          </cell>
        </row>
        <row r="16">
          <cell r="J16">
            <v>35973</v>
          </cell>
        </row>
        <row r="17">
          <cell r="J17">
            <v>5723</v>
          </cell>
        </row>
        <row r="18">
          <cell r="J18">
            <v>28256</v>
          </cell>
        </row>
        <row r="19">
          <cell r="J19">
            <v>46224</v>
          </cell>
        </row>
        <row r="20">
          <cell r="J20">
            <v>737</v>
          </cell>
        </row>
        <row r="21">
          <cell r="J21">
            <v>194</v>
          </cell>
        </row>
        <row r="22">
          <cell r="J22">
            <v>173330</v>
          </cell>
        </row>
        <row r="23">
          <cell r="J23">
            <v>42765</v>
          </cell>
        </row>
        <row r="24">
          <cell r="J24">
            <v>17077</v>
          </cell>
        </row>
        <row r="25">
          <cell r="J25">
            <v>12198</v>
          </cell>
        </row>
        <row r="26">
          <cell r="J26">
            <v>24914</v>
          </cell>
        </row>
        <row r="27">
          <cell r="J27">
            <v>18296</v>
          </cell>
        </row>
        <row r="28">
          <cell r="J28">
            <v>632</v>
          </cell>
        </row>
        <row r="29">
          <cell r="J29">
            <v>52465</v>
          </cell>
        </row>
        <row r="30">
          <cell r="J30">
            <v>9726</v>
          </cell>
        </row>
        <row r="31">
          <cell r="J31">
            <v>1924</v>
          </cell>
        </row>
        <row r="32">
          <cell r="J32">
            <v>22608</v>
          </cell>
        </row>
        <row r="33">
          <cell r="J33">
            <v>407507</v>
          </cell>
        </row>
        <row r="41">
          <cell r="J41">
            <v>264124</v>
          </cell>
        </row>
        <row r="42">
          <cell r="J42">
            <v>0</v>
          </cell>
        </row>
        <row r="43">
          <cell r="J43">
            <v>1768</v>
          </cell>
        </row>
        <row r="44">
          <cell r="J44">
            <v>114161</v>
          </cell>
        </row>
        <row r="45">
          <cell r="J45">
            <v>465691</v>
          </cell>
        </row>
        <row r="46">
          <cell r="J46">
            <v>32136</v>
          </cell>
        </row>
        <row r="47">
          <cell r="J47">
            <v>41831</v>
          </cell>
        </row>
        <row r="48">
          <cell r="J48">
            <v>295741</v>
          </cell>
        </row>
        <row r="49">
          <cell r="J49">
            <v>279184</v>
          </cell>
        </row>
        <row r="50">
          <cell r="J50">
            <v>30915</v>
          </cell>
        </row>
        <row r="51">
          <cell r="J51">
            <v>170993</v>
          </cell>
        </row>
        <row r="52">
          <cell r="J52">
            <v>227453</v>
          </cell>
        </row>
        <row r="53">
          <cell r="J53">
            <v>54384</v>
          </cell>
        </row>
        <row r="54">
          <cell r="J54">
            <v>7219</v>
          </cell>
        </row>
        <row r="55">
          <cell r="J55">
            <v>4315</v>
          </cell>
        </row>
        <row r="56">
          <cell r="J56">
            <v>94</v>
          </cell>
        </row>
        <row r="57">
          <cell r="J57">
            <v>0</v>
          </cell>
        </row>
        <row r="58">
          <cell r="J58">
            <v>16295</v>
          </cell>
        </row>
        <row r="59">
          <cell r="J59">
            <v>26918</v>
          </cell>
        </row>
        <row r="60">
          <cell r="J60">
            <v>15175</v>
          </cell>
        </row>
        <row r="61">
          <cell r="J61">
            <v>15210</v>
          </cell>
        </row>
        <row r="62">
          <cell r="J62">
            <v>4122</v>
          </cell>
        </row>
        <row r="63">
          <cell r="J63">
            <v>20248</v>
          </cell>
        </row>
        <row r="64">
          <cell r="J64">
            <v>2</v>
          </cell>
        </row>
        <row r="65">
          <cell r="J65">
            <v>2087979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zoomScaleSheetLayoutView="100" workbookViewId="0" topLeftCell="A1">
      <selection activeCell="R19" sqref="R19"/>
    </sheetView>
  </sheetViews>
  <sheetFormatPr defaultColWidth="8.7109375" defaultRowHeight="15"/>
  <cols>
    <col min="1" max="1" width="30.7109375" style="5" customWidth="1"/>
    <col min="2" max="3" width="11.140625" style="5" customWidth="1"/>
    <col min="4" max="4" width="11.140625" style="7" customWidth="1"/>
    <col min="5" max="5" width="11.140625" style="8" customWidth="1"/>
    <col min="6" max="6" width="11.140625" style="79" customWidth="1"/>
    <col min="7" max="7" width="11.140625" style="5" hidden="1" customWidth="1"/>
    <col min="8" max="9" width="11.140625" style="5" customWidth="1"/>
    <col min="10" max="10" width="11.140625" style="7" customWidth="1"/>
    <col min="11" max="11" width="11.140625" style="5" customWidth="1"/>
    <col min="12" max="12" width="11.140625" style="8" customWidth="1"/>
    <col min="13" max="15" width="11.140625" style="3" hidden="1" customWidth="1"/>
    <col min="16" max="16" width="15.00390625" style="3" hidden="1" customWidth="1"/>
    <col min="17" max="29" width="9.00390625" style="3" bestFit="1" customWidth="1"/>
    <col min="30" max="16384" width="8.7109375" style="3" customWidth="1"/>
  </cols>
  <sheetData>
    <row r="1" spans="1:16" s="3" customFormat="1" ht="1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78" customFormat="1" ht="18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2" s="3" customFormat="1" ht="18" customHeight="1">
      <c r="A3" s="3" t="s">
        <v>1</v>
      </c>
      <c r="B3" s="5"/>
      <c r="C3" s="5"/>
      <c r="D3" s="40" t="s">
        <v>2</v>
      </c>
      <c r="E3" s="40"/>
      <c r="F3" s="40"/>
      <c r="G3" s="40"/>
      <c r="H3" s="81"/>
      <c r="I3" s="5"/>
      <c r="J3" s="7"/>
      <c r="L3" s="3" t="s">
        <v>3</v>
      </c>
    </row>
    <row r="4" spans="1:16" s="3" customFormat="1" ht="18" customHeight="1">
      <c r="A4" s="18" t="s">
        <v>4</v>
      </c>
      <c r="B4" s="19" t="s">
        <v>5</v>
      </c>
      <c r="C4" s="19"/>
      <c r="D4" s="19"/>
      <c r="E4" s="19"/>
      <c r="F4" s="157" t="s">
        <v>6</v>
      </c>
      <c r="G4" s="158"/>
      <c r="H4" s="158"/>
      <c r="I4" s="158"/>
      <c r="J4" s="158"/>
      <c r="K4" s="158"/>
      <c r="L4" s="160"/>
      <c r="M4" s="161"/>
      <c r="N4" s="161"/>
      <c r="O4" s="161"/>
      <c r="P4" s="162"/>
    </row>
    <row r="5" spans="1:16" s="3" customFormat="1" ht="18" customHeight="1">
      <c r="A5" s="18"/>
      <c r="B5" s="21" t="s">
        <v>5</v>
      </c>
      <c r="C5" s="22" t="s">
        <v>7</v>
      </c>
      <c r="D5" s="21" t="s">
        <v>8</v>
      </c>
      <c r="E5" s="23" t="s">
        <v>9</v>
      </c>
      <c r="F5" s="43" t="s">
        <v>10</v>
      </c>
      <c r="G5" s="21" t="s">
        <v>11</v>
      </c>
      <c r="H5" s="22" t="s">
        <v>6</v>
      </c>
      <c r="I5" s="23" t="s">
        <v>12</v>
      </c>
      <c r="J5" s="22" t="s">
        <v>13</v>
      </c>
      <c r="K5" s="21" t="s">
        <v>14</v>
      </c>
      <c r="L5" s="23" t="s">
        <v>15</v>
      </c>
      <c r="M5" s="163" t="s">
        <v>6</v>
      </c>
      <c r="N5" s="164" t="s">
        <v>16</v>
      </c>
      <c r="O5" s="21" t="s">
        <v>14</v>
      </c>
      <c r="P5" s="23" t="s">
        <v>17</v>
      </c>
    </row>
    <row r="6" spans="1:16" s="3" customFormat="1" ht="18" customHeight="1">
      <c r="A6" s="18"/>
      <c r="B6" s="21"/>
      <c r="C6" s="22"/>
      <c r="D6" s="21"/>
      <c r="E6" s="23"/>
      <c r="F6" s="44"/>
      <c r="G6" s="21"/>
      <c r="H6" s="22"/>
      <c r="I6" s="23"/>
      <c r="J6" s="22"/>
      <c r="K6" s="21"/>
      <c r="L6" s="23"/>
      <c r="M6" s="165"/>
      <c r="N6" s="166"/>
      <c r="O6" s="21"/>
      <c r="P6" s="23"/>
    </row>
    <row r="7" spans="1:16" s="3" customFormat="1" ht="18" customHeight="1">
      <c r="A7" s="93" t="s">
        <v>18</v>
      </c>
      <c r="B7" s="89">
        <f aca="true" t="shared" si="0" ref="B7:B38">H7-G7</f>
        <v>27751</v>
      </c>
      <c r="C7" s="87">
        <f>J7-'[2]县区（9)'!J7</f>
        <v>22672</v>
      </c>
      <c r="D7" s="89">
        <f aca="true" t="shared" si="1" ref="D7:D38">B7-C7</f>
        <v>5079</v>
      </c>
      <c r="E7" s="115">
        <f aca="true" t="shared" si="2" ref="E7:E38">IF(C7&lt;=0,0,D7/C7*100)</f>
        <v>22.402081863091038</v>
      </c>
      <c r="F7" s="89">
        <f>SUM(F8:F14)</f>
        <v>584405</v>
      </c>
      <c r="G7" s="104">
        <v>458719</v>
      </c>
      <c r="H7" s="104">
        <v>486470</v>
      </c>
      <c r="I7" s="115">
        <f aca="true" t="shared" si="3" ref="I7:I38">IF(F7&lt;=0,0,H7/F7*100)</f>
        <v>83.24192982606242</v>
      </c>
      <c r="J7" s="104">
        <v>430179</v>
      </c>
      <c r="K7" s="89">
        <f aca="true" t="shared" si="4" ref="K7:K38">H7-J7</f>
        <v>56291</v>
      </c>
      <c r="L7" s="115">
        <f aca="true" t="shared" si="5" ref="L7:L38">IF(J7&lt;=0,0,K7/J7*100)</f>
        <v>13.085483019859176</v>
      </c>
      <c r="M7" s="167">
        <v>510145</v>
      </c>
      <c r="N7" s="168">
        <v>441953</v>
      </c>
      <c r="O7" s="169">
        <f aca="true" t="shared" si="6" ref="O7:O39">M7-N7</f>
        <v>68192</v>
      </c>
      <c r="P7" s="170">
        <f aca="true" t="shared" si="7" ref="P7:P38">O7/N7*100</f>
        <v>15.429695012818105</v>
      </c>
    </row>
    <row r="8" spans="1:16" s="3" customFormat="1" ht="18" customHeight="1">
      <c r="A8" s="89" t="s">
        <v>19</v>
      </c>
      <c r="B8" s="89">
        <f t="shared" si="0"/>
        <v>7986</v>
      </c>
      <c r="C8" s="87">
        <f>J8-'[2]县区（9)'!J8</f>
        <v>10313</v>
      </c>
      <c r="D8" s="89">
        <f t="shared" si="1"/>
        <v>-2327</v>
      </c>
      <c r="E8" s="115">
        <f t="shared" si="2"/>
        <v>-22.563754484631048</v>
      </c>
      <c r="F8" s="89">
        <v>180943</v>
      </c>
      <c r="G8" s="104">
        <v>155050</v>
      </c>
      <c r="H8" s="104">
        <v>163036</v>
      </c>
      <c r="I8" s="115">
        <f t="shared" si="3"/>
        <v>90.10351326108223</v>
      </c>
      <c r="J8" s="104">
        <v>132465</v>
      </c>
      <c r="K8" s="89">
        <f t="shared" si="4"/>
        <v>30571</v>
      </c>
      <c r="L8" s="115">
        <f t="shared" si="5"/>
        <v>23.078549050692637</v>
      </c>
      <c r="M8" s="167">
        <v>166051</v>
      </c>
      <c r="N8" s="168">
        <v>139677</v>
      </c>
      <c r="O8" s="169">
        <f t="shared" si="6"/>
        <v>26374</v>
      </c>
      <c r="P8" s="170">
        <f t="shared" si="7"/>
        <v>18.88213521195329</v>
      </c>
    </row>
    <row r="9" spans="1:16" s="3" customFormat="1" ht="18" customHeight="1">
      <c r="A9" s="89" t="s">
        <v>20</v>
      </c>
      <c r="B9" s="89">
        <f t="shared" si="0"/>
        <v>2926</v>
      </c>
      <c r="C9" s="87">
        <f>J9-'[2]县区（9)'!J9</f>
        <v>3727</v>
      </c>
      <c r="D9" s="89">
        <f t="shared" si="1"/>
        <v>-801</v>
      </c>
      <c r="E9" s="115">
        <f t="shared" si="2"/>
        <v>-21.491816474376176</v>
      </c>
      <c r="F9" s="89">
        <v>85439</v>
      </c>
      <c r="G9" s="104">
        <v>57434</v>
      </c>
      <c r="H9" s="104">
        <v>60360</v>
      </c>
      <c r="I9" s="115">
        <f t="shared" si="3"/>
        <v>70.64689427544798</v>
      </c>
      <c r="J9" s="104">
        <v>58876</v>
      </c>
      <c r="K9" s="89">
        <f t="shared" si="4"/>
        <v>1484</v>
      </c>
      <c r="L9" s="115">
        <f t="shared" si="5"/>
        <v>2.5205516679122226</v>
      </c>
      <c r="M9" s="167">
        <v>63477</v>
      </c>
      <c r="N9" s="168">
        <v>59616</v>
      </c>
      <c r="O9" s="169">
        <f t="shared" si="6"/>
        <v>3861</v>
      </c>
      <c r="P9" s="170">
        <f t="shared" si="7"/>
        <v>6.476449275362318</v>
      </c>
    </row>
    <row r="10" spans="1:16" s="3" customFormat="1" ht="18" customHeight="1">
      <c r="A10" s="92" t="s">
        <v>21</v>
      </c>
      <c r="B10" s="89">
        <f t="shared" si="0"/>
        <v>356</v>
      </c>
      <c r="C10" s="87">
        <f>J10-'[2]县区（9)'!J10</f>
        <v>338</v>
      </c>
      <c r="D10" s="89">
        <f t="shared" si="1"/>
        <v>18</v>
      </c>
      <c r="E10" s="115">
        <f t="shared" si="2"/>
        <v>5.325443786982249</v>
      </c>
      <c r="F10" s="89">
        <v>12935</v>
      </c>
      <c r="G10" s="104">
        <v>13258</v>
      </c>
      <c r="H10" s="104">
        <v>13614</v>
      </c>
      <c r="I10" s="115">
        <f t="shared" si="3"/>
        <v>105.24932354078082</v>
      </c>
      <c r="J10" s="104">
        <v>7734</v>
      </c>
      <c r="K10" s="89">
        <f t="shared" si="4"/>
        <v>5880</v>
      </c>
      <c r="L10" s="115">
        <f t="shared" si="5"/>
        <v>76.02792862684251</v>
      </c>
      <c r="M10" s="167">
        <v>13614</v>
      </c>
      <c r="N10" s="168">
        <v>7734</v>
      </c>
      <c r="O10" s="169">
        <f t="shared" si="6"/>
        <v>5880</v>
      </c>
      <c r="P10" s="170">
        <f t="shared" si="7"/>
        <v>76.02792862684251</v>
      </c>
    </row>
    <row r="11" spans="1:16" s="3" customFormat="1" ht="18" customHeight="1">
      <c r="A11" s="92" t="s">
        <v>22</v>
      </c>
      <c r="B11" s="89">
        <f t="shared" si="0"/>
        <v>14</v>
      </c>
      <c r="C11" s="87">
        <f>J11-'[2]县区（9)'!J11</f>
        <v>15</v>
      </c>
      <c r="D11" s="89">
        <f t="shared" si="1"/>
        <v>-1</v>
      </c>
      <c r="E11" s="115">
        <f t="shared" si="2"/>
        <v>-6.666666666666667</v>
      </c>
      <c r="F11" s="89">
        <v>8196</v>
      </c>
      <c r="G11" s="104">
        <v>2129</v>
      </c>
      <c r="H11" s="104">
        <v>2143</v>
      </c>
      <c r="I11" s="115">
        <f t="shared" si="3"/>
        <v>26.146900927281603</v>
      </c>
      <c r="J11" s="104">
        <v>5390</v>
      </c>
      <c r="K11" s="89">
        <f t="shared" si="4"/>
        <v>-3247</v>
      </c>
      <c r="L11" s="115">
        <f t="shared" si="5"/>
        <v>-60.24118738404452</v>
      </c>
      <c r="M11" s="167">
        <v>2143</v>
      </c>
      <c r="N11" s="168">
        <v>5390</v>
      </c>
      <c r="O11" s="169">
        <f t="shared" si="6"/>
        <v>-3247</v>
      </c>
      <c r="P11" s="170">
        <f t="shared" si="7"/>
        <v>-60.24118738404452</v>
      </c>
    </row>
    <row r="12" spans="1:16" s="3" customFormat="1" ht="18" customHeight="1">
      <c r="A12" s="92" t="s">
        <v>23</v>
      </c>
      <c r="B12" s="89">
        <f t="shared" si="0"/>
        <v>5617</v>
      </c>
      <c r="C12" s="87">
        <f>J12-'[2]县区（9)'!J12</f>
        <v>2557</v>
      </c>
      <c r="D12" s="89">
        <f t="shared" si="1"/>
        <v>3060</v>
      </c>
      <c r="E12" s="115">
        <f t="shared" si="2"/>
        <v>119.67149002737582</v>
      </c>
      <c r="F12" s="89">
        <v>135667</v>
      </c>
      <c r="G12" s="104">
        <v>106334</v>
      </c>
      <c r="H12" s="104">
        <v>111951</v>
      </c>
      <c r="I12" s="115">
        <f t="shared" si="3"/>
        <v>82.51896186987256</v>
      </c>
      <c r="J12" s="104">
        <v>108772</v>
      </c>
      <c r="K12" s="89">
        <f t="shared" si="4"/>
        <v>3179</v>
      </c>
      <c r="L12" s="115">
        <f t="shared" si="5"/>
        <v>2.9226271466921636</v>
      </c>
      <c r="M12" s="167">
        <v>120449</v>
      </c>
      <c r="N12" s="168">
        <v>111229</v>
      </c>
      <c r="O12" s="169">
        <f t="shared" si="6"/>
        <v>9220</v>
      </c>
      <c r="P12" s="170">
        <f t="shared" si="7"/>
        <v>8.289205153332315</v>
      </c>
    </row>
    <row r="13" spans="1:16" s="3" customFormat="1" ht="18" customHeight="1">
      <c r="A13" s="92" t="s">
        <v>24</v>
      </c>
      <c r="B13" s="89">
        <f t="shared" si="0"/>
        <v>1945</v>
      </c>
      <c r="C13" s="87">
        <f>J13-'[2]县区（9)'!J13</f>
        <v>2018</v>
      </c>
      <c r="D13" s="89">
        <f t="shared" si="1"/>
        <v>-73</v>
      </c>
      <c r="E13" s="115">
        <f t="shared" si="2"/>
        <v>-3.617443012884044</v>
      </c>
      <c r="F13" s="89">
        <v>47250</v>
      </c>
      <c r="G13" s="104">
        <v>35317</v>
      </c>
      <c r="H13" s="104">
        <v>37262</v>
      </c>
      <c r="I13" s="115">
        <f t="shared" si="3"/>
        <v>78.86137566137566</v>
      </c>
      <c r="J13" s="104">
        <v>33739</v>
      </c>
      <c r="K13" s="89">
        <f t="shared" si="4"/>
        <v>3523</v>
      </c>
      <c r="L13" s="115">
        <f t="shared" si="5"/>
        <v>10.441921811553396</v>
      </c>
      <c r="M13" s="167">
        <v>42372</v>
      </c>
      <c r="N13" s="168">
        <v>34484</v>
      </c>
      <c r="O13" s="169">
        <f t="shared" si="6"/>
        <v>7888</v>
      </c>
      <c r="P13" s="170">
        <f t="shared" si="7"/>
        <v>22.874376522445193</v>
      </c>
    </row>
    <row r="14" spans="1:16" s="3" customFormat="1" ht="18" customHeight="1">
      <c r="A14" s="92" t="s">
        <v>25</v>
      </c>
      <c r="B14" s="89">
        <f t="shared" si="0"/>
        <v>8907</v>
      </c>
      <c r="C14" s="87">
        <f>J14-'[2]县区（9)'!J14</f>
        <v>3704</v>
      </c>
      <c r="D14" s="89">
        <f t="shared" si="1"/>
        <v>5203</v>
      </c>
      <c r="E14" s="115">
        <f t="shared" si="2"/>
        <v>140.46976241900649</v>
      </c>
      <c r="F14" s="89">
        <v>113975</v>
      </c>
      <c r="G14" s="104">
        <v>89197</v>
      </c>
      <c r="H14" s="104">
        <v>98104</v>
      </c>
      <c r="I14" s="115">
        <f t="shared" si="3"/>
        <v>86.0750164509761</v>
      </c>
      <c r="J14" s="104">
        <v>83203</v>
      </c>
      <c r="K14" s="89">
        <f t="shared" si="4"/>
        <v>14901</v>
      </c>
      <c r="L14" s="115">
        <f t="shared" si="5"/>
        <v>17.909210004446955</v>
      </c>
      <c r="M14" s="167">
        <v>102039</v>
      </c>
      <c r="N14" s="168">
        <v>83823</v>
      </c>
      <c r="O14" s="169">
        <f t="shared" si="6"/>
        <v>18216</v>
      </c>
      <c r="P14" s="170">
        <f t="shared" si="7"/>
        <v>21.731505672667407</v>
      </c>
    </row>
    <row r="15" spans="1:16" s="3" customFormat="1" ht="18" customHeight="1">
      <c r="A15" s="173" t="s">
        <v>26</v>
      </c>
      <c r="B15" s="89">
        <f t="shared" si="0"/>
        <v>18320</v>
      </c>
      <c r="C15" s="87">
        <f>J15-'[2]县区（9)'!J15</f>
        <v>15553</v>
      </c>
      <c r="D15" s="89">
        <f t="shared" si="1"/>
        <v>2767</v>
      </c>
      <c r="E15" s="115">
        <f t="shared" si="2"/>
        <v>17.79077991384299</v>
      </c>
      <c r="F15" s="89">
        <f>SUM(F16:F22)</f>
        <v>339854</v>
      </c>
      <c r="G15" s="104">
        <v>197378</v>
      </c>
      <c r="H15" s="104">
        <v>215698</v>
      </c>
      <c r="I15" s="115">
        <f t="shared" si="3"/>
        <v>63.46784207336091</v>
      </c>
      <c r="J15" s="104">
        <v>249730</v>
      </c>
      <c r="K15" s="89">
        <f t="shared" si="4"/>
        <v>-34032</v>
      </c>
      <c r="L15" s="115">
        <f t="shared" si="5"/>
        <v>-13.627517719136668</v>
      </c>
      <c r="M15" s="167">
        <v>239373</v>
      </c>
      <c r="N15" s="168">
        <v>261504</v>
      </c>
      <c r="O15" s="169">
        <f t="shared" si="6"/>
        <v>-22131</v>
      </c>
      <c r="P15" s="170">
        <f t="shared" si="7"/>
        <v>-8.462968061674008</v>
      </c>
    </row>
    <row r="16" spans="1:16" s="3" customFormat="1" ht="18" customHeight="1">
      <c r="A16" s="89" t="s">
        <v>27</v>
      </c>
      <c r="B16" s="89">
        <f t="shared" si="0"/>
        <v>5089</v>
      </c>
      <c r="C16" s="87">
        <f>J16-'[2]县区（9)'!J16</f>
        <v>5067</v>
      </c>
      <c r="D16" s="89">
        <f t="shared" si="1"/>
        <v>22</v>
      </c>
      <c r="E16" s="115">
        <f t="shared" si="2"/>
        <v>0.4341819617130452</v>
      </c>
      <c r="F16" s="89">
        <v>91060</v>
      </c>
      <c r="G16" s="104">
        <v>64764</v>
      </c>
      <c r="H16" s="104">
        <v>69853</v>
      </c>
      <c r="I16" s="115">
        <f t="shared" si="3"/>
        <v>76.71095980672085</v>
      </c>
      <c r="J16" s="104">
        <v>69390</v>
      </c>
      <c r="K16" s="89">
        <f t="shared" si="4"/>
        <v>463</v>
      </c>
      <c r="L16" s="115">
        <f t="shared" si="5"/>
        <v>0.6672431186049863</v>
      </c>
      <c r="M16" s="167">
        <v>72868</v>
      </c>
      <c r="N16" s="168">
        <v>76602</v>
      </c>
      <c r="O16" s="169">
        <f t="shared" si="6"/>
        <v>-3734</v>
      </c>
      <c r="P16" s="170">
        <f t="shared" si="7"/>
        <v>-4.874546356491997</v>
      </c>
    </row>
    <row r="17" spans="1:16" s="3" customFormat="1" ht="18" customHeight="1">
      <c r="A17" s="89" t="s">
        <v>28</v>
      </c>
      <c r="B17" s="89">
        <f t="shared" si="0"/>
        <v>2631</v>
      </c>
      <c r="C17" s="87">
        <f>J17-'[2]县区（9)'!J17</f>
        <v>3282</v>
      </c>
      <c r="D17" s="89">
        <f t="shared" si="1"/>
        <v>-651</v>
      </c>
      <c r="E17" s="115">
        <f t="shared" si="2"/>
        <v>-19.83546617915905</v>
      </c>
      <c r="F17" s="89">
        <v>54878</v>
      </c>
      <c r="G17" s="104">
        <v>37073</v>
      </c>
      <c r="H17" s="104">
        <v>39704</v>
      </c>
      <c r="I17" s="115">
        <f t="shared" si="3"/>
        <v>72.34957542184482</v>
      </c>
      <c r="J17" s="104">
        <v>44894</v>
      </c>
      <c r="K17" s="89">
        <f t="shared" si="4"/>
        <v>-5190</v>
      </c>
      <c r="L17" s="115">
        <f t="shared" si="5"/>
        <v>-11.560564886176326</v>
      </c>
      <c r="M17" s="167">
        <v>42821</v>
      </c>
      <c r="N17" s="168">
        <v>45634</v>
      </c>
      <c r="O17" s="169">
        <f t="shared" si="6"/>
        <v>-2813</v>
      </c>
      <c r="P17" s="170">
        <f t="shared" si="7"/>
        <v>-6.164263487750361</v>
      </c>
    </row>
    <row r="18" spans="1:16" s="3" customFormat="1" ht="18" customHeight="1">
      <c r="A18" s="92" t="s">
        <v>29</v>
      </c>
      <c r="B18" s="89">
        <f t="shared" si="0"/>
        <v>341</v>
      </c>
      <c r="C18" s="87">
        <f>J18-'[2]县区（9)'!J18</f>
        <v>265</v>
      </c>
      <c r="D18" s="89">
        <f t="shared" si="1"/>
        <v>76</v>
      </c>
      <c r="E18" s="115">
        <f t="shared" si="2"/>
        <v>28.67924528301887</v>
      </c>
      <c r="F18" s="89">
        <v>6468</v>
      </c>
      <c r="G18" s="104">
        <v>2834</v>
      </c>
      <c r="H18" s="104">
        <v>3175</v>
      </c>
      <c r="I18" s="115">
        <f t="shared" si="3"/>
        <v>49.0878169449598</v>
      </c>
      <c r="J18" s="104">
        <v>3410</v>
      </c>
      <c r="K18" s="89">
        <f t="shared" si="4"/>
        <v>-235</v>
      </c>
      <c r="L18" s="115">
        <f t="shared" si="5"/>
        <v>-6.89149560117302</v>
      </c>
      <c r="M18" s="167">
        <v>3175</v>
      </c>
      <c r="N18" s="168">
        <v>3410</v>
      </c>
      <c r="O18" s="169">
        <f t="shared" si="6"/>
        <v>-235</v>
      </c>
      <c r="P18" s="170">
        <f t="shared" si="7"/>
        <v>-6.89149560117302</v>
      </c>
    </row>
    <row r="19" spans="1:16" s="3" customFormat="1" ht="18" customHeight="1">
      <c r="A19" s="92" t="s">
        <v>30</v>
      </c>
      <c r="B19" s="89">
        <f t="shared" si="0"/>
        <v>-29</v>
      </c>
      <c r="C19" s="87">
        <f>J19-'[2]县区（9)'!J19</f>
        <v>14</v>
      </c>
      <c r="D19" s="89">
        <f t="shared" si="1"/>
        <v>-43</v>
      </c>
      <c r="E19" s="115">
        <f t="shared" si="2"/>
        <v>-307.14285714285717</v>
      </c>
      <c r="F19" s="89">
        <v>463</v>
      </c>
      <c r="G19" s="104">
        <v>493</v>
      </c>
      <c r="H19" s="104">
        <v>464</v>
      </c>
      <c r="I19" s="115">
        <f t="shared" si="3"/>
        <v>100.21598272138228</v>
      </c>
      <c r="J19" s="104">
        <v>336</v>
      </c>
      <c r="K19" s="89">
        <f t="shared" si="4"/>
        <v>128</v>
      </c>
      <c r="L19" s="115">
        <f t="shared" si="5"/>
        <v>38.095238095238095</v>
      </c>
      <c r="M19" s="167">
        <v>464</v>
      </c>
      <c r="N19" s="168">
        <v>336</v>
      </c>
      <c r="O19" s="169">
        <f t="shared" si="6"/>
        <v>128</v>
      </c>
      <c r="P19" s="170">
        <f t="shared" si="7"/>
        <v>38.095238095238095</v>
      </c>
    </row>
    <row r="20" spans="1:16" s="3" customFormat="1" ht="18" customHeight="1">
      <c r="A20" s="92" t="s">
        <v>31</v>
      </c>
      <c r="B20" s="89">
        <f t="shared" si="0"/>
        <v>5215</v>
      </c>
      <c r="C20" s="87">
        <f>J20-'[2]县区（9)'!J20</f>
        <v>2163</v>
      </c>
      <c r="D20" s="89">
        <f t="shared" si="1"/>
        <v>3052</v>
      </c>
      <c r="E20" s="115">
        <f t="shared" si="2"/>
        <v>141.10032362459546</v>
      </c>
      <c r="F20" s="89">
        <v>94667</v>
      </c>
      <c r="G20" s="104">
        <v>47378</v>
      </c>
      <c r="H20" s="104">
        <v>52593</v>
      </c>
      <c r="I20" s="115">
        <f t="shared" si="3"/>
        <v>55.55579029651304</v>
      </c>
      <c r="J20" s="104">
        <v>66943</v>
      </c>
      <c r="K20" s="89">
        <f t="shared" si="4"/>
        <v>-14350</v>
      </c>
      <c r="L20" s="115">
        <f t="shared" si="5"/>
        <v>-21.436147169980433</v>
      </c>
      <c r="M20" s="167">
        <v>61091</v>
      </c>
      <c r="N20" s="168">
        <v>69400</v>
      </c>
      <c r="O20" s="169">
        <f t="shared" si="6"/>
        <v>-8309</v>
      </c>
      <c r="P20" s="170">
        <f t="shared" si="7"/>
        <v>-11.972622478386167</v>
      </c>
    </row>
    <row r="21" spans="1:16" s="3" customFormat="1" ht="18" customHeight="1">
      <c r="A21" s="92" t="s">
        <v>32</v>
      </c>
      <c r="B21" s="89">
        <f t="shared" si="0"/>
        <v>1708</v>
      </c>
      <c r="C21" s="87">
        <f>J21-'[2]县区（9)'!J21</f>
        <v>1449</v>
      </c>
      <c r="D21" s="89">
        <f t="shared" si="1"/>
        <v>259</v>
      </c>
      <c r="E21" s="115">
        <f t="shared" si="2"/>
        <v>17.874396135265698</v>
      </c>
      <c r="F21" s="89">
        <v>29768</v>
      </c>
      <c r="G21" s="104">
        <v>14426</v>
      </c>
      <c r="H21" s="104">
        <v>16134</v>
      </c>
      <c r="I21" s="115">
        <f t="shared" si="3"/>
        <v>54.1991400161247</v>
      </c>
      <c r="J21" s="104">
        <v>20199</v>
      </c>
      <c r="K21" s="89">
        <f t="shared" si="4"/>
        <v>-4065</v>
      </c>
      <c r="L21" s="115">
        <f t="shared" si="5"/>
        <v>-20.124758651418386</v>
      </c>
      <c r="M21" s="167">
        <v>21244</v>
      </c>
      <c r="N21" s="168">
        <v>20944</v>
      </c>
      <c r="O21" s="169">
        <f t="shared" si="6"/>
        <v>300</v>
      </c>
      <c r="P21" s="170">
        <f t="shared" si="7"/>
        <v>1.432391138273491</v>
      </c>
    </row>
    <row r="22" spans="1:16" s="3" customFormat="1" ht="18" customHeight="1">
      <c r="A22" s="92" t="s">
        <v>33</v>
      </c>
      <c r="B22" s="89">
        <f t="shared" si="0"/>
        <v>3365</v>
      </c>
      <c r="C22" s="87">
        <f>J22-'[2]县区（9)'!J22</f>
        <v>3313</v>
      </c>
      <c r="D22" s="89">
        <f t="shared" si="1"/>
        <v>52</v>
      </c>
      <c r="E22" s="115">
        <f t="shared" si="2"/>
        <v>1.569574403863568</v>
      </c>
      <c r="F22" s="89">
        <v>62550</v>
      </c>
      <c r="G22" s="104">
        <v>30410</v>
      </c>
      <c r="H22" s="104">
        <v>33775</v>
      </c>
      <c r="I22" s="115">
        <f t="shared" si="3"/>
        <v>53.996802557953636</v>
      </c>
      <c r="J22" s="104">
        <v>44558</v>
      </c>
      <c r="K22" s="89">
        <f t="shared" si="4"/>
        <v>-10783</v>
      </c>
      <c r="L22" s="115">
        <f t="shared" si="5"/>
        <v>-24.199919206427577</v>
      </c>
      <c r="M22" s="167">
        <v>37710</v>
      </c>
      <c r="N22" s="168">
        <v>45178</v>
      </c>
      <c r="O22" s="169">
        <f t="shared" si="6"/>
        <v>-7468</v>
      </c>
      <c r="P22" s="170">
        <f t="shared" si="7"/>
        <v>-16.53016955155164</v>
      </c>
    </row>
    <row r="23" spans="1:16" s="3" customFormat="1" ht="18" customHeight="1">
      <c r="A23" s="173" t="s">
        <v>34</v>
      </c>
      <c r="B23" s="89">
        <f t="shared" si="0"/>
        <v>9431</v>
      </c>
      <c r="C23" s="87">
        <f>J23-'[2]县区（9)'!J23</f>
        <v>7119</v>
      </c>
      <c r="D23" s="89">
        <f t="shared" si="1"/>
        <v>2312</v>
      </c>
      <c r="E23" s="115">
        <f t="shared" si="2"/>
        <v>32.47647141452451</v>
      </c>
      <c r="F23" s="89">
        <f>SUM(F24:F30)</f>
        <v>244551</v>
      </c>
      <c r="G23" s="104">
        <v>261341</v>
      </c>
      <c r="H23" s="104">
        <v>270772</v>
      </c>
      <c r="I23" s="115">
        <f t="shared" si="3"/>
        <v>110.72209886690302</v>
      </c>
      <c r="J23" s="104">
        <v>180449</v>
      </c>
      <c r="K23" s="89">
        <f t="shared" si="4"/>
        <v>90323</v>
      </c>
      <c r="L23" s="115">
        <f t="shared" si="5"/>
        <v>50.0545860603273</v>
      </c>
      <c r="M23" s="167">
        <v>270772</v>
      </c>
      <c r="N23" s="168">
        <v>180449</v>
      </c>
      <c r="O23" s="169">
        <f t="shared" si="6"/>
        <v>90323</v>
      </c>
      <c r="P23" s="170">
        <f t="shared" si="7"/>
        <v>50.0545860603273</v>
      </c>
    </row>
    <row r="24" spans="1:16" s="3" customFormat="1" ht="18" customHeight="1">
      <c r="A24" s="89" t="s">
        <v>27</v>
      </c>
      <c r="B24" s="89">
        <f t="shared" si="0"/>
        <v>2897</v>
      </c>
      <c r="C24" s="87">
        <f>J24-'[2]县区（9)'!J24</f>
        <v>5246</v>
      </c>
      <c r="D24" s="89">
        <f t="shared" si="1"/>
        <v>-2349</v>
      </c>
      <c r="E24" s="115">
        <f t="shared" si="2"/>
        <v>-44.77697293175753</v>
      </c>
      <c r="F24" s="3">
        <v>89883</v>
      </c>
      <c r="G24" s="104">
        <v>90286</v>
      </c>
      <c r="H24" s="104">
        <v>93183</v>
      </c>
      <c r="I24" s="115">
        <f t="shared" si="3"/>
        <v>103.67143953806615</v>
      </c>
      <c r="J24" s="104">
        <v>63075</v>
      </c>
      <c r="K24" s="89">
        <f t="shared" si="4"/>
        <v>30108</v>
      </c>
      <c r="L24" s="115">
        <f t="shared" si="5"/>
        <v>47.73365041617122</v>
      </c>
      <c r="M24" s="167">
        <v>93183</v>
      </c>
      <c r="N24" s="168">
        <v>63075</v>
      </c>
      <c r="O24" s="169">
        <f t="shared" si="6"/>
        <v>30108</v>
      </c>
      <c r="P24" s="170">
        <f t="shared" si="7"/>
        <v>47.73365041617122</v>
      </c>
    </row>
    <row r="25" spans="1:16" s="3" customFormat="1" ht="18" customHeight="1">
      <c r="A25" s="89" t="s">
        <v>28</v>
      </c>
      <c r="B25" s="89">
        <f t="shared" si="0"/>
        <v>295</v>
      </c>
      <c r="C25" s="87">
        <f>J25-'[2]县区（9)'!J25</f>
        <v>445</v>
      </c>
      <c r="D25" s="89">
        <f t="shared" si="1"/>
        <v>-150</v>
      </c>
      <c r="E25" s="115">
        <f t="shared" si="2"/>
        <v>-33.70786516853933</v>
      </c>
      <c r="F25" s="89">
        <v>30561</v>
      </c>
      <c r="G25" s="104">
        <v>20361</v>
      </c>
      <c r="H25" s="104">
        <v>20656</v>
      </c>
      <c r="I25" s="115">
        <f t="shared" si="3"/>
        <v>67.58941134125193</v>
      </c>
      <c r="J25" s="104">
        <v>13982</v>
      </c>
      <c r="K25" s="89">
        <f t="shared" si="4"/>
        <v>6674</v>
      </c>
      <c r="L25" s="115">
        <f t="shared" si="5"/>
        <v>47.73279931340294</v>
      </c>
      <c r="M25" s="167">
        <v>20656</v>
      </c>
      <c r="N25" s="168">
        <v>13982</v>
      </c>
      <c r="O25" s="169">
        <f t="shared" si="6"/>
        <v>6674</v>
      </c>
      <c r="P25" s="170">
        <f t="shared" si="7"/>
        <v>47.73279931340294</v>
      </c>
    </row>
    <row r="26" spans="1:16" s="3" customFormat="1" ht="18" customHeight="1">
      <c r="A26" s="92" t="s">
        <v>29</v>
      </c>
      <c r="B26" s="89">
        <f t="shared" si="0"/>
        <v>15</v>
      </c>
      <c r="C26" s="87">
        <f>J26-'[2]县区（9)'!J26</f>
        <v>73</v>
      </c>
      <c r="D26" s="89">
        <f t="shared" si="1"/>
        <v>-58</v>
      </c>
      <c r="E26" s="115">
        <f t="shared" si="2"/>
        <v>-79.45205479452055</v>
      </c>
      <c r="F26" s="89">
        <v>6467</v>
      </c>
      <c r="G26" s="104">
        <v>10424</v>
      </c>
      <c r="H26" s="104">
        <v>10439</v>
      </c>
      <c r="I26" s="115">
        <f t="shared" si="3"/>
        <v>161.41951445801763</v>
      </c>
      <c r="J26" s="104">
        <v>4324</v>
      </c>
      <c r="K26" s="89">
        <f t="shared" si="4"/>
        <v>6115</v>
      </c>
      <c r="L26" s="115">
        <f t="shared" si="5"/>
        <v>141.4199814986124</v>
      </c>
      <c r="M26" s="167">
        <v>10439</v>
      </c>
      <c r="N26" s="168">
        <v>4324</v>
      </c>
      <c r="O26" s="169">
        <f t="shared" si="6"/>
        <v>6115</v>
      </c>
      <c r="P26" s="170">
        <f t="shared" si="7"/>
        <v>141.4199814986124</v>
      </c>
    </row>
    <row r="27" spans="1:16" s="3" customFormat="1" ht="18" customHeight="1">
      <c r="A27" s="92" t="s">
        <v>30</v>
      </c>
      <c r="B27" s="89">
        <f t="shared" si="0"/>
        <v>43</v>
      </c>
      <c r="C27" s="87">
        <f>J27-'[2]县区（9)'!J27</f>
        <v>1</v>
      </c>
      <c r="D27" s="89">
        <f t="shared" si="1"/>
        <v>42</v>
      </c>
      <c r="E27" s="115">
        <f t="shared" si="2"/>
        <v>4200</v>
      </c>
      <c r="F27" s="89">
        <v>7733</v>
      </c>
      <c r="G27" s="104">
        <v>1636</v>
      </c>
      <c r="H27" s="104">
        <v>1679</v>
      </c>
      <c r="I27" s="115">
        <f t="shared" si="3"/>
        <v>21.712142764774345</v>
      </c>
      <c r="J27" s="104">
        <v>5054</v>
      </c>
      <c r="K27" s="89">
        <f t="shared" si="4"/>
        <v>-3375</v>
      </c>
      <c r="L27" s="115">
        <f t="shared" si="5"/>
        <v>-66.77878907795805</v>
      </c>
      <c r="M27" s="167">
        <v>1679</v>
      </c>
      <c r="N27" s="168">
        <v>5054</v>
      </c>
      <c r="O27" s="169">
        <f t="shared" si="6"/>
        <v>-3375</v>
      </c>
      <c r="P27" s="170">
        <f t="shared" si="7"/>
        <v>-66.77878907795805</v>
      </c>
    </row>
    <row r="28" spans="1:16" s="3" customFormat="1" ht="18" customHeight="1">
      <c r="A28" s="92" t="s">
        <v>31</v>
      </c>
      <c r="B28" s="89">
        <f t="shared" si="0"/>
        <v>402</v>
      </c>
      <c r="C28" s="87">
        <f>J28-'[2]县区（9)'!J28</f>
        <v>394</v>
      </c>
      <c r="D28" s="89">
        <f t="shared" si="1"/>
        <v>8</v>
      </c>
      <c r="E28" s="115">
        <f t="shared" si="2"/>
        <v>2.030456852791878</v>
      </c>
      <c r="F28" s="89">
        <v>41000</v>
      </c>
      <c r="G28" s="104">
        <v>58956</v>
      </c>
      <c r="H28" s="104">
        <v>59358</v>
      </c>
      <c r="I28" s="115">
        <f t="shared" si="3"/>
        <v>144.77560975609757</v>
      </c>
      <c r="J28" s="104">
        <v>41829</v>
      </c>
      <c r="K28" s="89">
        <f t="shared" si="4"/>
        <v>17529</v>
      </c>
      <c r="L28" s="115">
        <f t="shared" si="5"/>
        <v>41.90633292691673</v>
      </c>
      <c r="M28" s="167">
        <v>59358</v>
      </c>
      <c r="N28" s="168">
        <v>41829</v>
      </c>
      <c r="O28" s="169">
        <f t="shared" si="6"/>
        <v>17529</v>
      </c>
      <c r="P28" s="170">
        <f t="shared" si="7"/>
        <v>41.90633292691673</v>
      </c>
    </row>
    <row r="29" spans="1:16" s="3" customFormat="1" ht="18" customHeight="1">
      <c r="A29" s="92" t="s">
        <v>32</v>
      </c>
      <c r="B29" s="89">
        <f t="shared" si="0"/>
        <v>237</v>
      </c>
      <c r="C29" s="87">
        <f>J29-'[2]县区（9)'!J29</f>
        <v>569</v>
      </c>
      <c r="D29" s="89">
        <f t="shared" si="1"/>
        <v>-332</v>
      </c>
      <c r="E29" s="115">
        <f t="shared" si="2"/>
        <v>-58.34797891036907</v>
      </c>
      <c r="F29" s="89">
        <v>17482</v>
      </c>
      <c r="G29" s="104">
        <v>20891</v>
      </c>
      <c r="H29" s="104">
        <v>21128</v>
      </c>
      <c r="I29" s="115">
        <f t="shared" si="3"/>
        <v>120.85573732982495</v>
      </c>
      <c r="J29" s="104">
        <v>13540</v>
      </c>
      <c r="K29" s="89">
        <f t="shared" si="4"/>
        <v>7588</v>
      </c>
      <c r="L29" s="115">
        <f t="shared" si="5"/>
        <v>56.041358936484485</v>
      </c>
      <c r="M29" s="167">
        <v>21128</v>
      </c>
      <c r="N29" s="168">
        <v>13540</v>
      </c>
      <c r="O29" s="169">
        <f t="shared" si="6"/>
        <v>7588</v>
      </c>
      <c r="P29" s="170">
        <f t="shared" si="7"/>
        <v>56.041358936484485</v>
      </c>
    </row>
    <row r="30" spans="1:16" s="3" customFormat="1" ht="18" customHeight="1">
      <c r="A30" s="92" t="s">
        <v>33</v>
      </c>
      <c r="B30" s="89">
        <f t="shared" si="0"/>
        <v>5542</v>
      </c>
      <c r="C30" s="87">
        <f>J30-'[2]县区（9)'!J30</f>
        <v>391</v>
      </c>
      <c r="D30" s="89">
        <f t="shared" si="1"/>
        <v>5151</v>
      </c>
      <c r="E30" s="115">
        <f t="shared" si="2"/>
        <v>1317.3913043478262</v>
      </c>
      <c r="F30" s="89">
        <v>51425</v>
      </c>
      <c r="G30" s="104">
        <v>58787</v>
      </c>
      <c r="H30" s="104">
        <v>64329</v>
      </c>
      <c r="I30" s="115">
        <f t="shared" si="3"/>
        <v>125.09285367039378</v>
      </c>
      <c r="J30" s="104">
        <v>38645</v>
      </c>
      <c r="K30" s="89">
        <f t="shared" si="4"/>
        <v>25684</v>
      </c>
      <c r="L30" s="115">
        <f t="shared" si="5"/>
        <v>66.46137922111528</v>
      </c>
      <c r="M30" s="167">
        <v>64329</v>
      </c>
      <c r="N30" s="168">
        <v>38645</v>
      </c>
      <c r="O30" s="169">
        <f t="shared" si="6"/>
        <v>25684</v>
      </c>
      <c r="P30" s="170">
        <f t="shared" si="7"/>
        <v>66.46137922111528</v>
      </c>
    </row>
    <row r="31" spans="1:16" s="3" customFormat="1" ht="18" customHeight="1">
      <c r="A31" s="93" t="s">
        <v>35</v>
      </c>
      <c r="B31" s="89">
        <f t="shared" si="0"/>
        <v>126799</v>
      </c>
      <c r="C31" s="87">
        <f>J31-'[2]县区（9)'!J31</f>
        <v>141454</v>
      </c>
      <c r="D31" s="89">
        <f t="shared" si="1"/>
        <v>-14655</v>
      </c>
      <c r="E31" s="115">
        <f t="shared" si="2"/>
        <v>-10.360258458580173</v>
      </c>
      <c r="F31" s="89">
        <f>SUM(F32:F38)</f>
        <v>3051994</v>
      </c>
      <c r="G31" s="104">
        <v>2111182</v>
      </c>
      <c r="H31" s="104">
        <v>2237981</v>
      </c>
      <c r="I31" s="115">
        <f t="shared" si="3"/>
        <v>73.32848622900308</v>
      </c>
      <c r="J31" s="104">
        <v>2229433</v>
      </c>
      <c r="K31" s="89">
        <f t="shared" si="4"/>
        <v>8548</v>
      </c>
      <c r="L31" s="115">
        <f t="shared" si="5"/>
        <v>0.3834158730044814</v>
      </c>
      <c r="M31" s="167">
        <v>2237981</v>
      </c>
      <c r="N31" s="168">
        <v>2229433</v>
      </c>
      <c r="O31" s="169">
        <f t="shared" si="6"/>
        <v>8548</v>
      </c>
      <c r="P31" s="170">
        <f t="shared" si="7"/>
        <v>0.3834158730044814</v>
      </c>
    </row>
    <row r="32" spans="1:16" s="3" customFormat="1" ht="18" customHeight="1">
      <c r="A32" s="89" t="s">
        <v>27</v>
      </c>
      <c r="B32" s="89">
        <f t="shared" si="0"/>
        <v>24877</v>
      </c>
      <c r="C32" s="87">
        <f>J32-'[2]县区（9)'!J32</f>
        <v>17403</v>
      </c>
      <c r="D32" s="89">
        <f t="shared" si="1"/>
        <v>7474</v>
      </c>
      <c r="E32" s="115">
        <f t="shared" si="2"/>
        <v>42.946618399126585</v>
      </c>
      <c r="F32" s="89">
        <v>706000</v>
      </c>
      <c r="G32" s="104">
        <v>374306</v>
      </c>
      <c r="H32" s="104">
        <v>399183</v>
      </c>
      <c r="I32" s="115">
        <f t="shared" si="3"/>
        <v>56.54150141643059</v>
      </c>
      <c r="J32" s="104">
        <v>416576</v>
      </c>
      <c r="K32" s="89">
        <f t="shared" si="4"/>
        <v>-17393</v>
      </c>
      <c r="L32" s="115">
        <f t="shared" si="5"/>
        <v>-4.175228529728068</v>
      </c>
      <c r="M32" s="167">
        <v>399183</v>
      </c>
      <c r="N32" s="168">
        <v>416576</v>
      </c>
      <c r="O32" s="169">
        <f t="shared" si="6"/>
        <v>-17393</v>
      </c>
      <c r="P32" s="170">
        <f t="shared" si="7"/>
        <v>-4.175228529728068</v>
      </c>
    </row>
    <row r="33" spans="1:16" s="3" customFormat="1" ht="18" customHeight="1">
      <c r="A33" s="89" t="s">
        <v>28</v>
      </c>
      <c r="B33" s="89">
        <f t="shared" si="0"/>
        <v>9227</v>
      </c>
      <c r="C33" s="87">
        <f>J33-'[2]县区（9)'!J33</f>
        <v>8712</v>
      </c>
      <c r="D33" s="89">
        <f t="shared" si="1"/>
        <v>515</v>
      </c>
      <c r="E33" s="115">
        <f t="shared" si="2"/>
        <v>5.911386593204775</v>
      </c>
      <c r="F33" s="89">
        <v>382604</v>
      </c>
      <c r="G33" s="104">
        <v>218968</v>
      </c>
      <c r="H33" s="104">
        <v>228195</v>
      </c>
      <c r="I33" s="115">
        <f t="shared" si="3"/>
        <v>59.64260697744926</v>
      </c>
      <c r="J33" s="104">
        <v>235679</v>
      </c>
      <c r="K33" s="89">
        <f t="shared" si="4"/>
        <v>-7484</v>
      </c>
      <c r="L33" s="115">
        <f t="shared" si="5"/>
        <v>-3.17550566660585</v>
      </c>
      <c r="M33" s="167">
        <v>228195</v>
      </c>
      <c r="N33" s="168">
        <v>235679</v>
      </c>
      <c r="O33" s="169">
        <f t="shared" si="6"/>
        <v>-7484</v>
      </c>
      <c r="P33" s="170">
        <f t="shared" si="7"/>
        <v>-3.17550566660585</v>
      </c>
    </row>
    <row r="34" spans="1:16" s="3" customFormat="1" ht="18" customHeight="1">
      <c r="A34" s="92" t="s">
        <v>29</v>
      </c>
      <c r="B34" s="89">
        <f t="shared" si="0"/>
        <v>2665</v>
      </c>
      <c r="C34" s="87">
        <f>J34-'[2]县区（9)'!J34</f>
        <v>2715</v>
      </c>
      <c r="D34" s="89">
        <f t="shared" si="1"/>
        <v>-50</v>
      </c>
      <c r="E34" s="115">
        <f t="shared" si="2"/>
        <v>-1.841620626151013</v>
      </c>
      <c r="F34" s="89">
        <v>89895</v>
      </c>
      <c r="G34" s="104">
        <v>58883</v>
      </c>
      <c r="H34" s="104">
        <v>61548</v>
      </c>
      <c r="I34" s="115">
        <f t="shared" si="3"/>
        <v>68.46654430168529</v>
      </c>
      <c r="J34" s="104">
        <v>60679</v>
      </c>
      <c r="K34" s="89">
        <f t="shared" si="4"/>
        <v>869</v>
      </c>
      <c r="L34" s="115">
        <f t="shared" si="5"/>
        <v>1.4321264358344732</v>
      </c>
      <c r="M34" s="167">
        <v>61548</v>
      </c>
      <c r="N34" s="168">
        <v>60679</v>
      </c>
      <c r="O34" s="169">
        <f t="shared" si="6"/>
        <v>869</v>
      </c>
      <c r="P34" s="170">
        <f t="shared" si="7"/>
        <v>1.4321264358344732</v>
      </c>
    </row>
    <row r="35" spans="1:16" s="3" customFormat="1" ht="18" customHeight="1">
      <c r="A35" s="92" t="s">
        <v>30</v>
      </c>
      <c r="B35" s="89">
        <f t="shared" si="0"/>
        <v>1631</v>
      </c>
      <c r="C35" s="87">
        <f>J35-'[2]县区（9)'!J35</f>
        <v>1631</v>
      </c>
      <c r="D35" s="89">
        <f t="shared" si="1"/>
        <v>0</v>
      </c>
      <c r="E35" s="115">
        <f t="shared" si="2"/>
        <v>0</v>
      </c>
      <c r="F35" s="89">
        <v>29513</v>
      </c>
      <c r="G35" s="104">
        <v>15160</v>
      </c>
      <c r="H35" s="104">
        <v>16791</v>
      </c>
      <c r="I35" s="115">
        <f t="shared" si="3"/>
        <v>56.893572324060585</v>
      </c>
      <c r="J35" s="104">
        <v>24661</v>
      </c>
      <c r="K35" s="89">
        <f t="shared" si="4"/>
        <v>-7870</v>
      </c>
      <c r="L35" s="115">
        <f t="shared" si="5"/>
        <v>-31.912736709784678</v>
      </c>
      <c r="M35" s="167">
        <v>16791</v>
      </c>
      <c r="N35" s="168">
        <v>24661</v>
      </c>
      <c r="O35" s="169">
        <f t="shared" si="6"/>
        <v>-7870</v>
      </c>
      <c r="P35" s="170">
        <f t="shared" si="7"/>
        <v>-31.912736709784678</v>
      </c>
    </row>
    <row r="36" spans="1:16" s="3" customFormat="1" ht="18" customHeight="1">
      <c r="A36" s="92" t="s">
        <v>31</v>
      </c>
      <c r="B36" s="89">
        <f t="shared" si="0"/>
        <v>33303</v>
      </c>
      <c r="C36" s="87">
        <f>J36-'[2]县区（9)'!J36</f>
        <v>40671</v>
      </c>
      <c r="D36" s="89">
        <f t="shared" si="1"/>
        <v>-7368</v>
      </c>
      <c r="E36" s="115">
        <f t="shared" si="2"/>
        <v>-18.116102382533008</v>
      </c>
      <c r="F36" s="89">
        <v>626582</v>
      </c>
      <c r="G36" s="104">
        <v>489523</v>
      </c>
      <c r="H36" s="104">
        <v>522826</v>
      </c>
      <c r="I36" s="115">
        <f t="shared" si="3"/>
        <v>83.44095425658573</v>
      </c>
      <c r="J36" s="104">
        <v>445970</v>
      </c>
      <c r="K36" s="89">
        <f t="shared" si="4"/>
        <v>76856</v>
      </c>
      <c r="L36" s="115">
        <f t="shared" si="5"/>
        <v>17.233446195932462</v>
      </c>
      <c r="M36" s="167">
        <v>522826</v>
      </c>
      <c r="N36" s="168">
        <v>445970</v>
      </c>
      <c r="O36" s="169">
        <f t="shared" si="6"/>
        <v>76856</v>
      </c>
      <c r="P36" s="170">
        <f t="shared" si="7"/>
        <v>17.233446195932462</v>
      </c>
    </row>
    <row r="37" spans="1:16" s="3" customFormat="1" ht="18" customHeight="1">
      <c r="A37" s="92" t="s">
        <v>32</v>
      </c>
      <c r="B37" s="89">
        <f t="shared" si="0"/>
        <v>9370</v>
      </c>
      <c r="C37" s="87">
        <f>J37-'[2]县区（9)'!J37</f>
        <v>13506</v>
      </c>
      <c r="D37" s="89">
        <f t="shared" si="1"/>
        <v>-4136</v>
      </c>
      <c r="E37" s="115">
        <f t="shared" si="2"/>
        <v>-30.623426625203614</v>
      </c>
      <c r="F37" s="89">
        <v>301696</v>
      </c>
      <c r="G37" s="104">
        <v>258301</v>
      </c>
      <c r="H37" s="104">
        <v>267671</v>
      </c>
      <c r="I37" s="115">
        <f t="shared" si="3"/>
        <v>88.72209111158253</v>
      </c>
      <c r="J37" s="104">
        <v>265103</v>
      </c>
      <c r="K37" s="89">
        <f t="shared" si="4"/>
        <v>2568</v>
      </c>
      <c r="L37" s="115">
        <f t="shared" si="5"/>
        <v>0.968680097924203</v>
      </c>
      <c r="M37" s="167">
        <v>267671</v>
      </c>
      <c r="N37" s="168">
        <v>265103</v>
      </c>
      <c r="O37" s="169">
        <f t="shared" si="6"/>
        <v>2568</v>
      </c>
      <c r="P37" s="170">
        <f t="shared" si="7"/>
        <v>0.968680097924203</v>
      </c>
    </row>
    <row r="38" spans="1:16" s="3" customFormat="1" ht="18" customHeight="1">
      <c r="A38" s="92" t="s">
        <v>33</v>
      </c>
      <c r="B38" s="89">
        <f t="shared" si="0"/>
        <v>45726</v>
      </c>
      <c r="C38" s="87">
        <f>J38-'[2]县区（9)'!J38</f>
        <v>56816</v>
      </c>
      <c r="D38" s="89">
        <f t="shared" si="1"/>
        <v>-11090</v>
      </c>
      <c r="E38" s="115">
        <f t="shared" si="2"/>
        <v>-19.519149535342155</v>
      </c>
      <c r="F38" s="89">
        <v>915704</v>
      </c>
      <c r="G38" s="104">
        <v>696041</v>
      </c>
      <c r="H38" s="104">
        <v>741767</v>
      </c>
      <c r="I38" s="115">
        <f t="shared" si="3"/>
        <v>81.00510645361383</v>
      </c>
      <c r="J38" s="104">
        <v>780765</v>
      </c>
      <c r="K38" s="89">
        <f t="shared" si="4"/>
        <v>-38998</v>
      </c>
      <c r="L38" s="115">
        <f t="shared" si="5"/>
        <v>-4.994844799651624</v>
      </c>
      <c r="M38" s="167">
        <v>741767</v>
      </c>
      <c r="N38" s="168">
        <v>780765</v>
      </c>
      <c r="O38" s="169">
        <f t="shared" si="6"/>
        <v>-38998</v>
      </c>
      <c r="P38" s="170">
        <f t="shared" si="7"/>
        <v>-4.994844799651624</v>
      </c>
    </row>
    <row r="39" spans="1:16" s="3" customFormat="1" ht="14.25">
      <c r="A39" s="35" t="s">
        <v>36</v>
      </c>
      <c r="B39" s="5"/>
      <c r="C39" s="5"/>
      <c r="D39" s="7"/>
      <c r="E39" s="8"/>
      <c r="F39" s="79"/>
      <c r="G39" s="5"/>
      <c r="H39" s="5"/>
      <c r="I39" s="5"/>
      <c r="J39" s="7"/>
      <c r="K39" s="5"/>
      <c r="L39" s="8"/>
      <c r="O39" s="171">
        <f t="shared" si="6"/>
        <v>0</v>
      </c>
      <c r="P39" s="172"/>
    </row>
  </sheetData>
  <sheetProtection/>
  <mergeCells count="21">
    <mergeCell ref="D3:G3"/>
    <mergeCell ref="B4:E4"/>
    <mergeCell ref="F4:L4"/>
    <mergeCell ref="M4:P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A1:P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zoomScaleSheetLayoutView="100" workbookViewId="0" topLeftCell="A1">
      <selection activeCell="C18" sqref="C18"/>
    </sheetView>
  </sheetViews>
  <sheetFormatPr defaultColWidth="8.7109375" defaultRowHeight="15"/>
  <cols>
    <col min="1" max="1" width="35.421875" style="5" customWidth="1"/>
    <col min="2" max="3" width="10.7109375" style="5" customWidth="1"/>
    <col min="4" max="4" width="10.7109375" style="7" customWidth="1"/>
    <col min="5" max="5" width="10.7109375" style="8" customWidth="1"/>
    <col min="6" max="6" width="10.7109375" style="7" customWidth="1"/>
    <col min="7" max="7" width="10.7109375" style="5" hidden="1" customWidth="1"/>
    <col min="8" max="8" width="10.7109375" style="8" customWidth="1"/>
    <col min="9" max="9" width="10.7109375" style="107" customWidth="1"/>
    <col min="10" max="10" width="10.7109375" style="108" customWidth="1"/>
    <col min="11" max="11" width="10.7109375" style="5" customWidth="1"/>
    <col min="12" max="12" width="10.7109375" style="8" customWidth="1"/>
    <col min="13" max="13" width="5.7109375" style="3" hidden="1" customWidth="1"/>
    <col min="14" max="14" width="9.140625" style="3" customWidth="1"/>
    <col min="15" max="32" width="9.00390625" style="3" bestFit="1" customWidth="1"/>
    <col min="33" max="16384" width="8.7109375" style="3" customWidth="1"/>
  </cols>
  <sheetData>
    <row r="1" spans="1:13" s="3" customFormat="1" ht="19.5" customHeight="1">
      <c r="A1" s="9" t="s">
        <v>37</v>
      </c>
      <c r="B1" s="9"/>
      <c r="C1" s="9"/>
      <c r="D1" s="9"/>
      <c r="E1" s="9"/>
      <c r="F1" s="9"/>
      <c r="G1" s="9"/>
      <c r="H1" s="9"/>
      <c r="I1" s="143"/>
      <c r="J1" s="143"/>
      <c r="K1" s="9"/>
      <c r="L1" s="9"/>
      <c r="M1" s="9"/>
    </row>
    <row r="2" spans="1:13" s="78" customFormat="1" ht="3" customHeight="1">
      <c r="A2" s="9"/>
      <c r="B2" s="9"/>
      <c r="C2" s="9"/>
      <c r="D2" s="9"/>
      <c r="E2" s="9"/>
      <c r="F2" s="9"/>
      <c r="G2" s="9"/>
      <c r="H2" s="9"/>
      <c r="I2" s="143"/>
      <c r="J2" s="143"/>
      <c r="K2" s="9"/>
      <c r="L2" s="9"/>
      <c r="M2" s="9"/>
    </row>
    <row r="3" spans="1:13" s="3" customFormat="1" ht="19.5" customHeight="1">
      <c r="A3" s="3" t="s">
        <v>1</v>
      </c>
      <c r="B3" s="5"/>
      <c r="C3" s="7"/>
      <c r="D3" s="68"/>
      <c r="E3" s="68"/>
      <c r="F3" s="99" t="s">
        <v>2</v>
      </c>
      <c r="G3" s="5"/>
      <c r="H3" s="5"/>
      <c r="I3" s="144" t="s">
        <v>2</v>
      </c>
      <c r="J3" s="144"/>
      <c r="K3" s="36" t="s">
        <v>3</v>
      </c>
      <c r="L3" s="36"/>
      <c r="M3" s="36"/>
    </row>
    <row r="4" spans="1:13" s="3" customFormat="1" ht="19.5" customHeight="1">
      <c r="A4" s="109" t="s">
        <v>4</v>
      </c>
      <c r="B4" s="41" t="s">
        <v>5</v>
      </c>
      <c r="C4" s="42"/>
      <c r="D4" s="42"/>
      <c r="E4" s="70"/>
      <c r="F4" s="110" t="s">
        <v>6</v>
      </c>
      <c r="G4" s="111"/>
      <c r="H4" s="111"/>
      <c r="I4" s="145"/>
      <c r="J4" s="145"/>
      <c r="K4" s="111"/>
      <c r="L4" s="146"/>
      <c r="M4" s="99"/>
    </row>
    <row r="5" spans="1:13" s="3" customFormat="1" ht="19.5" customHeight="1">
      <c r="A5" s="112"/>
      <c r="B5" s="21" t="s">
        <v>5</v>
      </c>
      <c r="C5" s="22" t="s">
        <v>7</v>
      </c>
      <c r="D5" s="21" t="s">
        <v>8</v>
      </c>
      <c r="E5" s="23" t="s">
        <v>9</v>
      </c>
      <c r="F5" s="43" t="s">
        <v>38</v>
      </c>
      <c r="G5" s="21" t="s">
        <v>11</v>
      </c>
      <c r="H5" s="25" t="s">
        <v>6</v>
      </c>
      <c r="I5" s="23" t="s">
        <v>39</v>
      </c>
      <c r="J5" s="25" t="s">
        <v>13</v>
      </c>
      <c r="K5" s="21" t="s">
        <v>14</v>
      </c>
      <c r="L5" s="23" t="s">
        <v>15</v>
      </c>
      <c r="M5" s="147" t="s">
        <v>40</v>
      </c>
    </row>
    <row r="6" spans="1:13" s="3" customFormat="1" ht="19.5" customHeight="1">
      <c r="A6" s="113"/>
      <c r="B6" s="21"/>
      <c r="C6" s="22"/>
      <c r="D6" s="21"/>
      <c r="E6" s="23"/>
      <c r="F6" s="44"/>
      <c r="G6" s="21"/>
      <c r="H6" s="25"/>
      <c r="I6" s="23"/>
      <c r="J6" s="25"/>
      <c r="K6" s="21"/>
      <c r="L6" s="23"/>
      <c r="M6" s="148"/>
    </row>
    <row r="7" spans="1:13" s="3" customFormat="1" ht="19.5" customHeight="1">
      <c r="A7" s="93" t="s">
        <v>41</v>
      </c>
      <c r="B7" s="89">
        <f aca="true" t="shared" si="0" ref="B7:B33">H7-G7</f>
        <v>18320</v>
      </c>
      <c r="C7" s="114">
        <f>J7-'[2]全市（9)'!J7</f>
        <v>15553</v>
      </c>
      <c r="D7" s="89">
        <f aca="true" t="shared" si="1" ref="D7:D33">B7-C7</f>
        <v>2767</v>
      </c>
      <c r="E7" s="115">
        <f aca="true" t="shared" si="2" ref="E7:E33">IF(C7&lt;=0,0,D7/C7*100)</f>
        <v>17.79077991384299</v>
      </c>
      <c r="F7" s="89">
        <v>327482</v>
      </c>
      <c r="G7" s="89">
        <v>197378</v>
      </c>
      <c r="H7" s="114">
        <v>215698</v>
      </c>
      <c r="I7" s="32">
        <f aca="true" t="shared" si="3" ref="I7:I33">IF(F7&lt;=0,0,H7/F7*100)</f>
        <v>65.86560482713554</v>
      </c>
      <c r="J7" s="149">
        <v>249730</v>
      </c>
      <c r="K7" s="89">
        <f aca="true" t="shared" si="4" ref="K7:K33">H7-J7</f>
        <v>-34032</v>
      </c>
      <c r="L7" s="88">
        <f aca="true" t="shared" si="5" ref="L7:L33">IF(J7&lt;=0,0,K7/J7*100)</f>
        <v>-13.627517719136668</v>
      </c>
      <c r="M7" s="75"/>
    </row>
    <row r="8" spans="1:13" s="3" customFormat="1" ht="19.5" customHeight="1">
      <c r="A8" s="89" t="s">
        <v>42</v>
      </c>
      <c r="B8" s="89">
        <f t="shared" si="0"/>
        <v>6736</v>
      </c>
      <c r="C8" s="114">
        <f>J8-'[2]全市（9)'!J8</f>
        <v>5508</v>
      </c>
      <c r="D8" s="89">
        <f t="shared" si="1"/>
        <v>1228</v>
      </c>
      <c r="E8" s="115">
        <f t="shared" si="2"/>
        <v>22.294843863471314</v>
      </c>
      <c r="F8" s="89">
        <v>66000</v>
      </c>
      <c r="G8" s="89">
        <v>40297</v>
      </c>
      <c r="H8" s="114">
        <v>47033</v>
      </c>
      <c r="I8" s="32">
        <f t="shared" si="3"/>
        <v>71.26212121212122</v>
      </c>
      <c r="J8" s="149">
        <v>57967</v>
      </c>
      <c r="K8" s="89">
        <f t="shared" si="4"/>
        <v>-10934</v>
      </c>
      <c r="L8" s="88">
        <f t="shared" si="5"/>
        <v>-18.862456225093588</v>
      </c>
      <c r="M8" s="75"/>
    </row>
    <row r="9" spans="1:13" s="3" customFormat="1" ht="19.5" customHeight="1">
      <c r="A9" s="89" t="s">
        <v>43</v>
      </c>
      <c r="B9" s="89">
        <f t="shared" si="0"/>
        <v>2801</v>
      </c>
      <c r="C9" s="114">
        <f>J9-'[2]全市（9)'!J9</f>
        <v>3975</v>
      </c>
      <c r="D9" s="89">
        <f t="shared" si="1"/>
        <v>-1174</v>
      </c>
      <c r="E9" s="115">
        <f t="shared" si="2"/>
        <v>-29.534591194968552</v>
      </c>
      <c r="F9" s="89">
        <v>30000</v>
      </c>
      <c r="G9" s="89">
        <v>19500</v>
      </c>
      <c r="H9" s="114">
        <v>22301</v>
      </c>
      <c r="I9" s="32">
        <f t="shared" si="3"/>
        <v>74.33666666666666</v>
      </c>
      <c r="J9" s="149">
        <v>26746</v>
      </c>
      <c r="K9" s="89">
        <f t="shared" si="4"/>
        <v>-4445</v>
      </c>
      <c r="L9" s="88">
        <f t="shared" si="5"/>
        <v>-16.619307560008973</v>
      </c>
      <c r="M9" s="75"/>
    </row>
    <row r="10" spans="1:13" s="3" customFormat="1" ht="19.5" customHeight="1">
      <c r="A10" s="89" t="s">
        <v>44</v>
      </c>
      <c r="B10" s="89">
        <f t="shared" si="0"/>
        <v>564</v>
      </c>
      <c r="C10" s="114">
        <f>J10-'[2]全市（9)'!J10</f>
        <v>467</v>
      </c>
      <c r="D10" s="89">
        <f t="shared" si="1"/>
        <v>97</v>
      </c>
      <c r="E10" s="115">
        <f t="shared" si="2"/>
        <v>20.770877944325484</v>
      </c>
      <c r="F10" s="89">
        <v>9000</v>
      </c>
      <c r="G10" s="89">
        <v>3995</v>
      </c>
      <c r="H10" s="114">
        <v>4559</v>
      </c>
      <c r="I10" s="32">
        <f t="shared" si="3"/>
        <v>50.65555555555555</v>
      </c>
      <c r="J10" s="149">
        <v>5653</v>
      </c>
      <c r="K10" s="89">
        <f t="shared" si="4"/>
        <v>-1094</v>
      </c>
      <c r="L10" s="88">
        <f t="shared" si="5"/>
        <v>-19.35255616486821</v>
      </c>
      <c r="M10" s="75"/>
    </row>
    <row r="11" spans="1:13" s="3" customFormat="1" ht="19.5" customHeight="1">
      <c r="A11" s="89" t="s">
        <v>45</v>
      </c>
      <c r="B11" s="89">
        <f t="shared" si="0"/>
        <v>48</v>
      </c>
      <c r="C11" s="114">
        <f>J11-'[2]全市（9)'!J11</f>
        <v>104</v>
      </c>
      <c r="D11" s="89">
        <f t="shared" si="1"/>
        <v>-56</v>
      </c>
      <c r="E11" s="115">
        <f t="shared" si="2"/>
        <v>-53.84615384615385</v>
      </c>
      <c r="F11" s="89">
        <v>3600</v>
      </c>
      <c r="G11" s="89">
        <v>563</v>
      </c>
      <c r="H11" s="114">
        <v>611</v>
      </c>
      <c r="I11" s="32">
        <f t="shared" si="3"/>
        <v>16.97222222222222</v>
      </c>
      <c r="J11" s="149">
        <v>2050</v>
      </c>
      <c r="K11" s="89">
        <f t="shared" si="4"/>
        <v>-1439</v>
      </c>
      <c r="L11" s="88">
        <f t="shared" si="5"/>
        <v>-70.1951219512195</v>
      </c>
      <c r="M11" s="75"/>
    </row>
    <row r="12" spans="1:13" s="3" customFormat="1" ht="19.5" customHeight="1">
      <c r="A12" s="89" t="s">
        <v>46</v>
      </c>
      <c r="B12" s="89">
        <f t="shared" si="0"/>
        <v>1666</v>
      </c>
      <c r="C12" s="114">
        <f>J12-'[2]全市（9)'!J12</f>
        <v>1739</v>
      </c>
      <c r="D12" s="89">
        <f t="shared" si="1"/>
        <v>-73</v>
      </c>
      <c r="E12" s="115">
        <f t="shared" si="2"/>
        <v>-4.197814836112709</v>
      </c>
      <c r="F12" s="89">
        <v>25000</v>
      </c>
      <c r="G12" s="89">
        <v>15230</v>
      </c>
      <c r="H12" s="114">
        <v>16896</v>
      </c>
      <c r="I12" s="32">
        <f t="shared" si="3"/>
        <v>67.584</v>
      </c>
      <c r="J12" s="149">
        <v>19515</v>
      </c>
      <c r="K12" s="89">
        <f t="shared" si="4"/>
        <v>-2619</v>
      </c>
      <c r="L12" s="88">
        <f t="shared" si="5"/>
        <v>-13.42044581091468</v>
      </c>
      <c r="M12" s="75"/>
    </row>
    <row r="13" spans="1:13" s="3" customFormat="1" ht="19.5" customHeight="1">
      <c r="A13" s="89" t="s">
        <v>47</v>
      </c>
      <c r="B13" s="89">
        <f t="shared" si="0"/>
        <v>872</v>
      </c>
      <c r="C13" s="114">
        <f>J13-'[2]全市（9)'!J13</f>
        <v>641</v>
      </c>
      <c r="D13" s="89">
        <f t="shared" si="1"/>
        <v>231</v>
      </c>
      <c r="E13" s="115">
        <f t="shared" si="2"/>
        <v>36.037441497659906</v>
      </c>
      <c r="F13" s="89">
        <v>13000</v>
      </c>
      <c r="G13" s="89">
        <v>12489</v>
      </c>
      <c r="H13" s="114">
        <v>13361</v>
      </c>
      <c r="I13" s="32">
        <f t="shared" si="3"/>
        <v>102.77692307692308</v>
      </c>
      <c r="J13" s="149">
        <v>5353</v>
      </c>
      <c r="K13" s="89">
        <f t="shared" si="4"/>
        <v>8008</v>
      </c>
      <c r="L13" s="88">
        <f t="shared" si="5"/>
        <v>149.5983560620213</v>
      </c>
      <c r="M13" s="75"/>
    </row>
    <row r="14" spans="1:13" s="3" customFormat="1" ht="19.5" customHeight="1">
      <c r="A14" s="89" t="s">
        <v>48</v>
      </c>
      <c r="B14" s="89">
        <f t="shared" si="0"/>
        <v>1374</v>
      </c>
      <c r="C14" s="114">
        <f>J14-'[2]全市（9)'!J14</f>
        <v>681</v>
      </c>
      <c r="D14" s="89">
        <f t="shared" si="1"/>
        <v>693</v>
      </c>
      <c r="E14" s="115">
        <f t="shared" si="2"/>
        <v>101.76211453744493</v>
      </c>
      <c r="F14" s="89">
        <v>11000</v>
      </c>
      <c r="G14" s="89">
        <v>8953</v>
      </c>
      <c r="H14" s="114">
        <v>10327</v>
      </c>
      <c r="I14" s="32">
        <f t="shared" si="3"/>
        <v>93.88181818181818</v>
      </c>
      <c r="J14" s="149">
        <v>8728</v>
      </c>
      <c r="K14" s="89">
        <f t="shared" si="4"/>
        <v>1599</v>
      </c>
      <c r="L14" s="88">
        <f t="shared" si="5"/>
        <v>18.320348304307974</v>
      </c>
      <c r="M14" s="75"/>
    </row>
    <row r="15" spans="1:13" s="3" customFormat="1" ht="19.5" customHeight="1">
      <c r="A15" s="89" t="s">
        <v>49</v>
      </c>
      <c r="B15" s="89">
        <f t="shared" si="0"/>
        <v>392</v>
      </c>
      <c r="C15" s="114">
        <f>J15-'[2]全市（9)'!J15</f>
        <v>312</v>
      </c>
      <c r="D15" s="89">
        <f t="shared" si="1"/>
        <v>80</v>
      </c>
      <c r="E15" s="115">
        <f t="shared" si="2"/>
        <v>25.64102564102564</v>
      </c>
      <c r="F15" s="89">
        <v>11500</v>
      </c>
      <c r="G15" s="89">
        <v>4327</v>
      </c>
      <c r="H15" s="114">
        <v>4719</v>
      </c>
      <c r="I15" s="32">
        <f t="shared" si="3"/>
        <v>41.03478260869565</v>
      </c>
      <c r="J15" s="149">
        <v>4485</v>
      </c>
      <c r="K15" s="89">
        <f t="shared" si="4"/>
        <v>234</v>
      </c>
      <c r="L15" s="88">
        <f t="shared" si="5"/>
        <v>5.217391304347826</v>
      </c>
      <c r="M15" s="75"/>
    </row>
    <row r="16" spans="1:13" s="3" customFormat="1" ht="19.5" customHeight="1">
      <c r="A16" s="89" t="s">
        <v>50</v>
      </c>
      <c r="B16" s="89">
        <f t="shared" si="0"/>
        <v>664</v>
      </c>
      <c r="C16" s="114">
        <f>J16-'[2]全市（9)'!J16</f>
        <v>2507</v>
      </c>
      <c r="D16" s="89">
        <f t="shared" si="1"/>
        <v>-1843</v>
      </c>
      <c r="E16" s="115">
        <f t="shared" si="2"/>
        <v>-73.51416035101715</v>
      </c>
      <c r="F16" s="89">
        <v>45000</v>
      </c>
      <c r="G16" s="89">
        <v>42039</v>
      </c>
      <c r="H16" s="114">
        <v>42703</v>
      </c>
      <c r="I16" s="32">
        <f t="shared" si="3"/>
        <v>94.89555555555556</v>
      </c>
      <c r="J16" s="149">
        <v>38480</v>
      </c>
      <c r="K16" s="89">
        <f t="shared" si="4"/>
        <v>4223</v>
      </c>
      <c r="L16" s="88">
        <f t="shared" si="5"/>
        <v>10.974532224532224</v>
      </c>
      <c r="M16" s="75"/>
    </row>
    <row r="17" spans="1:13" s="3" customFormat="1" ht="19.5" customHeight="1">
      <c r="A17" s="89" t="s">
        <v>51</v>
      </c>
      <c r="B17" s="89">
        <f t="shared" si="0"/>
        <v>742</v>
      </c>
      <c r="C17" s="114">
        <f>J17-'[2]全市（9)'!J17</f>
        <v>690</v>
      </c>
      <c r="D17" s="89">
        <f t="shared" si="1"/>
        <v>52</v>
      </c>
      <c r="E17" s="115">
        <f t="shared" si="2"/>
        <v>7.536231884057972</v>
      </c>
      <c r="F17" s="89">
        <v>8000</v>
      </c>
      <c r="G17" s="89">
        <v>6488</v>
      </c>
      <c r="H17" s="114">
        <v>7230</v>
      </c>
      <c r="I17" s="32">
        <f t="shared" si="3"/>
        <v>90.375</v>
      </c>
      <c r="J17" s="149">
        <v>6413</v>
      </c>
      <c r="K17" s="89">
        <f t="shared" si="4"/>
        <v>817</v>
      </c>
      <c r="L17" s="88">
        <f t="shared" si="5"/>
        <v>12.739747388117886</v>
      </c>
      <c r="M17" s="75"/>
    </row>
    <row r="18" spans="1:13" s="3" customFormat="1" ht="19.5" customHeight="1">
      <c r="A18" s="89" t="s">
        <v>52</v>
      </c>
      <c r="B18" s="89">
        <f t="shared" si="0"/>
        <v>-31</v>
      </c>
      <c r="C18" s="114">
        <f>J18-'[2]全市（9)'!J18</f>
        <v>-3536</v>
      </c>
      <c r="D18" s="89">
        <f t="shared" si="1"/>
        <v>3505</v>
      </c>
      <c r="E18" s="115">
        <f t="shared" si="2"/>
        <v>0</v>
      </c>
      <c r="F18" s="89">
        <v>30000</v>
      </c>
      <c r="G18" s="89">
        <v>9898</v>
      </c>
      <c r="H18" s="114">
        <v>9867</v>
      </c>
      <c r="I18" s="32">
        <f t="shared" si="3"/>
        <v>32.89</v>
      </c>
      <c r="J18" s="149">
        <v>24720</v>
      </c>
      <c r="K18" s="89">
        <f t="shared" si="4"/>
        <v>-14853</v>
      </c>
      <c r="L18" s="88">
        <f t="shared" si="5"/>
        <v>-60.08495145631068</v>
      </c>
      <c r="M18" s="75"/>
    </row>
    <row r="19" spans="1:13" s="3" customFormat="1" ht="19.5" customHeight="1">
      <c r="A19" s="89" t="s">
        <v>53</v>
      </c>
      <c r="B19" s="89">
        <f t="shared" si="0"/>
        <v>2263</v>
      </c>
      <c r="C19" s="114">
        <f>J19-'[2]全市（9)'!J19</f>
        <v>2396</v>
      </c>
      <c r="D19" s="89">
        <f t="shared" si="1"/>
        <v>-133</v>
      </c>
      <c r="E19" s="115">
        <f t="shared" si="2"/>
        <v>-5.550918196994992</v>
      </c>
      <c r="F19" s="89">
        <v>60000</v>
      </c>
      <c r="G19" s="89">
        <v>32736</v>
      </c>
      <c r="H19" s="114">
        <v>34999</v>
      </c>
      <c r="I19" s="32">
        <f t="shared" si="3"/>
        <v>58.33166666666667</v>
      </c>
      <c r="J19" s="149">
        <v>48620</v>
      </c>
      <c r="K19" s="89">
        <f t="shared" si="4"/>
        <v>-13621</v>
      </c>
      <c r="L19" s="88">
        <f t="shared" si="5"/>
        <v>-28.0152200740436</v>
      </c>
      <c r="M19" s="75"/>
    </row>
    <row r="20" spans="1:13" s="3" customFormat="1" ht="19.5" customHeight="1">
      <c r="A20" s="89" t="s">
        <v>54</v>
      </c>
      <c r="B20" s="89">
        <f t="shared" si="0"/>
        <v>228</v>
      </c>
      <c r="C20" s="114">
        <f>J20-'[2]全市（9)'!J20</f>
        <v>69</v>
      </c>
      <c r="D20" s="89">
        <f t="shared" si="1"/>
        <v>159</v>
      </c>
      <c r="E20" s="115">
        <f t="shared" si="2"/>
        <v>230.43478260869566</v>
      </c>
      <c r="F20" s="89">
        <v>1020</v>
      </c>
      <c r="G20" s="89">
        <v>821</v>
      </c>
      <c r="H20" s="114">
        <v>1049</v>
      </c>
      <c r="I20" s="32">
        <f t="shared" si="3"/>
        <v>102.84313725490195</v>
      </c>
      <c r="J20" s="149">
        <v>806</v>
      </c>
      <c r="K20" s="89">
        <f t="shared" si="4"/>
        <v>243</v>
      </c>
      <c r="L20" s="88">
        <f t="shared" si="5"/>
        <v>30.148883374689827</v>
      </c>
      <c r="M20" s="75"/>
    </row>
    <row r="21" spans="1:13" s="3" customFormat="1" ht="19.5" customHeight="1">
      <c r="A21" s="89" t="s">
        <v>55</v>
      </c>
      <c r="B21" s="89">
        <f t="shared" si="0"/>
        <v>1</v>
      </c>
      <c r="C21" s="114">
        <f>J21-'[2]全市（9)'!J21</f>
        <v>0</v>
      </c>
      <c r="D21" s="89">
        <f t="shared" si="1"/>
        <v>1</v>
      </c>
      <c r="E21" s="115">
        <f t="shared" si="2"/>
        <v>0</v>
      </c>
      <c r="F21" s="89">
        <v>14362</v>
      </c>
      <c r="G21" s="89">
        <v>42</v>
      </c>
      <c r="H21" s="114">
        <v>43</v>
      </c>
      <c r="I21" s="32">
        <f t="shared" si="3"/>
        <v>0.29940119760479045</v>
      </c>
      <c r="J21" s="149">
        <v>194</v>
      </c>
      <c r="K21" s="89">
        <f t="shared" si="4"/>
        <v>-151</v>
      </c>
      <c r="L21" s="88">
        <f t="shared" si="5"/>
        <v>-77.83505154639175</v>
      </c>
      <c r="M21" s="75"/>
    </row>
    <row r="22" spans="1:13" s="3" customFormat="1" ht="19.5" customHeight="1">
      <c r="A22" s="93" t="s">
        <v>56</v>
      </c>
      <c r="B22" s="89">
        <f t="shared" si="0"/>
        <v>9431</v>
      </c>
      <c r="C22" s="114">
        <f>J22-'[2]全市（9)'!J22</f>
        <v>7119</v>
      </c>
      <c r="D22" s="89">
        <f t="shared" si="1"/>
        <v>2312</v>
      </c>
      <c r="E22" s="115">
        <f t="shared" si="2"/>
        <v>32.47647141452451</v>
      </c>
      <c r="F22" s="89">
        <v>252958</v>
      </c>
      <c r="G22" s="89">
        <v>261341</v>
      </c>
      <c r="H22" s="114">
        <v>270772</v>
      </c>
      <c r="I22" s="32">
        <f t="shared" si="3"/>
        <v>107.04227579281935</v>
      </c>
      <c r="J22" s="149">
        <v>180449</v>
      </c>
      <c r="K22" s="89">
        <f t="shared" si="4"/>
        <v>90323</v>
      </c>
      <c r="L22" s="88">
        <f t="shared" si="5"/>
        <v>50.0545860603273</v>
      </c>
      <c r="M22" s="75"/>
    </row>
    <row r="23" spans="1:13" s="3" customFormat="1" ht="19.5" customHeight="1">
      <c r="A23" s="89" t="s">
        <v>57</v>
      </c>
      <c r="B23" s="89">
        <f t="shared" si="0"/>
        <v>1530</v>
      </c>
      <c r="C23" s="114">
        <f>J23-'[2]全市（9)'!J23</f>
        <v>1366</v>
      </c>
      <c r="D23" s="89">
        <f t="shared" si="1"/>
        <v>164</v>
      </c>
      <c r="E23" s="115">
        <f t="shared" si="2"/>
        <v>12.005856515373353</v>
      </c>
      <c r="F23" s="89">
        <v>37000</v>
      </c>
      <c r="G23" s="89">
        <v>13251</v>
      </c>
      <c r="H23" s="114">
        <v>14781</v>
      </c>
      <c r="I23" s="32">
        <f t="shared" si="3"/>
        <v>39.94864864864865</v>
      </c>
      <c r="J23" s="149">
        <v>44131</v>
      </c>
      <c r="K23" s="89">
        <f t="shared" si="4"/>
        <v>-29350</v>
      </c>
      <c r="L23" s="88">
        <f t="shared" si="5"/>
        <v>-66.50653735469399</v>
      </c>
      <c r="M23" s="75"/>
    </row>
    <row r="24" spans="1:13" s="3" customFormat="1" ht="19.5" customHeight="1">
      <c r="A24" s="116" t="s">
        <v>58</v>
      </c>
      <c r="B24" s="89">
        <f t="shared" si="0"/>
        <v>0</v>
      </c>
      <c r="C24" s="114">
        <f>J24-'[2]全市（9)'!J24</f>
        <v>0</v>
      </c>
      <c r="D24" s="89">
        <f t="shared" si="1"/>
        <v>0</v>
      </c>
      <c r="E24" s="115">
        <f t="shared" si="2"/>
        <v>0</v>
      </c>
      <c r="F24" s="89"/>
      <c r="G24" s="89">
        <v>1385</v>
      </c>
      <c r="H24" s="114">
        <v>1385</v>
      </c>
      <c r="I24" s="32">
        <f t="shared" si="3"/>
        <v>0</v>
      </c>
      <c r="J24" s="149">
        <v>17077</v>
      </c>
      <c r="K24" s="89">
        <f t="shared" si="4"/>
        <v>-15692</v>
      </c>
      <c r="L24" s="88">
        <f t="shared" si="5"/>
        <v>-91.88967617262985</v>
      </c>
      <c r="M24" s="75"/>
    </row>
    <row r="25" spans="1:13" s="3" customFormat="1" ht="19.5" customHeight="1">
      <c r="A25" s="116" t="s">
        <v>59</v>
      </c>
      <c r="B25" s="89">
        <f t="shared" si="0"/>
        <v>0</v>
      </c>
      <c r="C25" s="114">
        <f>J25-'[2]全市（9)'!J25</f>
        <v>0</v>
      </c>
      <c r="D25" s="89">
        <f t="shared" si="1"/>
        <v>0</v>
      </c>
      <c r="E25" s="115">
        <f t="shared" si="2"/>
        <v>0</v>
      </c>
      <c r="F25" s="89"/>
      <c r="G25" s="89">
        <v>989</v>
      </c>
      <c r="H25" s="114">
        <v>989</v>
      </c>
      <c r="I25" s="32">
        <f t="shared" si="3"/>
        <v>0</v>
      </c>
      <c r="J25" s="149">
        <v>12198</v>
      </c>
      <c r="K25" s="89">
        <f t="shared" si="4"/>
        <v>-11209</v>
      </c>
      <c r="L25" s="88">
        <f t="shared" si="5"/>
        <v>-91.89211346122315</v>
      </c>
      <c r="M25" s="75"/>
    </row>
    <row r="26" spans="1:13" s="3" customFormat="1" ht="19.5" customHeight="1">
      <c r="A26" s="89" t="s">
        <v>60</v>
      </c>
      <c r="B26" s="89">
        <f t="shared" si="0"/>
        <v>1115</v>
      </c>
      <c r="C26" s="114">
        <f>J26-'[2]全市（9)'!J26</f>
        <v>633</v>
      </c>
      <c r="D26" s="89">
        <f t="shared" si="1"/>
        <v>482</v>
      </c>
      <c r="E26" s="115">
        <f t="shared" si="2"/>
        <v>76.14533965244867</v>
      </c>
      <c r="F26" s="89">
        <v>33000</v>
      </c>
      <c r="G26" s="89">
        <v>18538</v>
      </c>
      <c r="H26" s="114">
        <v>19653</v>
      </c>
      <c r="I26" s="32">
        <f t="shared" si="3"/>
        <v>59.55454545454546</v>
      </c>
      <c r="J26" s="149">
        <v>25547</v>
      </c>
      <c r="K26" s="89">
        <f t="shared" si="4"/>
        <v>-5894</v>
      </c>
      <c r="L26" s="88">
        <f t="shared" si="5"/>
        <v>-23.07120209809371</v>
      </c>
      <c r="M26" s="75"/>
    </row>
    <row r="27" spans="1:13" s="3" customFormat="1" ht="19.5" customHeight="1">
      <c r="A27" s="89" t="s">
        <v>61</v>
      </c>
      <c r="B27" s="89">
        <f t="shared" si="0"/>
        <v>4761</v>
      </c>
      <c r="C27" s="114">
        <f>J27-'[2]全市（9)'!J27</f>
        <v>462</v>
      </c>
      <c r="D27" s="89">
        <f t="shared" si="1"/>
        <v>4299</v>
      </c>
      <c r="E27" s="115">
        <f t="shared" si="2"/>
        <v>930.5194805194806</v>
      </c>
      <c r="F27" s="89">
        <v>30000</v>
      </c>
      <c r="G27" s="89">
        <v>36724</v>
      </c>
      <c r="H27" s="114">
        <v>41485</v>
      </c>
      <c r="I27" s="32">
        <f t="shared" si="3"/>
        <v>138.28333333333333</v>
      </c>
      <c r="J27" s="149">
        <v>18758</v>
      </c>
      <c r="K27" s="89">
        <f t="shared" si="4"/>
        <v>22727</v>
      </c>
      <c r="L27" s="88">
        <f t="shared" si="5"/>
        <v>121.15897217187333</v>
      </c>
      <c r="M27" s="75"/>
    </row>
    <row r="28" spans="1:13" s="3" customFormat="1" ht="19.5" customHeight="1">
      <c r="A28" s="89" t="s">
        <v>62</v>
      </c>
      <c r="B28" s="89">
        <f t="shared" si="0"/>
        <v>-300</v>
      </c>
      <c r="C28" s="114">
        <f>J28-'[2]全市（9)'!J28</f>
        <v>0</v>
      </c>
      <c r="D28" s="89">
        <f t="shared" si="1"/>
        <v>-300</v>
      </c>
      <c r="E28" s="115">
        <f t="shared" si="2"/>
        <v>0</v>
      </c>
      <c r="F28" s="89">
        <v>2000</v>
      </c>
      <c r="G28" s="89">
        <v>6350</v>
      </c>
      <c r="H28" s="114">
        <v>6050</v>
      </c>
      <c r="I28" s="32">
        <f t="shared" si="3"/>
        <v>302.5</v>
      </c>
      <c r="J28" s="149">
        <v>632</v>
      </c>
      <c r="K28" s="89">
        <f t="shared" si="4"/>
        <v>5418</v>
      </c>
      <c r="L28" s="88">
        <f t="shared" si="5"/>
        <v>857.2784810126583</v>
      </c>
      <c r="M28" s="75"/>
    </row>
    <row r="29" spans="1:13" s="3" customFormat="1" ht="19.5" customHeight="1">
      <c r="A29" s="92" t="s">
        <v>63</v>
      </c>
      <c r="B29" s="89">
        <f t="shared" si="0"/>
        <v>1744</v>
      </c>
      <c r="C29" s="114">
        <f>J29-'[2]全市（9)'!J29</f>
        <v>2400</v>
      </c>
      <c r="D29" s="89">
        <f t="shared" si="1"/>
        <v>-656</v>
      </c>
      <c r="E29" s="115">
        <f t="shared" si="2"/>
        <v>-27.333333333333332</v>
      </c>
      <c r="F29" s="89">
        <v>104500</v>
      </c>
      <c r="G29" s="89">
        <v>128588</v>
      </c>
      <c r="H29" s="114">
        <v>130332</v>
      </c>
      <c r="I29" s="32">
        <f t="shared" si="3"/>
        <v>124.71961722488038</v>
      </c>
      <c r="J29" s="149">
        <v>54865</v>
      </c>
      <c r="K29" s="89">
        <f t="shared" si="4"/>
        <v>75467</v>
      </c>
      <c r="L29" s="88">
        <f t="shared" si="5"/>
        <v>137.55035086120478</v>
      </c>
      <c r="M29" s="75"/>
    </row>
    <row r="30" spans="1:13" s="3" customFormat="1" ht="19.5" customHeight="1">
      <c r="A30" s="89" t="s">
        <v>64</v>
      </c>
      <c r="B30" s="89">
        <f t="shared" si="0"/>
        <v>440</v>
      </c>
      <c r="C30" s="114">
        <f>J30-'[2]全市（9)'!J30</f>
        <v>0</v>
      </c>
      <c r="D30" s="89">
        <f t="shared" si="1"/>
        <v>440</v>
      </c>
      <c r="E30" s="115">
        <f t="shared" si="2"/>
        <v>0</v>
      </c>
      <c r="F30" s="89">
        <v>12000</v>
      </c>
      <c r="G30" s="89">
        <v>27856</v>
      </c>
      <c r="H30" s="114">
        <v>28296</v>
      </c>
      <c r="I30" s="32">
        <f t="shared" si="3"/>
        <v>235.8</v>
      </c>
      <c r="J30" s="149">
        <v>9726</v>
      </c>
      <c r="K30" s="89">
        <f t="shared" si="4"/>
        <v>18570</v>
      </c>
      <c r="L30" s="88">
        <f t="shared" si="5"/>
        <v>190.93152375077113</v>
      </c>
      <c r="M30" s="75"/>
    </row>
    <row r="31" spans="1:13" s="3" customFormat="1" ht="19.5" customHeight="1">
      <c r="A31" s="89" t="s">
        <v>65</v>
      </c>
      <c r="B31" s="89">
        <f t="shared" si="0"/>
        <v>42</v>
      </c>
      <c r="C31" s="114">
        <f>J31-'[2]全市（9)'!J31</f>
        <v>0</v>
      </c>
      <c r="D31" s="89">
        <f t="shared" si="1"/>
        <v>42</v>
      </c>
      <c r="E31" s="115">
        <f t="shared" si="2"/>
        <v>0</v>
      </c>
      <c r="F31" s="89">
        <v>6500</v>
      </c>
      <c r="G31" s="89">
        <v>6978</v>
      </c>
      <c r="H31" s="114">
        <v>7020</v>
      </c>
      <c r="I31" s="32">
        <f t="shared" si="3"/>
        <v>108</v>
      </c>
      <c r="J31" s="149">
        <v>1924</v>
      </c>
      <c r="K31" s="89">
        <f t="shared" si="4"/>
        <v>5096</v>
      </c>
      <c r="L31" s="88">
        <f t="shared" si="5"/>
        <v>264.86486486486484</v>
      </c>
      <c r="M31" s="75"/>
    </row>
    <row r="32" spans="1:13" s="3" customFormat="1" ht="19.5" customHeight="1">
      <c r="A32" s="89" t="s">
        <v>66</v>
      </c>
      <c r="B32" s="89">
        <f t="shared" si="0"/>
        <v>99</v>
      </c>
      <c r="C32" s="114">
        <f>J32-'[2]全市（9)'!J32</f>
        <v>2258</v>
      </c>
      <c r="D32" s="89">
        <f t="shared" si="1"/>
        <v>-2159</v>
      </c>
      <c r="E32" s="115">
        <f t="shared" si="2"/>
        <v>-95.61558901682905</v>
      </c>
      <c r="F32" s="89">
        <v>27958</v>
      </c>
      <c r="G32" s="89">
        <v>23056</v>
      </c>
      <c r="H32" s="114">
        <v>23155</v>
      </c>
      <c r="I32" s="32">
        <f t="shared" si="3"/>
        <v>82.82065956076973</v>
      </c>
      <c r="J32" s="149">
        <v>24866</v>
      </c>
      <c r="K32" s="89">
        <f t="shared" si="4"/>
        <v>-1711</v>
      </c>
      <c r="L32" s="88">
        <f t="shared" si="5"/>
        <v>-6.88088152497386</v>
      </c>
      <c r="M32" s="75"/>
    </row>
    <row r="33" spans="1:13" s="3" customFormat="1" ht="19.5" customHeight="1">
      <c r="A33" s="117" t="s">
        <v>67</v>
      </c>
      <c r="B33" s="89">
        <f t="shared" si="0"/>
        <v>27751</v>
      </c>
      <c r="C33" s="114">
        <f>J33-'[2]全市（9)'!J33</f>
        <v>22672</v>
      </c>
      <c r="D33" s="89">
        <f t="shared" si="1"/>
        <v>5079</v>
      </c>
      <c r="E33" s="115">
        <f t="shared" si="2"/>
        <v>22.402081863091038</v>
      </c>
      <c r="F33" s="94">
        <v>580440</v>
      </c>
      <c r="G33" s="89">
        <v>458719</v>
      </c>
      <c r="H33" s="114">
        <v>486470</v>
      </c>
      <c r="I33" s="32">
        <f t="shared" si="3"/>
        <v>83.8105575080973</v>
      </c>
      <c r="J33" s="149">
        <v>430179</v>
      </c>
      <c r="K33" s="89">
        <f t="shared" si="4"/>
        <v>56291</v>
      </c>
      <c r="L33" s="88">
        <f t="shared" si="5"/>
        <v>13.085483019859176</v>
      </c>
      <c r="M33" s="75"/>
    </row>
    <row r="34" spans="1:12" s="3" customFormat="1" ht="19.5" customHeight="1">
      <c r="A34" s="35" t="s">
        <v>36</v>
      </c>
      <c r="B34" s="5"/>
      <c r="C34" s="7"/>
      <c r="D34" s="5"/>
      <c r="E34" s="8"/>
      <c r="F34" s="118"/>
      <c r="G34" s="5"/>
      <c r="H34" s="7"/>
      <c r="I34" s="150"/>
      <c r="J34" s="108"/>
      <c r="K34" s="5"/>
      <c r="L34" s="8"/>
    </row>
    <row r="35" spans="1:13" s="3" customFormat="1" ht="19.5" customHeight="1">
      <c r="A35" s="9" t="s">
        <v>68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3" customFormat="1" ht="19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s="3" customFormat="1" ht="19.5" customHeight="1">
      <c r="A37" s="3" t="s">
        <v>1</v>
      </c>
      <c r="B37" s="5"/>
      <c r="C37" s="7"/>
      <c r="D37" s="68"/>
      <c r="E37" s="68"/>
      <c r="F37" s="99" t="s">
        <v>2</v>
      </c>
      <c r="G37" s="5"/>
      <c r="H37" s="5"/>
      <c r="I37" s="40" t="s">
        <v>2</v>
      </c>
      <c r="J37" s="40"/>
      <c r="K37" s="36" t="s">
        <v>3</v>
      </c>
      <c r="L37" s="36"/>
      <c r="M37" s="36"/>
    </row>
    <row r="38" spans="1:12" s="3" customFormat="1" ht="24" customHeight="1">
      <c r="A38" s="119" t="s">
        <v>4</v>
      </c>
      <c r="B38" s="120" t="s">
        <v>5</v>
      </c>
      <c r="C38" s="121"/>
      <c r="D38" s="121"/>
      <c r="E38" s="121"/>
      <c r="F38" s="122" t="s">
        <v>6</v>
      </c>
      <c r="G38" s="123"/>
      <c r="H38" s="123"/>
      <c r="I38" s="123"/>
      <c r="J38" s="123"/>
      <c r="K38" s="123"/>
      <c r="L38" s="151"/>
    </row>
    <row r="39" spans="1:12" s="3" customFormat="1" ht="24" customHeight="1">
      <c r="A39" s="124"/>
      <c r="B39" s="125" t="s">
        <v>5</v>
      </c>
      <c r="C39" s="126" t="s">
        <v>7</v>
      </c>
      <c r="D39" s="127" t="s">
        <v>8</v>
      </c>
      <c r="E39" s="128" t="s">
        <v>9</v>
      </c>
      <c r="F39" s="129" t="s">
        <v>38</v>
      </c>
      <c r="G39" s="125" t="s">
        <v>11</v>
      </c>
      <c r="H39" s="130" t="s">
        <v>6</v>
      </c>
      <c r="I39" s="128" t="s">
        <v>69</v>
      </c>
      <c r="J39" s="126" t="s">
        <v>13</v>
      </c>
      <c r="K39" s="127" t="s">
        <v>14</v>
      </c>
      <c r="L39" s="128" t="s">
        <v>15</v>
      </c>
    </row>
    <row r="40" spans="1:12" s="3" customFormat="1" ht="19.5" customHeight="1">
      <c r="A40" s="131"/>
      <c r="B40" s="132"/>
      <c r="C40" s="133"/>
      <c r="D40" s="134"/>
      <c r="E40" s="135"/>
      <c r="F40" s="136"/>
      <c r="G40" s="132"/>
      <c r="H40" s="137"/>
      <c r="I40" s="135"/>
      <c r="J40" s="133"/>
      <c r="K40" s="134"/>
      <c r="L40" s="135"/>
    </row>
    <row r="41" spans="1:12" s="3" customFormat="1" ht="19.5" customHeight="1">
      <c r="A41" s="116" t="s">
        <v>70</v>
      </c>
      <c r="B41" s="89">
        <f aca="true" t="shared" si="6" ref="B41:B65">H41-G41</f>
        <v>11928</v>
      </c>
      <c r="C41" s="87">
        <f>J41-'[2]全市（9)'!J41</f>
        <v>19260</v>
      </c>
      <c r="D41" s="89">
        <f aca="true" t="shared" si="7" ref="D41:D65">B41-C41</f>
        <v>-7332</v>
      </c>
      <c r="E41" s="115">
        <f aca="true" t="shared" si="8" ref="E41:E65">IF(C41&lt;=0,0,D41/C41*100)</f>
        <v>-38.06853582554517</v>
      </c>
      <c r="F41" s="138">
        <v>280000</v>
      </c>
      <c r="G41" s="94">
        <v>181975</v>
      </c>
      <c r="H41" s="139">
        <v>193903</v>
      </c>
      <c r="I41" s="152">
        <f aca="true" t="shared" si="9" ref="I41:I65">IF(F41&lt;=0,0,H41/F41*100)</f>
        <v>69.25107142857144</v>
      </c>
      <c r="J41" s="153">
        <v>283384</v>
      </c>
      <c r="K41" s="154">
        <f aca="true" t="shared" si="10" ref="K41:K65">H41-J41</f>
        <v>-89481</v>
      </c>
      <c r="L41" s="155">
        <f aca="true" t="shared" si="11" ref="L41:L65">IF(J41&lt;=0,0,K41/J41*100)</f>
        <v>-31.575882900940066</v>
      </c>
    </row>
    <row r="42" spans="1:12" s="3" customFormat="1" ht="19.5" customHeight="1">
      <c r="A42" s="116" t="s">
        <v>71</v>
      </c>
      <c r="B42" s="89">
        <f t="shared" si="6"/>
        <v>0</v>
      </c>
      <c r="C42" s="87">
        <f>J42-'[2]全市（9)'!J42</f>
        <v>0</v>
      </c>
      <c r="D42" s="89">
        <f t="shared" si="7"/>
        <v>0</v>
      </c>
      <c r="E42" s="115">
        <f t="shared" si="8"/>
        <v>0</v>
      </c>
      <c r="F42" s="94"/>
      <c r="G42" s="94">
        <v>0</v>
      </c>
      <c r="H42" s="139">
        <v>0</v>
      </c>
      <c r="I42" s="152">
        <f t="shared" si="9"/>
        <v>0</v>
      </c>
      <c r="J42" s="153">
        <v>0</v>
      </c>
      <c r="K42" s="154">
        <f t="shared" si="10"/>
        <v>0</v>
      </c>
      <c r="L42" s="155">
        <f t="shared" si="11"/>
        <v>0</v>
      </c>
    </row>
    <row r="43" spans="1:12" s="3" customFormat="1" ht="19.5" customHeight="1">
      <c r="A43" s="140" t="s">
        <v>72</v>
      </c>
      <c r="B43" s="89">
        <f t="shared" si="6"/>
        <v>350</v>
      </c>
      <c r="C43" s="87">
        <f>J43-'[2]全市（9)'!J43</f>
        <v>90</v>
      </c>
      <c r="D43" s="89">
        <f t="shared" si="7"/>
        <v>260</v>
      </c>
      <c r="E43" s="115">
        <f t="shared" si="8"/>
        <v>288.88888888888886</v>
      </c>
      <c r="F43" s="94">
        <v>3500</v>
      </c>
      <c r="G43" s="94">
        <v>1698</v>
      </c>
      <c r="H43" s="139">
        <v>2048</v>
      </c>
      <c r="I43" s="152">
        <f t="shared" si="9"/>
        <v>58.51428571428572</v>
      </c>
      <c r="J43" s="153">
        <v>1858</v>
      </c>
      <c r="K43" s="154">
        <f t="shared" si="10"/>
        <v>190</v>
      </c>
      <c r="L43" s="155">
        <f t="shared" si="11"/>
        <v>10.22604951560818</v>
      </c>
    </row>
    <row r="44" spans="1:12" s="3" customFormat="1" ht="19.5" customHeight="1">
      <c r="A44" s="140" t="s">
        <v>73</v>
      </c>
      <c r="B44" s="89">
        <f t="shared" si="6"/>
        <v>9940</v>
      </c>
      <c r="C44" s="87">
        <f>J44-'[2]全市（9)'!J44</f>
        <v>7935</v>
      </c>
      <c r="D44" s="89">
        <f t="shared" si="7"/>
        <v>2005</v>
      </c>
      <c r="E44" s="115">
        <f t="shared" si="8"/>
        <v>25.267800882167613</v>
      </c>
      <c r="F44" s="90">
        <v>158000</v>
      </c>
      <c r="G44" s="90">
        <v>103519</v>
      </c>
      <c r="H44" s="141">
        <v>113459</v>
      </c>
      <c r="I44" s="152">
        <f t="shared" si="9"/>
        <v>71.80949367088607</v>
      </c>
      <c r="J44" s="153">
        <v>122096</v>
      </c>
      <c r="K44" s="154">
        <f t="shared" si="10"/>
        <v>-8637</v>
      </c>
      <c r="L44" s="155">
        <f t="shared" si="11"/>
        <v>-7.073941816275718</v>
      </c>
    </row>
    <row r="45" spans="1:12" s="3" customFormat="1" ht="19.5" customHeight="1">
      <c r="A45" s="140" t="s">
        <v>74</v>
      </c>
      <c r="B45" s="89">
        <f t="shared" si="6"/>
        <v>24888</v>
      </c>
      <c r="C45" s="87">
        <f>J45-'[2]全市（9)'!J45</f>
        <v>30562</v>
      </c>
      <c r="D45" s="89">
        <f t="shared" si="7"/>
        <v>-5674</v>
      </c>
      <c r="E45" s="115">
        <f t="shared" si="8"/>
        <v>-18.565538904521954</v>
      </c>
      <c r="F45" s="90">
        <v>620000</v>
      </c>
      <c r="G45" s="90">
        <v>444594</v>
      </c>
      <c r="H45" s="141">
        <v>469482</v>
      </c>
      <c r="I45" s="152">
        <f t="shared" si="9"/>
        <v>75.72290322580645</v>
      </c>
      <c r="J45" s="153">
        <v>496253</v>
      </c>
      <c r="K45" s="154">
        <f t="shared" si="10"/>
        <v>-26771</v>
      </c>
      <c r="L45" s="155">
        <f t="shared" si="11"/>
        <v>-5.394627337265467</v>
      </c>
    </row>
    <row r="46" spans="1:12" s="3" customFormat="1" ht="19.5" customHeight="1">
      <c r="A46" s="140" t="s">
        <v>75</v>
      </c>
      <c r="B46" s="89">
        <f t="shared" si="6"/>
        <v>2590</v>
      </c>
      <c r="C46" s="87">
        <f>J46-'[2]全市（9)'!J46</f>
        <v>897</v>
      </c>
      <c r="D46" s="89">
        <f t="shared" si="7"/>
        <v>1693</v>
      </c>
      <c r="E46" s="115">
        <f t="shared" si="8"/>
        <v>188.7402452619844</v>
      </c>
      <c r="F46" s="90">
        <v>53000</v>
      </c>
      <c r="G46" s="90">
        <v>21448</v>
      </c>
      <c r="H46" s="141">
        <v>24038</v>
      </c>
      <c r="I46" s="152">
        <f t="shared" si="9"/>
        <v>45.35471698113208</v>
      </c>
      <c r="J46" s="153">
        <v>33033</v>
      </c>
      <c r="K46" s="154">
        <f t="shared" si="10"/>
        <v>-8995</v>
      </c>
      <c r="L46" s="155">
        <f t="shared" si="11"/>
        <v>-27.230345412163594</v>
      </c>
    </row>
    <row r="47" spans="1:12" s="3" customFormat="1" ht="19.5" customHeight="1">
      <c r="A47" s="140" t="s">
        <v>76</v>
      </c>
      <c r="B47" s="89">
        <f t="shared" si="6"/>
        <v>1647</v>
      </c>
      <c r="C47" s="87">
        <f>J47-'[2]全市（9)'!J47</f>
        <v>1922</v>
      </c>
      <c r="D47" s="89">
        <f t="shared" si="7"/>
        <v>-275</v>
      </c>
      <c r="E47" s="115">
        <f t="shared" si="8"/>
        <v>-14.308012486992716</v>
      </c>
      <c r="F47" s="90">
        <v>83000</v>
      </c>
      <c r="G47" s="90">
        <v>30409</v>
      </c>
      <c r="H47" s="141">
        <v>32056</v>
      </c>
      <c r="I47" s="152">
        <f t="shared" si="9"/>
        <v>38.621686746987955</v>
      </c>
      <c r="J47" s="153">
        <v>43753</v>
      </c>
      <c r="K47" s="154">
        <f t="shared" si="10"/>
        <v>-11697</v>
      </c>
      <c r="L47" s="155">
        <f t="shared" si="11"/>
        <v>-26.73416679999086</v>
      </c>
    </row>
    <row r="48" spans="1:12" s="3" customFormat="1" ht="19.5" customHeight="1">
      <c r="A48" s="140" t="s">
        <v>77</v>
      </c>
      <c r="B48" s="89">
        <f t="shared" si="6"/>
        <v>16005</v>
      </c>
      <c r="C48" s="87">
        <f>J48-'[2]全市（9)'!J48</f>
        <v>27542</v>
      </c>
      <c r="D48" s="89">
        <f t="shared" si="7"/>
        <v>-11537</v>
      </c>
      <c r="E48" s="115">
        <f t="shared" si="8"/>
        <v>-41.88875172463874</v>
      </c>
      <c r="F48" s="90">
        <v>400000</v>
      </c>
      <c r="G48" s="90">
        <v>356368</v>
      </c>
      <c r="H48" s="141">
        <v>372373</v>
      </c>
      <c r="I48" s="152">
        <f t="shared" si="9"/>
        <v>93.09325000000001</v>
      </c>
      <c r="J48" s="153">
        <v>323283</v>
      </c>
      <c r="K48" s="154">
        <f t="shared" si="10"/>
        <v>49090</v>
      </c>
      <c r="L48" s="155">
        <f t="shared" si="11"/>
        <v>15.184838052109143</v>
      </c>
    </row>
    <row r="49" spans="1:12" s="3" customFormat="1" ht="19.5" customHeight="1">
      <c r="A49" s="140" t="s">
        <v>78</v>
      </c>
      <c r="B49" s="89">
        <f t="shared" si="6"/>
        <v>10023</v>
      </c>
      <c r="C49" s="87">
        <f>J49-'[2]全市（9)'!J49</f>
        <v>12324</v>
      </c>
      <c r="D49" s="89">
        <f t="shared" si="7"/>
        <v>-2301</v>
      </c>
      <c r="E49" s="115">
        <f t="shared" si="8"/>
        <v>-18.670886075949365</v>
      </c>
      <c r="F49" s="90">
        <v>350000</v>
      </c>
      <c r="G49" s="90">
        <v>284242</v>
      </c>
      <c r="H49" s="141">
        <v>294265</v>
      </c>
      <c r="I49" s="152">
        <f t="shared" si="9"/>
        <v>84.07571428571428</v>
      </c>
      <c r="J49" s="153">
        <v>291508</v>
      </c>
      <c r="K49" s="154">
        <f t="shared" si="10"/>
        <v>2757</v>
      </c>
      <c r="L49" s="155">
        <f t="shared" si="11"/>
        <v>0.945771642630734</v>
      </c>
    </row>
    <row r="50" spans="1:12" s="3" customFormat="1" ht="19.5" customHeight="1">
      <c r="A50" s="140" t="s">
        <v>79</v>
      </c>
      <c r="B50" s="89">
        <f t="shared" si="6"/>
        <v>2045</v>
      </c>
      <c r="C50" s="87">
        <f>J50-'[2]全市（9)'!J50</f>
        <v>402</v>
      </c>
      <c r="D50" s="89">
        <f t="shared" si="7"/>
        <v>1643</v>
      </c>
      <c r="E50" s="115">
        <f t="shared" si="8"/>
        <v>408.70646766169153</v>
      </c>
      <c r="F50" s="90">
        <v>50000</v>
      </c>
      <c r="G50" s="90">
        <v>21780</v>
      </c>
      <c r="H50" s="141">
        <v>23825</v>
      </c>
      <c r="I50" s="152">
        <f t="shared" si="9"/>
        <v>47.65</v>
      </c>
      <c r="J50" s="153">
        <v>31317</v>
      </c>
      <c r="K50" s="154">
        <f t="shared" si="10"/>
        <v>-7492</v>
      </c>
      <c r="L50" s="155">
        <f t="shared" si="11"/>
        <v>-23.923108854615705</v>
      </c>
    </row>
    <row r="51" spans="1:12" s="3" customFormat="1" ht="19.5" customHeight="1">
      <c r="A51" s="174" t="s">
        <v>80</v>
      </c>
      <c r="B51" s="89">
        <f t="shared" si="6"/>
        <v>8469</v>
      </c>
      <c r="C51" s="87">
        <f>J51-'[2]全市（9)'!J51</f>
        <v>7149</v>
      </c>
      <c r="D51" s="89">
        <f t="shared" si="7"/>
        <v>1320</v>
      </c>
      <c r="E51" s="115">
        <f t="shared" si="8"/>
        <v>18.464120856063783</v>
      </c>
      <c r="F51" s="90">
        <v>42000</v>
      </c>
      <c r="G51" s="90">
        <v>177998</v>
      </c>
      <c r="H51" s="141">
        <v>186467</v>
      </c>
      <c r="I51" s="152">
        <f t="shared" si="9"/>
        <v>443.9690476190476</v>
      </c>
      <c r="J51" s="153">
        <v>178142</v>
      </c>
      <c r="K51" s="154">
        <f t="shared" si="10"/>
        <v>8325</v>
      </c>
      <c r="L51" s="155">
        <f t="shared" si="11"/>
        <v>4.67323820323113</v>
      </c>
    </row>
    <row r="52" spans="1:12" s="3" customFormat="1" ht="19.5" customHeight="1">
      <c r="A52" s="174" t="s">
        <v>81</v>
      </c>
      <c r="B52" s="89">
        <f t="shared" si="6"/>
        <v>17838</v>
      </c>
      <c r="C52" s="87">
        <f>J52-'[2]全市（9)'!J52</f>
        <v>20312</v>
      </c>
      <c r="D52" s="89">
        <f t="shared" si="7"/>
        <v>-2474</v>
      </c>
      <c r="E52" s="115">
        <f t="shared" si="8"/>
        <v>-12.179992122883025</v>
      </c>
      <c r="F52" s="90">
        <v>380000</v>
      </c>
      <c r="G52" s="90">
        <v>251495</v>
      </c>
      <c r="H52" s="141">
        <v>269333</v>
      </c>
      <c r="I52" s="152">
        <f t="shared" si="9"/>
        <v>70.87710526315789</v>
      </c>
      <c r="J52" s="153">
        <v>247765</v>
      </c>
      <c r="K52" s="154">
        <f t="shared" si="10"/>
        <v>21568</v>
      </c>
      <c r="L52" s="155">
        <f t="shared" si="11"/>
        <v>8.705022904768631</v>
      </c>
    </row>
    <row r="53" spans="1:12" s="3" customFormat="1" ht="19.5" customHeight="1">
      <c r="A53" s="174" t="s">
        <v>82</v>
      </c>
      <c r="B53" s="89">
        <f t="shared" si="6"/>
        <v>15427</v>
      </c>
      <c r="C53" s="87">
        <f>J53-'[2]全市（9)'!J53</f>
        <v>2693</v>
      </c>
      <c r="D53" s="89">
        <f t="shared" si="7"/>
        <v>12734</v>
      </c>
      <c r="E53" s="115">
        <f t="shared" si="8"/>
        <v>472.8555514296324</v>
      </c>
      <c r="F53" s="90">
        <v>80000</v>
      </c>
      <c r="G53" s="90">
        <v>122652</v>
      </c>
      <c r="H53" s="141">
        <v>138079</v>
      </c>
      <c r="I53" s="152">
        <f t="shared" si="9"/>
        <v>172.59875</v>
      </c>
      <c r="J53" s="153">
        <v>57077</v>
      </c>
      <c r="K53" s="154">
        <f t="shared" si="10"/>
        <v>81002</v>
      </c>
      <c r="L53" s="155">
        <f t="shared" si="11"/>
        <v>141.91705941097115</v>
      </c>
    </row>
    <row r="54" spans="1:12" s="3" customFormat="1" ht="19.5" customHeight="1">
      <c r="A54" s="116" t="s">
        <v>83</v>
      </c>
      <c r="B54" s="89">
        <f t="shared" si="6"/>
        <v>238</v>
      </c>
      <c r="C54" s="87">
        <f>J54-'[2]全市（9)'!J54</f>
        <v>322</v>
      </c>
      <c r="D54" s="89">
        <f t="shared" si="7"/>
        <v>-84</v>
      </c>
      <c r="E54" s="115">
        <f t="shared" si="8"/>
        <v>-26.08695652173913</v>
      </c>
      <c r="F54" s="90">
        <v>35000</v>
      </c>
      <c r="G54" s="90">
        <v>5813</v>
      </c>
      <c r="H54" s="141">
        <v>6051</v>
      </c>
      <c r="I54" s="152">
        <f t="shared" si="9"/>
        <v>17.288571428571426</v>
      </c>
      <c r="J54" s="153">
        <v>7541</v>
      </c>
      <c r="K54" s="154">
        <f t="shared" si="10"/>
        <v>-1490</v>
      </c>
      <c r="L54" s="155">
        <f t="shared" si="11"/>
        <v>-19.758652698581088</v>
      </c>
    </row>
    <row r="55" spans="1:12" s="3" customFormat="1" ht="19.5" customHeight="1">
      <c r="A55" s="116" t="s">
        <v>84</v>
      </c>
      <c r="B55" s="89">
        <f t="shared" si="6"/>
        <v>642</v>
      </c>
      <c r="C55" s="87">
        <f>J55-'[2]全市（9)'!J55</f>
        <v>616</v>
      </c>
      <c r="D55" s="89">
        <f t="shared" si="7"/>
        <v>26</v>
      </c>
      <c r="E55" s="115">
        <f t="shared" si="8"/>
        <v>4.220779220779221</v>
      </c>
      <c r="F55" s="90">
        <v>10000</v>
      </c>
      <c r="G55" s="90">
        <v>8021</v>
      </c>
      <c r="H55" s="141">
        <v>8663</v>
      </c>
      <c r="I55" s="152">
        <f t="shared" si="9"/>
        <v>86.63</v>
      </c>
      <c r="J55" s="153">
        <v>4931</v>
      </c>
      <c r="K55" s="154">
        <f t="shared" si="10"/>
        <v>3732</v>
      </c>
      <c r="L55" s="155">
        <f t="shared" si="11"/>
        <v>75.68444534577165</v>
      </c>
    </row>
    <row r="56" spans="1:12" s="3" customFormat="1" ht="19.5" customHeight="1">
      <c r="A56" s="116" t="s">
        <v>85</v>
      </c>
      <c r="B56" s="89">
        <f t="shared" si="6"/>
        <v>1</v>
      </c>
      <c r="C56" s="87">
        <f>J56-'[2]全市（9)'!J56</f>
        <v>25</v>
      </c>
      <c r="D56" s="89">
        <f t="shared" si="7"/>
        <v>-24</v>
      </c>
      <c r="E56" s="115">
        <f t="shared" si="8"/>
        <v>-96</v>
      </c>
      <c r="F56" s="90"/>
      <c r="G56" s="90">
        <v>12142</v>
      </c>
      <c r="H56" s="141">
        <v>12143</v>
      </c>
      <c r="I56" s="152">
        <f t="shared" si="9"/>
        <v>0</v>
      </c>
      <c r="J56" s="153">
        <v>119</v>
      </c>
      <c r="K56" s="154">
        <f t="shared" si="10"/>
        <v>12024</v>
      </c>
      <c r="L56" s="155">
        <f t="shared" si="11"/>
        <v>10104.201680672268</v>
      </c>
    </row>
    <row r="57" spans="1:12" s="3" customFormat="1" ht="19.5" customHeight="1">
      <c r="A57" s="140" t="s">
        <v>86</v>
      </c>
      <c r="B57" s="89">
        <f t="shared" si="6"/>
        <v>0</v>
      </c>
      <c r="C57" s="87">
        <f>J57-'[2]全市（9)'!J57</f>
        <v>0</v>
      </c>
      <c r="D57" s="89">
        <f t="shared" si="7"/>
        <v>0</v>
      </c>
      <c r="E57" s="115">
        <f t="shared" si="8"/>
        <v>0</v>
      </c>
      <c r="F57" s="90"/>
      <c r="G57" s="90">
        <v>0</v>
      </c>
      <c r="H57" s="141">
        <v>0</v>
      </c>
      <c r="I57" s="152">
        <f t="shared" si="9"/>
        <v>0</v>
      </c>
      <c r="J57" s="153">
        <v>0</v>
      </c>
      <c r="K57" s="154">
        <f t="shared" si="10"/>
        <v>0</v>
      </c>
      <c r="L57" s="155">
        <f t="shared" si="11"/>
        <v>0</v>
      </c>
    </row>
    <row r="58" spans="1:12" s="3" customFormat="1" ht="19.5" customHeight="1">
      <c r="A58" s="142" t="s">
        <v>87</v>
      </c>
      <c r="B58" s="89">
        <f t="shared" si="6"/>
        <v>987</v>
      </c>
      <c r="C58" s="87">
        <f>J58-'[2]全市（9)'!J58</f>
        <v>3235</v>
      </c>
      <c r="D58" s="89">
        <f t="shared" si="7"/>
        <v>-2248</v>
      </c>
      <c r="E58" s="115">
        <f t="shared" si="8"/>
        <v>-69.48995363214839</v>
      </c>
      <c r="F58" s="90">
        <v>18000</v>
      </c>
      <c r="G58" s="90">
        <v>19347</v>
      </c>
      <c r="H58" s="141">
        <v>20334</v>
      </c>
      <c r="I58" s="152">
        <f t="shared" si="9"/>
        <v>112.96666666666665</v>
      </c>
      <c r="J58" s="153">
        <v>19530</v>
      </c>
      <c r="K58" s="154">
        <f t="shared" si="10"/>
        <v>804</v>
      </c>
      <c r="L58" s="155">
        <f t="shared" si="11"/>
        <v>4.116743471582182</v>
      </c>
    </row>
    <row r="59" spans="1:12" s="3" customFormat="1" ht="19.5" customHeight="1">
      <c r="A59" s="175" t="s">
        <v>88</v>
      </c>
      <c r="B59" s="89">
        <f t="shared" si="6"/>
        <v>1884</v>
      </c>
      <c r="C59" s="87">
        <f>J59-'[2]全市（9)'!J59</f>
        <v>2451</v>
      </c>
      <c r="D59" s="89">
        <f t="shared" si="7"/>
        <v>-567</v>
      </c>
      <c r="E59" s="115">
        <f t="shared" si="8"/>
        <v>-23.133414932680537</v>
      </c>
      <c r="F59" s="90">
        <v>40000</v>
      </c>
      <c r="G59" s="90">
        <v>28687</v>
      </c>
      <c r="H59" s="141">
        <v>30571</v>
      </c>
      <c r="I59" s="152">
        <f t="shared" si="9"/>
        <v>76.42750000000001</v>
      </c>
      <c r="J59" s="153">
        <v>29369</v>
      </c>
      <c r="K59" s="154">
        <f t="shared" si="10"/>
        <v>1202</v>
      </c>
      <c r="L59" s="155">
        <f t="shared" si="11"/>
        <v>4.092750859750076</v>
      </c>
    </row>
    <row r="60" spans="1:12" s="3" customFormat="1" ht="19.5" customHeight="1">
      <c r="A60" s="175" t="s">
        <v>89</v>
      </c>
      <c r="B60" s="89">
        <f t="shared" si="6"/>
        <v>228</v>
      </c>
      <c r="C60" s="87">
        <f>J60-'[2]全市（9)'!J60</f>
        <v>39</v>
      </c>
      <c r="D60" s="89">
        <f t="shared" si="7"/>
        <v>189</v>
      </c>
      <c r="E60" s="115">
        <f t="shared" si="8"/>
        <v>484.6153846153846</v>
      </c>
      <c r="F60" s="90">
        <v>17000</v>
      </c>
      <c r="G60" s="90">
        <v>8598</v>
      </c>
      <c r="H60" s="141">
        <v>8826</v>
      </c>
      <c r="I60" s="152">
        <f t="shared" si="9"/>
        <v>51.917647058823526</v>
      </c>
      <c r="J60" s="153">
        <v>15214</v>
      </c>
      <c r="K60" s="154">
        <f t="shared" si="10"/>
        <v>-6388</v>
      </c>
      <c r="L60" s="155">
        <f t="shared" si="11"/>
        <v>-41.98764296043118</v>
      </c>
    </row>
    <row r="61" spans="1:12" s="3" customFormat="1" ht="19.5" customHeight="1">
      <c r="A61" s="116" t="s">
        <v>90</v>
      </c>
      <c r="B61" s="89">
        <f t="shared" si="6"/>
        <v>1461</v>
      </c>
      <c r="C61" s="87">
        <f>J61-'[2]全市（9)'!J61</f>
        <v>1851</v>
      </c>
      <c r="D61" s="89">
        <f t="shared" si="7"/>
        <v>-390</v>
      </c>
      <c r="E61" s="115">
        <f t="shared" si="8"/>
        <v>-21.06969205834684</v>
      </c>
      <c r="F61" s="90">
        <v>36000</v>
      </c>
      <c r="G61" s="90">
        <v>13396</v>
      </c>
      <c r="H61" s="141">
        <v>14857</v>
      </c>
      <c r="I61" s="152">
        <f t="shared" si="9"/>
        <v>41.26944444444444</v>
      </c>
      <c r="J61" s="153">
        <v>17061</v>
      </c>
      <c r="K61" s="154">
        <f t="shared" si="10"/>
        <v>-2204</v>
      </c>
      <c r="L61" s="155">
        <f t="shared" si="11"/>
        <v>-12.918351796494932</v>
      </c>
    </row>
    <row r="62" spans="1:12" s="3" customFormat="1" ht="19.5" customHeight="1">
      <c r="A62" s="140" t="s">
        <v>91</v>
      </c>
      <c r="B62" s="89">
        <f t="shared" si="6"/>
        <v>126</v>
      </c>
      <c r="C62" s="87">
        <f>J62-'[2]全市（9)'!J62</f>
        <v>657</v>
      </c>
      <c r="D62" s="89">
        <f t="shared" si="7"/>
        <v>-531</v>
      </c>
      <c r="E62" s="115">
        <f t="shared" si="8"/>
        <v>-80.82191780821918</v>
      </c>
      <c r="F62" s="90">
        <v>6384</v>
      </c>
      <c r="G62" s="90">
        <v>3750</v>
      </c>
      <c r="H62" s="141">
        <v>3876</v>
      </c>
      <c r="I62" s="152">
        <f t="shared" si="9"/>
        <v>60.71428571428571</v>
      </c>
      <c r="J62" s="153">
        <v>4779</v>
      </c>
      <c r="K62" s="154">
        <f t="shared" si="10"/>
        <v>-903</v>
      </c>
      <c r="L62" s="155">
        <f t="shared" si="11"/>
        <v>-18.89516635279347</v>
      </c>
    </row>
    <row r="63" spans="1:12" s="3" customFormat="1" ht="19.5" customHeight="1">
      <c r="A63" s="140" t="s">
        <v>92</v>
      </c>
      <c r="B63" s="89">
        <f t="shared" si="6"/>
        <v>82</v>
      </c>
      <c r="C63" s="87">
        <f>J63-'[2]全市（9)'!J63</f>
        <v>1170</v>
      </c>
      <c r="D63" s="89">
        <f t="shared" si="7"/>
        <v>-1088</v>
      </c>
      <c r="E63" s="115">
        <f t="shared" si="8"/>
        <v>-92.99145299145299</v>
      </c>
      <c r="F63" s="90">
        <v>30000</v>
      </c>
      <c r="G63" s="90">
        <v>13195</v>
      </c>
      <c r="H63" s="141">
        <v>13277</v>
      </c>
      <c r="I63" s="152">
        <f t="shared" si="9"/>
        <v>44.25666666666667</v>
      </c>
      <c r="J63" s="153">
        <v>21418</v>
      </c>
      <c r="K63" s="154">
        <f t="shared" si="10"/>
        <v>-8141</v>
      </c>
      <c r="L63" s="155">
        <f t="shared" si="11"/>
        <v>-38.01008497525446</v>
      </c>
    </row>
    <row r="64" spans="1:12" s="3" customFormat="1" ht="19.5" customHeight="1">
      <c r="A64" s="140" t="s">
        <v>93</v>
      </c>
      <c r="B64" s="89">
        <f t="shared" si="6"/>
        <v>0</v>
      </c>
      <c r="C64" s="87">
        <f>J64-'[2]全市（9)'!J64</f>
        <v>0</v>
      </c>
      <c r="D64" s="89">
        <f t="shared" si="7"/>
        <v>0</v>
      </c>
      <c r="E64" s="115">
        <f t="shared" si="8"/>
        <v>0</v>
      </c>
      <c r="F64" s="90">
        <v>300</v>
      </c>
      <c r="G64" s="90">
        <v>55</v>
      </c>
      <c r="H64" s="141">
        <v>55</v>
      </c>
      <c r="I64" s="152">
        <f t="shared" si="9"/>
        <v>18.333333333333332</v>
      </c>
      <c r="J64" s="153">
        <v>2</v>
      </c>
      <c r="K64" s="154">
        <f t="shared" si="10"/>
        <v>53</v>
      </c>
      <c r="L64" s="155">
        <f t="shared" si="11"/>
        <v>2650</v>
      </c>
    </row>
    <row r="65" spans="1:12" s="3" customFormat="1" ht="19.5" customHeight="1">
      <c r="A65" s="156" t="s">
        <v>94</v>
      </c>
      <c r="B65" s="89">
        <f t="shared" si="6"/>
        <v>126799</v>
      </c>
      <c r="C65" s="87">
        <f>J65-'[2]全市（9)'!J65</f>
        <v>141454</v>
      </c>
      <c r="D65" s="89">
        <f t="shared" si="7"/>
        <v>-14655</v>
      </c>
      <c r="E65" s="115">
        <f t="shared" si="8"/>
        <v>-10.360258458580173</v>
      </c>
      <c r="F65" s="90">
        <v>2720184</v>
      </c>
      <c r="G65" s="90">
        <v>2111182</v>
      </c>
      <c r="H65" s="141">
        <v>2237981</v>
      </c>
      <c r="I65" s="152">
        <f t="shared" si="9"/>
        <v>82.27314769883213</v>
      </c>
      <c r="J65" s="153">
        <v>2229433</v>
      </c>
      <c r="K65" s="154">
        <f t="shared" si="10"/>
        <v>8548</v>
      </c>
      <c r="L65" s="155">
        <f t="shared" si="11"/>
        <v>0.3834158730044814</v>
      </c>
    </row>
    <row r="66" spans="1:12" s="3" customFormat="1" ht="21" customHeight="1">
      <c r="A66" s="35" t="s">
        <v>36</v>
      </c>
      <c r="B66" s="5"/>
      <c r="C66" s="5"/>
      <c r="D66" s="7"/>
      <c r="E66" s="8"/>
      <c r="F66" s="7"/>
      <c r="G66" s="5"/>
      <c r="H66" s="8"/>
      <c r="I66" s="107"/>
      <c r="J66" s="108"/>
      <c r="K66" s="5"/>
      <c r="L66" s="8"/>
    </row>
    <row r="67" spans="1:12" s="3" customFormat="1" ht="14.25">
      <c r="A67" s="5"/>
      <c r="B67" s="5"/>
      <c r="C67" s="5"/>
      <c r="D67" s="7"/>
      <c r="E67" s="8"/>
      <c r="F67" s="7"/>
      <c r="G67" s="5"/>
      <c r="H67" s="8"/>
      <c r="I67" s="107"/>
      <c r="J67" s="108"/>
      <c r="K67" s="5"/>
      <c r="L67" s="8"/>
    </row>
  </sheetData>
  <sheetProtection/>
  <mergeCells count="34">
    <mergeCell ref="D3:E3"/>
    <mergeCell ref="K3:M3"/>
    <mergeCell ref="B4:E4"/>
    <mergeCell ref="F4:L4"/>
    <mergeCell ref="D37:E37"/>
    <mergeCell ref="K37:M37"/>
    <mergeCell ref="B38:E38"/>
    <mergeCell ref="F38:L38"/>
    <mergeCell ref="A4:A6"/>
    <mergeCell ref="A38:A40"/>
    <mergeCell ref="B5:B6"/>
    <mergeCell ref="B39:B40"/>
    <mergeCell ref="C5:C6"/>
    <mergeCell ref="C39:C40"/>
    <mergeCell ref="D5:D6"/>
    <mergeCell ref="D39:D40"/>
    <mergeCell ref="E5:E6"/>
    <mergeCell ref="E39:E40"/>
    <mergeCell ref="F5:F6"/>
    <mergeCell ref="F39:F40"/>
    <mergeCell ref="G5:G6"/>
    <mergeCell ref="G39:G40"/>
    <mergeCell ref="H5:H6"/>
    <mergeCell ref="H39:H40"/>
    <mergeCell ref="I5:I6"/>
    <mergeCell ref="I39:I40"/>
    <mergeCell ref="J5:J6"/>
    <mergeCell ref="J39:J40"/>
    <mergeCell ref="K5:K6"/>
    <mergeCell ref="K39:K40"/>
    <mergeCell ref="L5:L6"/>
    <mergeCell ref="L39:L40"/>
    <mergeCell ref="A1:M2"/>
    <mergeCell ref="A35:M3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SheetLayoutView="100" workbookViewId="0" topLeftCell="A1">
      <selection activeCell="L19" sqref="L19"/>
    </sheetView>
  </sheetViews>
  <sheetFormatPr defaultColWidth="8.7109375" defaultRowHeight="24" customHeight="1"/>
  <cols>
    <col min="1" max="1" width="34.140625" style="5" customWidth="1"/>
    <col min="2" max="3" width="10.7109375" style="5" customWidth="1"/>
    <col min="4" max="4" width="10.7109375" style="7" customWidth="1"/>
    <col min="5" max="5" width="10.7109375" style="8" customWidth="1"/>
    <col min="6" max="6" width="10.7109375" style="79" customWidth="1"/>
    <col min="7" max="7" width="10.7109375" style="5" hidden="1" customWidth="1"/>
    <col min="8" max="9" width="10.7109375" style="5" customWidth="1"/>
    <col min="10" max="10" width="10.7109375" style="7" customWidth="1"/>
    <col min="11" max="11" width="10.7109375" style="5" customWidth="1"/>
    <col min="12" max="12" width="10.7109375" style="8" customWidth="1"/>
    <col min="13" max="13" width="9.8515625" style="3" hidden="1" customWidth="1"/>
    <col min="14" max="32" width="9.00390625" style="3" bestFit="1" customWidth="1"/>
    <col min="33" max="16384" width="8.7109375" style="3" customWidth="1"/>
  </cols>
  <sheetData>
    <row r="1" spans="1:12" s="3" customFormat="1" ht="24" customHeight="1">
      <c r="A1" s="9" t="s">
        <v>95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3" s="78" customFormat="1" ht="24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66"/>
    </row>
    <row r="3" spans="1:13" s="78" customFormat="1" ht="24" customHeight="1">
      <c r="A3" s="37"/>
      <c r="B3" s="37"/>
      <c r="C3" s="37"/>
      <c r="D3" s="38"/>
      <c r="E3" s="39"/>
      <c r="F3" s="80"/>
      <c r="G3" s="37"/>
      <c r="H3" s="37"/>
      <c r="I3" s="37"/>
      <c r="J3" s="38"/>
      <c r="K3" s="37"/>
      <c r="L3" s="67"/>
      <c r="M3" s="67"/>
    </row>
    <row r="4" spans="1:13" s="3" customFormat="1" ht="24" customHeight="1">
      <c r="A4" s="3" t="s">
        <v>1</v>
      </c>
      <c r="B4" s="5"/>
      <c r="C4" s="5"/>
      <c r="D4" s="40"/>
      <c r="E4" s="40"/>
      <c r="F4" s="40"/>
      <c r="G4" s="40"/>
      <c r="H4" s="81"/>
      <c r="I4" s="5"/>
      <c r="J4" s="7"/>
      <c r="K4" s="5"/>
      <c r="L4" s="98" t="s">
        <v>3</v>
      </c>
      <c r="M4" s="99" t="s">
        <v>2</v>
      </c>
    </row>
    <row r="5" spans="1:13" s="3" customFormat="1" ht="24" customHeight="1">
      <c r="A5" s="18" t="s">
        <v>4</v>
      </c>
      <c r="B5" s="19" t="s">
        <v>5</v>
      </c>
      <c r="C5" s="19"/>
      <c r="D5" s="19"/>
      <c r="E5" s="19"/>
      <c r="F5" s="82" t="s">
        <v>6</v>
      </c>
      <c r="G5" s="83"/>
      <c r="H5" s="83"/>
      <c r="I5" s="83"/>
      <c r="J5" s="83"/>
      <c r="K5" s="83"/>
      <c r="L5" s="100"/>
      <c r="M5" s="99"/>
    </row>
    <row r="6" spans="1:13" s="3" customFormat="1" ht="24" customHeight="1">
      <c r="A6" s="18"/>
      <c r="B6" s="21" t="s">
        <v>5</v>
      </c>
      <c r="C6" s="22" t="s">
        <v>7</v>
      </c>
      <c r="D6" s="21" t="s">
        <v>8</v>
      </c>
      <c r="E6" s="23" t="s">
        <v>9</v>
      </c>
      <c r="F6" s="43" t="s">
        <v>10</v>
      </c>
      <c r="G6" s="21" t="s">
        <v>11</v>
      </c>
      <c r="H6" s="22" t="s">
        <v>6</v>
      </c>
      <c r="I6" s="23" t="s">
        <v>96</v>
      </c>
      <c r="J6" s="22" t="s">
        <v>13</v>
      </c>
      <c r="K6" s="43" t="s">
        <v>97</v>
      </c>
      <c r="L6" s="23" t="s">
        <v>15</v>
      </c>
      <c r="M6" s="101" t="s">
        <v>40</v>
      </c>
    </row>
    <row r="7" spans="1:13" s="3" customFormat="1" ht="24" customHeight="1">
      <c r="A7" s="18"/>
      <c r="B7" s="21"/>
      <c r="C7" s="22"/>
      <c r="D7" s="21"/>
      <c r="E7" s="23"/>
      <c r="F7" s="84"/>
      <c r="G7" s="21"/>
      <c r="H7" s="22"/>
      <c r="I7" s="23"/>
      <c r="J7" s="22"/>
      <c r="K7" s="84"/>
      <c r="L7" s="102"/>
      <c r="M7" s="103"/>
    </row>
    <row r="8" spans="1:13" s="3" customFormat="1" ht="24" customHeight="1">
      <c r="A8" s="85" t="s">
        <v>98</v>
      </c>
      <c r="B8" s="86">
        <f aca="true" t="shared" si="0" ref="B8:B23">H8-G8</f>
        <v>5452</v>
      </c>
      <c r="C8" s="87">
        <f>J8-'[1]县区 (9)'!J8</f>
        <v>41408</v>
      </c>
      <c r="D8" s="86">
        <f aca="true" t="shared" si="1" ref="D8:D23">B8-C8</f>
        <v>-35956</v>
      </c>
      <c r="E8" s="88">
        <f aca="true" t="shared" si="2" ref="E8:E23">IF(C8&lt;=0,0,D8/C8*100)</f>
        <v>-86.83346213292118</v>
      </c>
      <c r="F8" s="89">
        <f>SUM(F9:F15)</f>
        <v>1291964</v>
      </c>
      <c r="G8" s="90">
        <v>162281</v>
      </c>
      <c r="H8" s="91">
        <v>167733</v>
      </c>
      <c r="I8" s="88">
        <f aca="true" t="shared" si="3" ref="I8:I23">IF(F8&lt;=0,0,H8/F8*100)</f>
        <v>12.98279209018208</v>
      </c>
      <c r="J8" s="104">
        <v>407948</v>
      </c>
      <c r="K8" s="89">
        <f aca="true" t="shared" si="4" ref="K8:K23">H8-J8</f>
        <v>-240215</v>
      </c>
      <c r="L8" s="88">
        <f aca="true" t="shared" si="5" ref="L8:L23">IF(J8&lt;=0,0,K8/J8*100)</f>
        <v>-58.88373027934934</v>
      </c>
      <c r="M8" s="105"/>
    </row>
    <row r="9" spans="1:13" s="3" customFormat="1" ht="24" customHeight="1">
      <c r="A9" s="89" t="s">
        <v>19</v>
      </c>
      <c r="B9" s="86">
        <f t="shared" si="0"/>
        <v>569</v>
      </c>
      <c r="C9" s="87">
        <f>J9-'[1]县区 (9)'!J9</f>
        <v>11549</v>
      </c>
      <c r="D9" s="86">
        <f t="shared" si="1"/>
        <v>-10980</v>
      </c>
      <c r="E9" s="88">
        <f t="shared" si="2"/>
        <v>-95.07316650792276</v>
      </c>
      <c r="F9" s="89">
        <v>778595</v>
      </c>
      <c r="G9" s="90">
        <v>38551</v>
      </c>
      <c r="H9" s="91">
        <v>39120</v>
      </c>
      <c r="I9" s="88">
        <f t="shared" si="3"/>
        <v>5.024435040040072</v>
      </c>
      <c r="J9" s="104">
        <v>232803</v>
      </c>
      <c r="K9" s="86">
        <f t="shared" si="4"/>
        <v>-193683</v>
      </c>
      <c r="L9" s="88">
        <f t="shared" si="5"/>
        <v>-83.19609283385523</v>
      </c>
      <c r="M9" s="75"/>
    </row>
    <row r="10" spans="1:13" s="3" customFormat="1" ht="24" customHeight="1">
      <c r="A10" s="89" t="s">
        <v>20</v>
      </c>
      <c r="B10" s="86">
        <f t="shared" si="0"/>
        <v>1</v>
      </c>
      <c r="C10" s="87">
        <f>J10-'[1]县区 (9)'!J10</f>
        <v>0</v>
      </c>
      <c r="D10" s="86">
        <f t="shared" si="1"/>
        <v>1</v>
      </c>
      <c r="E10" s="88">
        <f t="shared" si="2"/>
        <v>0</v>
      </c>
      <c r="F10" s="89">
        <v>250</v>
      </c>
      <c r="G10" s="90">
        <v>4</v>
      </c>
      <c r="H10" s="91">
        <v>5</v>
      </c>
      <c r="I10" s="88">
        <f t="shared" si="3"/>
        <v>2</v>
      </c>
      <c r="J10" s="104">
        <v>6</v>
      </c>
      <c r="K10" s="86">
        <f t="shared" si="4"/>
        <v>-1</v>
      </c>
      <c r="L10" s="88">
        <f t="shared" si="5"/>
        <v>-16.666666666666664</v>
      </c>
      <c r="M10" s="75"/>
    </row>
    <row r="11" spans="1:13" s="3" customFormat="1" ht="24" customHeight="1">
      <c r="A11" s="92" t="s">
        <v>21</v>
      </c>
      <c r="B11" s="86">
        <f t="shared" si="0"/>
        <v>0</v>
      </c>
      <c r="C11" s="87">
        <f>J11-'[1]县区 (9)'!J11</f>
        <v>0</v>
      </c>
      <c r="D11" s="86">
        <f t="shared" si="1"/>
        <v>0</v>
      </c>
      <c r="E11" s="88">
        <f t="shared" si="2"/>
        <v>0</v>
      </c>
      <c r="F11" s="89">
        <v>193</v>
      </c>
      <c r="G11" s="90">
        <v>133</v>
      </c>
      <c r="H11" s="91">
        <v>133</v>
      </c>
      <c r="I11" s="88">
        <f t="shared" si="3"/>
        <v>68.9119170984456</v>
      </c>
      <c r="J11" s="104">
        <v>117</v>
      </c>
      <c r="K11" s="86">
        <f t="shared" si="4"/>
        <v>16</v>
      </c>
      <c r="L11" s="88">
        <f t="shared" si="5"/>
        <v>13.675213675213676</v>
      </c>
      <c r="M11" s="75"/>
    </row>
    <row r="12" spans="1:13" s="3" customFormat="1" ht="24" customHeight="1">
      <c r="A12" s="92" t="s">
        <v>22</v>
      </c>
      <c r="B12" s="86">
        <f t="shared" si="0"/>
        <v>-51</v>
      </c>
      <c r="C12" s="87">
        <f>J12-'[1]县区 (9)'!J12</f>
        <v>0</v>
      </c>
      <c r="D12" s="86">
        <f t="shared" si="1"/>
        <v>-51</v>
      </c>
      <c r="E12" s="88">
        <f t="shared" si="2"/>
        <v>0</v>
      </c>
      <c r="F12" s="89">
        <v>1800</v>
      </c>
      <c r="G12" s="90">
        <v>1587</v>
      </c>
      <c r="H12" s="91">
        <v>1536</v>
      </c>
      <c r="I12" s="88">
        <f t="shared" si="3"/>
        <v>85.33333333333334</v>
      </c>
      <c r="J12" s="104">
        <v>200</v>
      </c>
      <c r="K12" s="86">
        <f t="shared" si="4"/>
        <v>1336</v>
      </c>
      <c r="L12" s="88">
        <f t="shared" si="5"/>
        <v>668</v>
      </c>
      <c r="M12" s="75"/>
    </row>
    <row r="13" spans="1:13" s="3" customFormat="1" ht="24" customHeight="1">
      <c r="A13" s="92" t="s">
        <v>23</v>
      </c>
      <c r="B13" s="86">
        <f t="shared" si="0"/>
        <v>-17</v>
      </c>
      <c r="C13" s="87">
        <f>J13-'[1]县区 (9)'!J13</f>
        <v>14877</v>
      </c>
      <c r="D13" s="86">
        <f t="shared" si="1"/>
        <v>-14894</v>
      </c>
      <c r="E13" s="88">
        <f t="shared" si="2"/>
        <v>-100.11427035020502</v>
      </c>
      <c r="F13" s="89">
        <v>164600</v>
      </c>
      <c r="G13" s="90">
        <v>88269</v>
      </c>
      <c r="H13" s="91">
        <v>88252</v>
      </c>
      <c r="I13" s="88">
        <f t="shared" si="3"/>
        <v>53.61603888213852</v>
      </c>
      <c r="J13" s="104">
        <v>42936</v>
      </c>
      <c r="K13" s="86">
        <f t="shared" si="4"/>
        <v>45316</v>
      </c>
      <c r="L13" s="88">
        <f t="shared" si="5"/>
        <v>105.54313396683438</v>
      </c>
      <c r="M13" s="75"/>
    </row>
    <row r="14" spans="1:13" s="3" customFormat="1" ht="24" customHeight="1">
      <c r="A14" s="92" t="s">
        <v>24</v>
      </c>
      <c r="B14" s="86">
        <f t="shared" si="0"/>
        <v>2236</v>
      </c>
      <c r="C14" s="87">
        <f>J14-'[1]县区 (9)'!J14</f>
        <v>9746</v>
      </c>
      <c r="D14" s="86">
        <f t="shared" si="1"/>
        <v>-7510</v>
      </c>
      <c r="E14" s="88">
        <f t="shared" si="2"/>
        <v>-77.05725425815719</v>
      </c>
      <c r="F14" s="89">
        <v>76326</v>
      </c>
      <c r="G14" s="90">
        <v>17014</v>
      </c>
      <c r="H14" s="91">
        <v>19250</v>
      </c>
      <c r="I14" s="88">
        <f t="shared" si="3"/>
        <v>25.220763566805545</v>
      </c>
      <c r="J14" s="104">
        <v>35520</v>
      </c>
      <c r="K14" s="86">
        <f t="shared" si="4"/>
        <v>-16270</v>
      </c>
      <c r="L14" s="88">
        <f t="shared" si="5"/>
        <v>-45.80518018018018</v>
      </c>
      <c r="M14" s="75"/>
    </row>
    <row r="15" spans="1:13" s="3" customFormat="1" ht="24" customHeight="1">
      <c r="A15" s="92" t="s">
        <v>25</v>
      </c>
      <c r="B15" s="86">
        <f t="shared" si="0"/>
        <v>2714</v>
      </c>
      <c r="C15" s="87">
        <f>J15-'[1]县区 (9)'!J15</f>
        <v>5236</v>
      </c>
      <c r="D15" s="86">
        <f t="shared" si="1"/>
        <v>-2522</v>
      </c>
      <c r="E15" s="88">
        <f t="shared" si="2"/>
        <v>-48.16653934300993</v>
      </c>
      <c r="F15" s="89">
        <v>270200</v>
      </c>
      <c r="G15" s="90">
        <v>16723</v>
      </c>
      <c r="H15" s="91">
        <v>19437</v>
      </c>
      <c r="I15" s="88">
        <f t="shared" si="3"/>
        <v>7.193560325684678</v>
      </c>
      <c r="J15" s="104">
        <v>96366</v>
      </c>
      <c r="K15" s="86">
        <f t="shared" si="4"/>
        <v>-76929</v>
      </c>
      <c r="L15" s="88">
        <f t="shared" si="5"/>
        <v>-79.83002303717079</v>
      </c>
      <c r="M15" s="75"/>
    </row>
    <row r="16" spans="1:13" s="3" customFormat="1" ht="24" customHeight="1">
      <c r="A16" s="93" t="s">
        <v>99</v>
      </c>
      <c r="B16" s="86">
        <f t="shared" si="0"/>
        <v>31377</v>
      </c>
      <c r="C16" s="87">
        <f>J16-'[1]县区 (9)'!J16</f>
        <v>85497</v>
      </c>
      <c r="D16" s="86">
        <f t="shared" si="1"/>
        <v>-54120</v>
      </c>
      <c r="E16" s="88">
        <f t="shared" si="2"/>
        <v>-63.30046668304151</v>
      </c>
      <c r="F16" s="89">
        <f>SUM(F17:F23)</f>
        <v>976029</v>
      </c>
      <c r="G16" s="90">
        <v>1077137</v>
      </c>
      <c r="H16" s="91">
        <v>1108514</v>
      </c>
      <c r="I16" s="88">
        <f t="shared" si="3"/>
        <v>113.57387946464705</v>
      </c>
      <c r="J16" s="104">
        <v>812578</v>
      </c>
      <c r="K16" s="86">
        <f t="shared" si="4"/>
        <v>295936</v>
      </c>
      <c r="L16" s="88">
        <f t="shared" si="5"/>
        <v>36.419396045671924</v>
      </c>
      <c r="M16" s="75"/>
    </row>
    <row r="17" spans="1:13" s="3" customFormat="1" ht="24" customHeight="1">
      <c r="A17" s="89" t="s">
        <v>19</v>
      </c>
      <c r="B17" s="86">
        <f t="shared" si="0"/>
        <v>-9905</v>
      </c>
      <c r="C17" s="87">
        <f>J17-'[1]县区 (9)'!J17</f>
        <v>14951</v>
      </c>
      <c r="D17" s="86">
        <f t="shared" si="1"/>
        <v>-24856</v>
      </c>
      <c r="E17" s="88">
        <f t="shared" si="2"/>
        <v>-166.2497491806568</v>
      </c>
      <c r="F17" s="89">
        <v>480742</v>
      </c>
      <c r="G17" s="90">
        <v>124894</v>
      </c>
      <c r="H17" s="91">
        <v>114989</v>
      </c>
      <c r="I17" s="88">
        <f t="shared" si="3"/>
        <v>23.919066775942188</v>
      </c>
      <c r="J17" s="104">
        <v>236444</v>
      </c>
      <c r="K17" s="86">
        <f t="shared" si="4"/>
        <v>-121455</v>
      </c>
      <c r="L17" s="88">
        <f t="shared" si="5"/>
        <v>-51.36734279575713</v>
      </c>
      <c r="M17" s="75"/>
    </row>
    <row r="18" spans="1:13" s="3" customFormat="1" ht="24" customHeight="1">
      <c r="A18" s="89" t="s">
        <v>20</v>
      </c>
      <c r="B18" s="86">
        <f t="shared" si="0"/>
        <v>1</v>
      </c>
      <c r="C18" s="87">
        <f>J18-'[1]县区 (9)'!J18</f>
        <v>3000</v>
      </c>
      <c r="D18" s="86">
        <f t="shared" si="1"/>
        <v>-2999</v>
      </c>
      <c r="E18" s="88">
        <f t="shared" si="2"/>
        <v>-99.96666666666667</v>
      </c>
      <c r="F18" s="89">
        <v>49832</v>
      </c>
      <c r="G18" s="90">
        <v>104970</v>
      </c>
      <c r="H18" s="91">
        <v>104971</v>
      </c>
      <c r="I18" s="88">
        <f t="shared" si="3"/>
        <v>210.64978327179324</v>
      </c>
      <c r="J18" s="104">
        <v>52451</v>
      </c>
      <c r="K18" s="86">
        <f t="shared" si="4"/>
        <v>52520</v>
      </c>
      <c r="L18" s="88">
        <f t="shared" si="5"/>
        <v>100.13155135269108</v>
      </c>
      <c r="M18" s="75"/>
    </row>
    <row r="19" spans="1:13" s="3" customFormat="1" ht="24" customHeight="1">
      <c r="A19" s="92" t="s">
        <v>21</v>
      </c>
      <c r="B19" s="86">
        <f t="shared" si="0"/>
        <v>2</v>
      </c>
      <c r="C19" s="87">
        <f>J19-'[1]县区 (9)'!J19</f>
        <v>0</v>
      </c>
      <c r="D19" s="86">
        <f t="shared" si="1"/>
        <v>2</v>
      </c>
      <c r="E19" s="88">
        <f t="shared" si="2"/>
        <v>0</v>
      </c>
      <c r="F19" s="89">
        <v>325</v>
      </c>
      <c r="G19" s="90">
        <v>81448</v>
      </c>
      <c r="H19" s="91">
        <v>81450</v>
      </c>
      <c r="I19" s="88">
        <f t="shared" si="3"/>
        <v>25061.53846153846</v>
      </c>
      <c r="J19" s="104">
        <v>42205</v>
      </c>
      <c r="K19" s="86">
        <f t="shared" si="4"/>
        <v>39245</v>
      </c>
      <c r="L19" s="88">
        <f t="shared" si="5"/>
        <v>92.98661296054969</v>
      </c>
      <c r="M19" s="75"/>
    </row>
    <row r="20" spans="1:13" s="3" customFormat="1" ht="24" customHeight="1">
      <c r="A20" s="92" t="s">
        <v>22</v>
      </c>
      <c r="B20" s="86">
        <f t="shared" si="0"/>
        <v>8</v>
      </c>
      <c r="C20" s="87">
        <f>J20-'[1]县区 (9)'!J20</f>
        <v>0</v>
      </c>
      <c r="D20" s="86">
        <f t="shared" si="1"/>
        <v>8</v>
      </c>
      <c r="E20" s="88">
        <f t="shared" si="2"/>
        <v>0</v>
      </c>
      <c r="F20" s="89">
        <v>8573</v>
      </c>
      <c r="G20" s="90">
        <v>659</v>
      </c>
      <c r="H20" s="91">
        <v>667</v>
      </c>
      <c r="I20" s="88">
        <f t="shared" si="3"/>
        <v>7.780240289280299</v>
      </c>
      <c r="J20" s="104">
        <v>2779</v>
      </c>
      <c r="K20" s="86">
        <f t="shared" si="4"/>
        <v>-2112</v>
      </c>
      <c r="L20" s="88">
        <f t="shared" si="5"/>
        <v>-75.99856063332135</v>
      </c>
      <c r="M20" s="75"/>
    </row>
    <row r="21" spans="1:13" s="3" customFormat="1" ht="24" customHeight="1">
      <c r="A21" s="92" t="s">
        <v>23</v>
      </c>
      <c r="B21" s="86">
        <f t="shared" si="0"/>
        <v>36892</v>
      </c>
      <c r="C21" s="87">
        <f>J21-'[1]县区 (9)'!J21</f>
        <v>870</v>
      </c>
      <c r="D21" s="86">
        <f t="shared" si="1"/>
        <v>36022</v>
      </c>
      <c r="E21" s="88">
        <f t="shared" si="2"/>
        <v>4140.459770114942</v>
      </c>
      <c r="F21" s="89">
        <v>46209</v>
      </c>
      <c r="G21" s="90">
        <v>262415</v>
      </c>
      <c r="H21" s="91">
        <v>299307</v>
      </c>
      <c r="I21" s="88">
        <f t="shared" si="3"/>
        <v>647.7244692592352</v>
      </c>
      <c r="J21" s="104">
        <v>148385</v>
      </c>
      <c r="K21" s="86">
        <f t="shared" si="4"/>
        <v>150922</v>
      </c>
      <c r="L21" s="88">
        <f t="shared" si="5"/>
        <v>101.70974155069584</v>
      </c>
      <c r="M21" s="75"/>
    </row>
    <row r="22" spans="1:13" s="3" customFormat="1" ht="24" customHeight="1">
      <c r="A22" s="92" t="s">
        <v>24</v>
      </c>
      <c r="B22" s="86">
        <f t="shared" si="0"/>
        <v>2528</v>
      </c>
      <c r="C22" s="87">
        <f>J22-'[1]县区 (9)'!J22</f>
        <v>14849</v>
      </c>
      <c r="D22" s="86">
        <f t="shared" si="1"/>
        <v>-12321</v>
      </c>
      <c r="E22" s="88">
        <f t="shared" si="2"/>
        <v>-82.97528453094485</v>
      </c>
      <c r="F22" s="89">
        <v>39339</v>
      </c>
      <c r="G22" s="90">
        <v>157401</v>
      </c>
      <c r="H22" s="91">
        <v>159929</v>
      </c>
      <c r="I22" s="88">
        <f t="shared" si="3"/>
        <v>406.54058313632777</v>
      </c>
      <c r="J22" s="104">
        <v>147497</v>
      </c>
      <c r="K22" s="86">
        <f t="shared" si="4"/>
        <v>12432</v>
      </c>
      <c r="L22" s="88">
        <f t="shared" si="5"/>
        <v>8.42864600635945</v>
      </c>
      <c r="M22" s="75"/>
    </row>
    <row r="23" spans="1:13" s="3" customFormat="1" ht="24" customHeight="1">
      <c r="A23" s="92" t="s">
        <v>25</v>
      </c>
      <c r="B23" s="86">
        <f t="shared" si="0"/>
        <v>1851</v>
      </c>
      <c r="C23" s="87">
        <f>J23-'[1]县区 (9)'!J23</f>
        <v>51827</v>
      </c>
      <c r="D23" s="86">
        <f t="shared" si="1"/>
        <v>-49976</v>
      </c>
      <c r="E23" s="88">
        <f t="shared" si="2"/>
        <v>-96.42850251799256</v>
      </c>
      <c r="F23" s="89">
        <v>351009</v>
      </c>
      <c r="G23" s="94">
        <v>345350</v>
      </c>
      <c r="H23" s="91">
        <v>347201</v>
      </c>
      <c r="I23" s="88">
        <f t="shared" si="3"/>
        <v>98.91512753234247</v>
      </c>
      <c r="J23" s="104">
        <v>182817</v>
      </c>
      <c r="K23" s="86">
        <f t="shared" si="4"/>
        <v>164384</v>
      </c>
      <c r="L23" s="88">
        <f t="shared" si="5"/>
        <v>89.9172396440156</v>
      </c>
      <c r="M23" s="106"/>
    </row>
    <row r="24" spans="1:12" s="3" customFormat="1" ht="24" customHeight="1">
      <c r="A24" s="35" t="s">
        <v>36</v>
      </c>
      <c r="B24" s="5"/>
      <c r="C24" s="5"/>
      <c r="D24" s="7"/>
      <c r="E24" s="8"/>
      <c r="F24" s="79"/>
      <c r="G24" s="5"/>
      <c r="H24" s="95"/>
      <c r="I24" s="5"/>
      <c r="J24" s="7"/>
      <c r="K24" s="5"/>
      <c r="L24" s="8"/>
    </row>
    <row r="25" spans="1:13" s="3" customFormat="1" ht="24" customHeight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</row>
    <row r="26" spans="1:12" s="3" customFormat="1" ht="24" customHeight="1">
      <c r="A26" s="97" t="s">
        <v>100</v>
      </c>
      <c r="B26" s="5"/>
      <c r="C26" s="5"/>
      <c r="D26" s="7"/>
      <c r="E26" s="8"/>
      <c r="F26" s="79"/>
      <c r="G26" s="5"/>
      <c r="H26" s="5"/>
      <c r="I26" s="5"/>
      <c r="J26" s="7"/>
      <c r="K26" s="5"/>
      <c r="L26" s="8"/>
    </row>
  </sheetData>
  <sheetProtection/>
  <mergeCells count="19">
    <mergeCell ref="L3:M3"/>
    <mergeCell ref="D4:G4"/>
    <mergeCell ref="B5:E5"/>
    <mergeCell ref="F5:L5"/>
    <mergeCell ref="A25:M25"/>
    <mergeCell ref="A5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1:L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SheetLayoutView="100" workbookViewId="0" topLeftCell="A1">
      <selection activeCell="D19" sqref="D19"/>
    </sheetView>
  </sheetViews>
  <sheetFormatPr defaultColWidth="8.7109375" defaultRowHeight="15"/>
  <cols>
    <col min="1" max="1" width="43.421875" style="5" customWidth="1"/>
    <col min="2" max="2" width="10.7109375" style="5" customWidth="1"/>
    <col min="3" max="3" width="10.7109375" style="6" customWidth="1"/>
    <col min="4" max="4" width="10.7109375" style="7" customWidth="1"/>
    <col min="5" max="5" width="10.7109375" style="8" customWidth="1"/>
    <col min="6" max="6" width="10.7109375" style="7" customWidth="1"/>
    <col min="7" max="7" width="10.7109375" style="5" hidden="1" customWidth="1"/>
    <col min="8" max="8" width="10.7109375" style="8" customWidth="1"/>
    <col min="9" max="9" width="10.7109375" style="5" customWidth="1"/>
    <col min="10" max="10" width="10.7109375" style="7" customWidth="1"/>
    <col min="11" max="11" width="10.7109375" style="5" customWidth="1"/>
    <col min="12" max="12" width="10.7109375" style="8" customWidth="1"/>
    <col min="13" max="13" width="5.7109375" style="3" hidden="1" customWidth="1"/>
    <col min="14" max="14" width="9.140625" style="3" customWidth="1"/>
    <col min="15" max="32" width="9.00390625" style="3" bestFit="1" customWidth="1"/>
    <col min="33" max="16384" width="8.7109375" style="3" customWidth="1"/>
  </cols>
  <sheetData>
    <row r="1" spans="1:12" s="1" customFormat="1" ht="19.5" customHeight="1">
      <c r="A1" s="9" t="s">
        <v>101</v>
      </c>
      <c r="B1" s="9"/>
      <c r="C1" s="10"/>
      <c r="D1" s="9"/>
      <c r="E1" s="9"/>
      <c r="F1" s="9"/>
      <c r="G1" s="9"/>
      <c r="H1" s="9"/>
      <c r="I1" s="9"/>
      <c r="J1" s="9"/>
      <c r="K1" s="9"/>
      <c r="L1" s="9"/>
    </row>
    <row r="2" spans="1:13" s="2" customFormat="1" ht="19.5" customHeight="1">
      <c r="A2" s="9"/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53"/>
    </row>
    <row r="3" spans="1:13" s="2" customFormat="1" ht="19.5" customHeight="1">
      <c r="A3" s="11"/>
      <c r="B3" s="11"/>
      <c r="C3" s="12"/>
      <c r="D3" s="13"/>
      <c r="E3" s="14"/>
      <c r="F3" s="13"/>
      <c r="G3" s="11"/>
      <c r="H3" s="14"/>
      <c r="I3" s="11"/>
      <c r="J3" s="13"/>
      <c r="K3" s="54"/>
      <c r="L3" s="54"/>
      <c r="M3" s="54"/>
    </row>
    <row r="4" spans="1:13" s="1" customFormat="1" ht="19.5" customHeight="1">
      <c r="A4" s="1" t="s">
        <v>1</v>
      </c>
      <c r="B4" s="15"/>
      <c r="C4" s="6"/>
      <c r="D4" s="16" t="s">
        <v>2</v>
      </c>
      <c r="E4" s="16"/>
      <c r="F4" s="16"/>
      <c r="G4" s="16"/>
      <c r="H4" s="17"/>
      <c r="I4" s="15"/>
      <c r="J4" s="55"/>
      <c r="K4" s="56" t="s">
        <v>3</v>
      </c>
      <c r="L4" s="56"/>
      <c r="M4" s="57" t="s">
        <v>2</v>
      </c>
    </row>
    <row r="5" spans="1:13" s="1" customFormat="1" ht="30" customHeight="1">
      <c r="A5" s="18" t="s">
        <v>4</v>
      </c>
      <c r="B5" s="19" t="s">
        <v>5</v>
      </c>
      <c r="C5" s="20"/>
      <c r="D5" s="19"/>
      <c r="E5" s="19"/>
      <c r="F5" s="19" t="s">
        <v>6</v>
      </c>
      <c r="G5" s="19"/>
      <c r="H5" s="19"/>
      <c r="I5" s="19"/>
      <c r="J5" s="19"/>
      <c r="K5" s="19"/>
      <c r="L5" s="19"/>
      <c r="M5" s="57"/>
    </row>
    <row r="6" spans="1:13" s="1" customFormat="1" ht="30" customHeight="1">
      <c r="A6" s="18"/>
      <c r="B6" s="21" t="s">
        <v>5</v>
      </c>
      <c r="C6" s="22" t="s">
        <v>7</v>
      </c>
      <c r="D6" s="21" t="s">
        <v>8</v>
      </c>
      <c r="E6" s="23" t="s">
        <v>9</v>
      </c>
      <c r="F6" s="24" t="s">
        <v>38</v>
      </c>
      <c r="G6" s="21" t="s">
        <v>11</v>
      </c>
      <c r="H6" s="25" t="s">
        <v>6</v>
      </c>
      <c r="I6" s="23" t="s">
        <v>12</v>
      </c>
      <c r="J6" s="25" t="s">
        <v>13</v>
      </c>
      <c r="K6" s="21" t="s">
        <v>14</v>
      </c>
      <c r="L6" s="23" t="s">
        <v>15</v>
      </c>
      <c r="M6" s="58" t="s">
        <v>40</v>
      </c>
    </row>
    <row r="7" spans="1:13" s="1" customFormat="1" ht="30" customHeight="1">
      <c r="A7" s="18"/>
      <c r="B7" s="21"/>
      <c r="C7" s="22"/>
      <c r="D7" s="21"/>
      <c r="E7" s="23"/>
      <c r="F7" s="24"/>
      <c r="G7" s="21"/>
      <c r="H7" s="25"/>
      <c r="I7" s="23"/>
      <c r="J7" s="25"/>
      <c r="K7" s="21"/>
      <c r="L7" s="23"/>
      <c r="M7" s="59"/>
    </row>
    <row r="8" spans="1:13" s="1" customFormat="1" ht="30" customHeight="1">
      <c r="A8" s="26" t="s">
        <v>102</v>
      </c>
      <c r="B8" s="21"/>
      <c r="C8" s="27">
        <f>J8-'[1]全市 (9)'!J8</f>
        <v>0</v>
      </c>
      <c r="D8" s="21"/>
      <c r="E8" s="23"/>
      <c r="F8" s="28">
        <v>7698</v>
      </c>
      <c r="G8" s="29">
        <v>73</v>
      </c>
      <c r="H8" s="30">
        <v>73</v>
      </c>
      <c r="I8" s="46"/>
      <c r="J8" s="25">
        <v>0</v>
      </c>
      <c r="K8" s="21"/>
      <c r="L8" s="60"/>
      <c r="M8" s="61"/>
    </row>
    <row r="9" spans="1:13" s="1" customFormat="1" ht="30" customHeight="1">
      <c r="A9" s="31" t="s">
        <v>103</v>
      </c>
      <c r="B9" s="29">
        <f aca="true" t="shared" si="0" ref="B9:B21">H9-G9</f>
        <v>37</v>
      </c>
      <c r="C9" s="27">
        <f>J9-'[1]全市 (9)'!J9</f>
        <v>0</v>
      </c>
      <c r="D9" s="28">
        <f aca="true" t="shared" si="1" ref="D9:D21">B9-C9</f>
        <v>37</v>
      </c>
      <c r="E9" s="32">
        <f aca="true" t="shared" si="2" ref="E9:E21">IF(C9&lt;=0,0,D9/C9*100)</f>
        <v>0</v>
      </c>
      <c r="F9" s="28">
        <v>2712</v>
      </c>
      <c r="G9" s="28">
        <v>107</v>
      </c>
      <c r="H9" s="30">
        <v>144</v>
      </c>
      <c r="I9" s="62">
        <f aca="true" t="shared" si="3" ref="I9:I21">IF(F9&lt;=0,0,H9/F9*100)</f>
        <v>5.3097345132743365</v>
      </c>
      <c r="J9" s="63">
        <v>515</v>
      </c>
      <c r="K9" s="28">
        <f aca="true" t="shared" si="4" ref="K9:K21">H9-J9</f>
        <v>-371</v>
      </c>
      <c r="L9" s="64">
        <f aca="true" t="shared" si="5" ref="L9:L21">IF(J9&lt;=0,0,K9/J9*100)</f>
        <v>-72.03883495145631</v>
      </c>
      <c r="M9" s="65"/>
    </row>
    <row r="10" spans="1:13" s="1" customFormat="1" ht="30" customHeight="1">
      <c r="A10" s="31" t="s">
        <v>104</v>
      </c>
      <c r="B10" s="29">
        <f t="shared" si="0"/>
        <v>4154</v>
      </c>
      <c r="C10" s="27">
        <f>J10-'[1]全市 (9)'!J10</f>
        <v>38703</v>
      </c>
      <c r="D10" s="28">
        <f t="shared" si="1"/>
        <v>-34549</v>
      </c>
      <c r="E10" s="32">
        <f t="shared" si="2"/>
        <v>-89.26698188770897</v>
      </c>
      <c r="F10" s="28">
        <v>1212985</v>
      </c>
      <c r="G10" s="28">
        <v>141743</v>
      </c>
      <c r="H10" s="30">
        <v>145897</v>
      </c>
      <c r="I10" s="62">
        <f t="shared" si="3"/>
        <v>12.027931095602996</v>
      </c>
      <c r="J10" s="63">
        <v>366636</v>
      </c>
      <c r="K10" s="28">
        <f t="shared" si="4"/>
        <v>-220739</v>
      </c>
      <c r="L10" s="64">
        <f t="shared" si="5"/>
        <v>-60.20658091404009</v>
      </c>
      <c r="M10" s="65"/>
    </row>
    <row r="11" spans="1:13" s="1" customFormat="1" ht="30" customHeight="1">
      <c r="A11" s="33" t="s">
        <v>105</v>
      </c>
      <c r="B11" s="29">
        <f t="shared" si="0"/>
        <v>3839</v>
      </c>
      <c r="C11" s="27">
        <f>J11-'[1]全市 (9)'!J11</f>
        <v>34006</v>
      </c>
      <c r="D11" s="28">
        <f t="shared" si="1"/>
        <v>-30167</v>
      </c>
      <c r="E11" s="32">
        <f t="shared" si="2"/>
        <v>-88.7108157383991</v>
      </c>
      <c r="F11" s="28">
        <v>1052640</v>
      </c>
      <c r="G11" s="28">
        <v>132353</v>
      </c>
      <c r="H11" s="30">
        <v>136192</v>
      </c>
      <c r="I11" s="62">
        <f t="shared" si="3"/>
        <v>12.93813649490804</v>
      </c>
      <c r="J11" s="63">
        <v>314417</v>
      </c>
      <c r="K11" s="28">
        <f t="shared" si="4"/>
        <v>-178225</v>
      </c>
      <c r="L11" s="64">
        <f t="shared" si="5"/>
        <v>-56.68427597744397</v>
      </c>
      <c r="M11" s="65"/>
    </row>
    <row r="12" spans="1:13" s="1" customFormat="1" ht="30" customHeight="1">
      <c r="A12" s="33" t="s">
        <v>106</v>
      </c>
      <c r="B12" s="29">
        <f t="shared" si="0"/>
        <v>982</v>
      </c>
      <c r="C12" s="27">
        <f>J12-'[1]全市 (9)'!J12</f>
        <v>812</v>
      </c>
      <c r="D12" s="28">
        <f t="shared" si="1"/>
        <v>170</v>
      </c>
      <c r="E12" s="32">
        <f t="shared" si="2"/>
        <v>20.935960591133004</v>
      </c>
      <c r="F12" s="28">
        <v>32000</v>
      </c>
      <c r="G12" s="28">
        <v>3492</v>
      </c>
      <c r="H12" s="30">
        <v>4474</v>
      </c>
      <c r="I12" s="62">
        <f t="shared" si="3"/>
        <v>13.981250000000001</v>
      </c>
      <c r="J12" s="63">
        <v>11612</v>
      </c>
      <c r="K12" s="28">
        <f t="shared" si="4"/>
        <v>-7138</v>
      </c>
      <c r="L12" s="64">
        <f t="shared" si="5"/>
        <v>-61.47089218050292</v>
      </c>
      <c r="M12" s="65"/>
    </row>
    <row r="13" spans="1:13" s="1" customFormat="1" ht="30" customHeight="1">
      <c r="A13" s="33" t="s">
        <v>107</v>
      </c>
      <c r="B13" s="29">
        <f t="shared" si="0"/>
        <v>0</v>
      </c>
      <c r="C13" s="27">
        <f>J13-'[1]全市 (9)'!J13</f>
        <v>3885</v>
      </c>
      <c r="D13" s="28">
        <f t="shared" si="1"/>
        <v>-3885</v>
      </c>
      <c r="E13" s="32">
        <f t="shared" si="2"/>
        <v>-100</v>
      </c>
      <c r="F13" s="28">
        <v>155521</v>
      </c>
      <c r="G13" s="28">
        <v>13204</v>
      </c>
      <c r="H13" s="30">
        <v>13204</v>
      </c>
      <c r="I13" s="62">
        <f t="shared" si="3"/>
        <v>8.490171745294846</v>
      </c>
      <c r="J13" s="63">
        <v>45882</v>
      </c>
      <c r="K13" s="28">
        <f t="shared" si="4"/>
        <v>-32678</v>
      </c>
      <c r="L13" s="64">
        <f t="shared" si="5"/>
        <v>-71.22182991151213</v>
      </c>
      <c r="M13" s="65"/>
    </row>
    <row r="14" spans="1:13" s="1" customFormat="1" ht="30" customHeight="1">
      <c r="A14" s="31" t="s">
        <v>108</v>
      </c>
      <c r="B14" s="29">
        <f t="shared" si="0"/>
        <v>536</v>
      </c>
      <c r="C14" s="27">
        <f>J14-'[1]全市 (9)'!J14</f>
        <v>522</v>
      </c>
      <c r="D14" s="28">
        <f t="shared" si="1"/>
        <v>14</v>
      </c>
      <c r="E14" s="32">
        <f t="shared" si="2"/>
        <v>2.681992337164751</v>
      </c>
      <c r="F14" s="28">
        <v>6150</v>
      </c>
      <c r="G14" s="28">
        <v>4895</v>
      </c>
      <c r="H14" s="30">
        <v>5431</v>
      </c>
      <c r="I14" s="62">
        <f t="shared" si="3"/>
        <v>88.3089430894309</v>
      </c>
      <c r="J14" s="63">
        <v>5350</v>
      </c>
      <c r="K14" s="28">
        <f t="shared" si="4"/>
        <v>81</v>
      </c>
      <c r="L14" s="64">
        <f t="shared" si="5"/>
        <v>1.514018691588785</v>
      </c>
      <c r="M14" s="65"/>
    </row>
    <row r="15" spans="1:13" s="1" customFormat="1" ht="30" customHeight="1">
      <c r="A15" s="33" t="s">
        <v>109</v>
      </c>
      <c r="B15" s="29">
        <f t="shared" si="0"/>
        <v>333</v>
      </c>
      <c r="C15" s="27">
        <f>J15-'[1]全市 (9)'!J15</f>
        <v>333</v>
      </c>
      <c r="D15" s="28">
        <f t="shared" si="1"/>
        <v>0</v>
      </c>
      <c r="E15" s="32">
        <f t="shared" si="2"/>
        <v>0</v>
      </c>
      <c r="F15" s="28">
        <v>4450</v>
      </c>
      <c r="G15" s="28">
        <v>3256</v>
      </c>
      <c r="H15" s="30">
        <v>3589</v>
      </c>
      <c r="I15" s="62">
        <f t="shared" si="3"/>
        <v>80.65168539325843</v>
      </c>
      <c r="J15" s="63">
        <v>3473</v>
      </c>
      <c r="K15" s="28">
        <f t="shared" si="4"/>
        <v>116</v>
      </c>
      <c r="L15" s="64">
        <f t="shared" si="5"/>
        <v>3.3400518283904406</v>
      </c>
      <c r="M15" s="65"/>
    </row>
    <row r="16" spans="1:13" s="1" customFormat="1" ht="30" customHeight="1">
      <c r="A16" s="33" t="s">
        <v>110</v>
      </c>
      <c r="B16" s="29">
        <f t="shared" si="0"/>
        <v>203</v>
      </c>
      <c r="C16" s="27">
        <f>J16-'[1]全市 (9)'!J16</f>
        <v>189</v>
      </c>
      <c r="D16" s="28">
        <f t="shared" si="1"/>
        <v>14</v>
      </c>
      <c r="E16" s="32">
        <f t="shared" si="2"/>
        <v>7.4074074074074066</v>
      </c>
      <c r="F16" s="28">
        <v>1700</v>
      </c>
      <c r="G16" s="28">
        <v>1639</v>
      </c>
      <c r="H16" s="30">
        <v>1842</v>
      </c>
      <c r="I16" s="62">
        <f t="shared" si="3"/>
        <v>108.35294117647058</v>
      </c>
      <c r="J16" s="63">
        <v>1877</v>
      </c>
      <c r="K16" s="28">
        <f t="shared" si="4"/>
        <v>-35</v>
      </c>
      <c r="L16" s="64">
        <f t="shared" si="5"/>
        <v>-1.8646776771443794</v>
      </c>
      <c r="M16" s="65"/>
    </row>
    <row r="17" spans="1:13" s="1" customFormat="1" ht="30" customHeight="1">
      <c r="A17" s="31" t="s">
        <v>111</v>
      </c>
      <c r="B17" s="29">
        <f t="shared" si="0"/>
        <v>293</v>
      </c>
      <c r="C17" s="27">
        <f>J17-'[1]全市 (9)'!J17</f>
        <v>1532</v>
      </c>
      <c r="D17" s="28">
        <f t="shared" si="1"/>
        <v>-1239</v>
      </c>
      <c r="E17" s="32">
        <f t="shared" si="2"/>
        <v>-80.87467362924282</v>
      </c>
      <c r="F17" s="28">
        <v>32640</v>
      </c>
      <c r="G17" s="28">
        <v>10347</v>
      </c>
      <c r="H17" s="30">
        <v>10640</v>
      </c>
      <c r="I17" s="62">
        <f t="shared" si="3"/>
        <v>32.59803921568628</v>
      </c>
      <c r="J17" s="63">
        <v>29819</v>
      </c>
      <c r="K17" s="28">
        <f t="shared" si="4"/>
        <v>-19179</v>
      </c>
      <c r="L17" s="64">
        <f t="shared" si="5"/>
        <v>-64.31805224856635</v>
      </c>
      <c r="M17" s="65"/>
    </row>
    <row r="18" spans="1:13" s="1" customFormat="1" ht="30" customHeight="1">
      <c r="A18" s="31" t="s">
        <v>112</v>
      </c>
      <c r="B18" s="29">
        <f t="shared" si="0"/>
        <v>432</v>
      </c>
      <c r="C18" s="27">
        <f>J18-'[1]全市 (9)'!J18</f>
        <v>651</v>
      </c>
      <c r="D18" s="28">
        <f t="shared" si="1"/>
        <v>-219</v>
      </c>
      <c r="E18" s="32">
        <f t="shared" si="2"/>
        <v>-33.6405529953917</v>
      </c>
      <c r="F18" s="28">
        <v>11209</v>
      </c>
      <c r="G18" s="28">
        <v>5116</v>
      </c>
      <c r="H18" s="30">
        <v>5548</v>
      </c>
      <c r="I18" s="62">
        <f t="shared" si="3"/>
        <v>49.495940761887766</v>
      </c>
      <c r="J18" s="63">
        <v>5628</v>
      </c>
      <c r="K18" s="28">
        <f t="shared" si="4"/>
        <v>-80</v>
      </c>
      <c r="L18" s="64">
        <f t="shared" si="5"/>
        <v>-1.4214641080312722</v>
      </c>
      <c r="M18" s="65"/>
    </row>
    <row r="19" spans="1:13" s="1" customFormat="1" ht="30" customHeight="1">
      <c r="A19" s="31" t="s">
        <v>113</v>
      </c>
      <c r="B19" s="29">
        <f t="shared" si="0"/>
        <v>0</v>
      </c>
      <c r="C19" s="27">
        <f>J19-'[1]全市 (9)'!J19</f>
        <v>0</v>
      </c>
      <c r="D19" s="28">
        <f t="shared" si="1"/>
        <v>0</v>
      </c>
      <c r="E19" s="32">
        <f t="shared" si="2"/>
        <v>0</v>
      </c>
      <c r="F19" s="28"/>
      <c r="G19" s="28">
        <v>0</v>
      </c>
      <c r="H19" s="30">
        <v>0</v>
      </c>
      <c r="I19" s="62">
        <f t="shared" si="3"/>
        <v>0</v>
      </c>
      <c r="J19" s="63">
        <v>0</v>
      </c>
      <c r="K19" s="28">
        <f t="shared" si="4"/>
        <v>0</v>
      </c>
      <c r="L19" s="64">
        <f t="shared" si="5"/>
        <v>0</v>
      </c>
      <c r="M19" s="65"/>
    </row>
    <row r="20" spans="1:13" s="1" customFormat="1" ht="30" customHeight="1">
      <c r="A20" s="31" t="s">
        <v>114</v>
      </c>
      <c r="B20" s="29">
        <f t="shared" si="0"/>
        <v>0</v>
      </c>
      <c r="C20" s="27">
        <f>J20-'[1]全市 (9)'!J20</f>
        <v>0</v>
      </c>
      <c r="D20" s="28">
        <f t="shared" si="1"/>
        <v>0</v>
      </c>
      <c r="E20" s="32">
        <f t="shared" si="2"/>
        <v>0</v>
      </c>
      <c r="F20" s="28">
        <v>397</v>
      </c>
      <c r="G20" s="28">
        <v>0</v>
      </c>
      <c r="H20" s="30">
        <v>0</v>
      </c>
      <c r="I20" s="62">
        <f t="shared" si="3"/>
        <v>0</v>
      </c>
      <c r="J20" s="63">
        <v>0</v>
      </c>
      <c r="K20" s="28">
        <f t="shared" si="4"/>
        <v>0</v>
      </c>
      <c r="L20" s="64">
        <f t="shared" si="5"/>
        <v>0</v>
      </c>
      <c r="M20" s="65"/>
    </row>
    <row r="21" spans="1:13" s="1" customFormat="1" ht="30" customHeight="1">
      <c r="A21" s="34" t="s">
        <v>115</v>
      </c>
      <c r="B21" s="29">
        <f t="shared" si="0"/>
        <v>5452</v>
      </c>
      <c r="C21" s="27">
        <f>J21-'[1]全市 (9)'!J21</f>
        <v>41408</v>
      </c>
      <c r="D21" s="28">
        <f t="shared" si="1"/>
        <v>-35956</v>
      </c>
      <c r="E21" s="32">
        <f t="shared" si="2"/>
        <v>-86.83346213292118</v>
      </c>
      <c r="F21" s="28">
        <v>1273791</v>
      </c>
      <c r="G21" s="28">
        <v>162281</v>
      </c>
      <c r="H21" s="30">
        <v>167733</v>
      </c>
      <c r="I21" s="62">
        <f t="shared" si="3"/>
        <v>13.168015789089418</v>
      </c>
      <c r="J21" s="63">
        <v>407948</v>
      </c>
      <c r="K21" s="28">
        <f t="shared" si="4"/>
        <v>-240215</v>
      </c>
      <c r="L21" s="64">
        <f t="shared" si="5"/>
        <v>-58.88373027934934</v>
      </c>
      <c r="M21" s="65"/>
    </row>
    <row r="22" spans="1:3" s="3" customFormat="1" ht="19.5" customHeight="1">
      <c r="A22" s="35" t="s">
        <v>36</v>
      </c>
      <c r="C22" s="36"/>
    </row>
    <row r="23" s="3" customFormat="1" ht="19.5" customHeight="1">
      <c r="C23" s="36"/>
    </row>
    <row r="24" s="3" customFormat="1" ht="19.5" customHeight="1">
      <c r="C24" s="36"/>
    </row>
    <row r="25" spans="1:12" s="3" customFormat="1" ht="19.5" customHeight="1">
      <c r="A25" s="9" t="s">
        <v>116</v>
      </c>
      <c r="B25" s="9"/>
      <c r="C25" s="10"/>
      <c r="D25" s="9"/>
      <c r="E25" s="9"/>
      <c r="F25" s="9"/>
      <c r="G25" s="9"/>
      <c r="H25" s="9"/>
      <c r="I25" s="9"/>
      <c r="J25" s="9"/>
      <c r="K25" s="9"/>
      <c r="L25" s="9"/>
    </row>
    <row r="26" spans="1:13" s="3" customFormat="1" ht="19.5" customHeight="1">
      <c r="A26" s="9"/>
      <c r="B26" s="9"/>
      <c r="C26" s="10"/>
      <c r="D26" s="9"/>
      <c r="E26" s="9"/>
      <c r="F26" s="9"/>
      <c r="G26" s="9"/>
      <c r="H26" s="9"/>
      <c r="I26" s="9"/>
      <c r="J26" s="9"/>
      <c r="K26" s="9"/>
      <c r="L26" s="9"/>
      <c r="M26" s="66"/>
    </row>
    <row r="27" spans="1:13" s="3" customFormat="1" ht="19.5" customHeight="1">
      <c r="A27" s="37"/>
      <c r="B27" s="37"/>
      <c r="C27" s="12"/>
      <c r="D27" s="38"/>
      <c r="E27" s="39"/>
      <c r="F27" s="38"/>
      <c r="G27" s="37"/>
      <c r="H27" s="39"/>
      <c r="I27" s="37"/>
      <c r="J27" s="38"/>
      <c r="K27" s="67"/>
      <c r="L27" s="67"/>
      <c r="M27" s="67"/>
    </row>
    <row r="28" spans="1:13" s="4" customFormat="1" ht="27.75" customHeight="1">
      <c r="A28" s="3" t="s">
        <v>1</v>
      </c>
      <c r="B28" s="5"/>
      <c r="C28" s="6"/>
      <c r="D28" s="40"/>
      <c r="E28" s="40"/>
      <c r="F28" s="40"/>
      <c r="G28" s="40"/>
      <c r="H28" s="8"/>
      <c r="I28" s="5"/>
      <c r="J28" s="7"/>
      <c r="K28" s="68" t="s">
        <v>3</v>
      </c>
      <c r="L28" s="68"/>
      <c r="M28" s="69" t="s">
        <v>2</v>
      </c>
    </row>
    <row r="29" spans="1:13" s="3" customFormat="1" ht="27.75" customHeight="1">
      <c r="A29" s="18" t="s">
        <v>4</v>
      </c>
      <c r="B29" s="19" t="s">
        <v>5</v>
      </c>
      <c r="C29" s="20"/>
      <c r="D29" s="19"/>
      <c r="E29" s="19"/>
      <c r="F29" s="41" t="s">
        <v>6</v>
      </c>
      <c r="G29" s="42"/>
      <c r="H29" s="42"/>
      <c r="I29" s="42"/>
      <c r="J29" s="42"/>
      <c r="K29" s="42"/>
      <c r="L29" s="70"/>
      <c r="M29" s="69"/>
    </row>
    <row r="30" spans="1:13" s="3" customFormat="1" ht="27.75" customHeight="1">
      <c r="A30" s="18"/>
      <c r="B30" s="21" t="s">
        <v>5</v>
      </c>
      <c r="C30" s="22" t="s">
        <v>7</v>
      </c>
      <c r="D30" s="21" t="s">
        <v>8</v>
      </c>
      <c r="E30" s="23" t="s">
        <v>9</v>
      </c>
      <c r="F30" s="43" t="s">
        <v>38</v>
      </c>
      <c r="G30" s="21" t="s">
        <v>11</v>
      </c>
      <c r="H30" s="25" t="s">
        <v>6</v>
      </c>
      <c r="I30" s="23" t="s">
        <v>12</v>
      </c>
      <c r="J30" s="22" t="s">
        <v>13</v>
      </c>
      <c r="K30" s="21" t="s">
        <v>14</v>
      </c>
      <c r="L30" s="23" t="s">
        <v>15</v>
      </c>
      <c r="M30" s="71" t="s">
        <v>40</v>
      </c>
    </row>
    <row r="31" spans="1:13" s="3" customFormat="1" ht="30" customHeight="1">
      <c r="A31" s="18"/>
      <c r="B31" s="21"/>
      <c r="C31" s="22"/>
      <c r="D31" s="21"/>
      <c r="E31" s="23"/>
      <c r="F31" s="44"/>
      <c r="G31" s="21"/>
      <c r="H31" s="25"/>
      <c r="I31" s="23"/>
      <c r="J31" s="22"/>
      <c r="K31" s="21"/>
      <c r="L31" s="23"/>
      <c r="M31" s="71"/>
    </row>
    <row r="32" spans="1:13" s="3" customFormat="1" ht="30" customHeight="1">
      <c r="A32" s="45" t="s">
        <v>117</v>
      </c>
      <c r="B32" s="29">
        <f aca="true" t="shared" si="6" ref="B32:B45">H32-G32</f>
        <v>0</v>
      </c>
      <c r="C32" s="27">
        <f>J32-'[1]全市 (9)'!J32</f>
        <v>0</v>
      </c>
      <c r="D32" s="29">
        <f aca="true" t="shared" si="7" ref="D32:D39">B32-C32</f>
        <v>0</v>
      </c>
      <c r="E32" s="46">
        <f aca="true" t="shared" si="8" ref="E32:E39">IF(C32&lt;=0,0,D32/C32*100)</f>
        <v>0</v>
      </c>
      <c r="F32" s="47"/>
      <c r="G32" s="48">
        <v>0</v>
      </c>
      <c r="H32" s="49">
        <v>0</v>
      </c>
      <c r="I32" s="72">
        <f aca="true" t="shared" si="9" ref="I32:I45">IF(F32&lt;=0,0,H32/F32*100)</f>
        <v>0</v>
      </c>
      <c r="J32" s="73">
        <v>0</v>
      </c>
      <c r="K32" s="74">
        <f aca="true" t="shared" si="10" ref="K32:K45">H32-J32</f>
        <v>0</v>
      </c>
      <c r="L32" s="46">
        <f aca="true" t="shared" si="11" ref="L32:L45">IF(J32&lt;=0,0,K32/J32*100)</f>
        <v>0</v>
      </c>
      <c r="M32" s="75"/>
    </row>
    <row r="33" spans="1:13" s="3" customFormat="1" ht="30" customHeight="1">
      <c r="A33" s="50" t="s">
        <v>118</v>
      </c>
      <c r="B33" s="29">
        <f t="shared" si="6"/>
        <v>0</v>
      </c>
      <c r="C33" s="27">
        <f>J33-'[1]全市 (9)'!J33</f>
        <v>0</v>
      </c>
      <c r="D33" s="29">
        <f t="shared" si="7"/>
        <v>0</v>
      </c>
      <c r="E33" s="46">
        <f t="shared" si="8"/>
        <v>0</v>
      </c>
      <c r="F33" s="28">
        <v>20</v>
      </c>
      <c r="G33" s="51">
        <v>0</v>
      </c>
      <c r="H33" s="52">
        <v>0</v>
      </c>
      <c r="I33" s="72">
        <f t="shared" si="9"/>
        <v>0</v>
      </c>
      <c r="J33" s="76">
        <v>0</v>
      </c>
      <c r="K33" s="74">
        <f t="shared" si="10"/>
        <v>0</v>
      </c>
      <c r="L33" s="46">
        <f t="shared" si="11"/>
        <v>0</v>
      </c>
      <c r="M33" s="75"/>
    </row>
    <row r="34" spans="1:13" s="3" customFormat="1" ht="30" customHeight="1">
      <c r="A34" s="50" t="s">
        <v>119</v>
      </c>
      <c r="B34" s="29">
        <f t="shared" si="6"/>
        <v>302</v>
      </c>
      <c r="C34" s="27">
        <f>J34-'[1]全市 (9)'!J34</f>
        <v>468</v>
      </c>
      <c r="D34" s="29">
        <f t="shared" si="7"/>
        <v>-166</v>
      </c>
      <c r="E34" s="46">
        <f t="shared" si="8"/>
        <v>-35.47008547008547</v>
      </c>
      <c r="F34" s="28">
        <v>1000</v>
      </c>
      <c r="G34" s="51">
        <v>9207</v>
      </c>
      <c r="H34" s="52">
        <v>9509</v>
      </c>
      <c r="I34" s="72">
        <f t="shared" si="9"/>
        <v>950.9000000000001</v>
      </c>
      <c r="J34" s="76">
        <v>7252</v>
      </c>
      <c r="K34" s="74">
        <f t="shared" si="10"/>
        <v>2257</v>
      </c>
      <c r="L34" s="46">
        <f t="shared" si="11"/>
        <v>31.122448979591837</v>
      </c>
      <c r="M34" s="75"/>
    </row>
    <row r="35" spans="1:13" s="3" customFormat="1" ht="30" customHeight="1">
      <c r="A35" s="50" t="s">
        <v>120</v>
      </c>
      <c r="B35" s="29">
        <f t="shared" si="6"/>
        <v>0</v>
      </c>
      <c r="C35" s="27">
        <f>J35-'[1]全市 (9)'!J35</f>
        <v>0</v>
      </c>
      <c r="D35" s="29">
        <f t="shared" si="7"/>
        <v>0</v>
      </c>
      <c r="E35" s="46">
        <f t="shared" si="8"/>
        <v>0</v>
      </c>
      <c r="F35" s="28"/>
      <c r="G35" s="51">
        <v>0</v>
      </c>
      <c r="H35" s="52">
        <v>0</v>
      </c>
      <c r="I35" s="72">
        <f t="shared" si="9"/>
        <v>0</v>
      </c>
      <c r="J35" s="76">
        <v>0</v>
      </c>
      <c r="K35" s="74">
        <f t="shared" si="10"/>
        <v>0</v>
      </c>
      <c r="L35" s="46">
        <f t="shared" si="11"/>
        <v>0</v>
      </c>
      <c r="M35" s="75"/>
    </row>
    <row r="36" spans="1:13" s="3" customFormat="1" ht="30" customHeight="1">
      <c r="A36" s="50" t="s">
        <v>121</v>
      </c>
      <c r="B36" s="29">
        <f t="shared" si="6"/>
        <v>5688</v>
      </c>
      <c r="C36" s="27">
        <f>J36-'[1]全市 (9)'!J36</f>
        <v>4635</v>
      </c>
      <c r="D36" s="29">
        <f t="shared" si="7"/>
        <v>1053</v>
      </c>
      <c r="E36" s="46">
        <f t="shared" si="8"/>
        <v>22.718446601941746</v>
      </c>
      <c r="F36" s="28">
        <v>606231</v>
      </c>
      <c r="G36" s="51">
        <v>246131</v>
      </c>
      <c r="H36" s="52">
        <v>251819</v>
      </c>
      <c r="I36" s="72">
        <f t="shared" si="9"/>
        <v>41.53845646296544</v>
      </c>
      <c r="J36" s="76">
        <v>213983</v>
      </c>
      <c r="K36" s="74">
        <f t="shared" si="10"/>
        <v>37836</v>
      </c>
      <c r="L36" s="46">
        <f t="shared" si="11"/>
        <v>17.681778459036465</v>
      </c>
      <c r="M36" s="75"/>
    </row>
    <row r="37" spans="1:13" s="3" customFormat="1" ht="30" customHeight="1">
      <c r="A37" s="50" t="s">
        <v>122</v>
      </c>
      <c r="B37" s="29">
        <f t="shared" si="6"/>
        <v>21</v>
      </c>
      <c r="C37" s="27">
        <f>J37-'[1]全市 (9)'!J37</f>
        <v>22</v>
      </c>
      <c r="D37" s="29">
        <f t="shared" si="7"/>
        <v>-1</v>
      </c>
      <c r="E37" s="46">
        <f t="shared" si="8"/>
        <v>-4.545454545454546</v>
      </c>
      <c r="F37" s="28"/>
      <c r="G37" s="51">
        <v>31</v>
      </c>
      <c r="H37" s="52">
        <v>52</v>
      </c>
      <c r="I37" s="72">
        <f t="shared" si="9"/>
        <v>0</v>
      </c>
      <c r="J37" s="76">
        <v>97</v>
      </c>
      <c r="K37" s="74">
        <f t="shared" si="10"/>
        <v>-45</v>
      </c>
      <c r="L37" s="46">
        <f t="shared" si="11"/>
        <v>-46.391752577319586</v>
      </c>
      <c r="M37" s="75"/>
    </row>
    <row r="38" spans="1:13" s="3" customFormat="1" ht="30" customHeight="1">
      <c r="A38" s="50" t="s">
        <v>123</v>
      </c>
      <c r="B38" s="29">
        <f t="shared" si="6"/>
        <v>0</v>
      </c>
      <c r="C38" s="27">
        <f>J38-'[1]全市 (9)'!J38</f>
        <v>0</v>
      </c>
      <c r="D38" s="29">
        <f t="shared" si="7"/>
        <v>0</v>
      </c>
      <c r="E38" s="46">
        <f t="shared" si="8"/>
        <v>0</v>
      </c>
      <c r="F38" s="28"/>
      <c r="G38" s="51">
        <v>0</v>
      </c>
      <c r="H38" s="52">
        <v>0</v>
      </c>
      <c r="I38" s="72">
        <f t="shared" si="9"/>
        <v>0</v>
      </c>
      <c r="J38" s="76">
        <v>0</v>
      </c>
      <c r="K38" s="74">
        <f t="shared" si="10"/>
        <v>0</v>
      </c>
      <c r="L38" s="46">
        <f t="shared" si="11"/>
        <v>0</v>
      </c>
      <c r="M38" s="75"/>
    </row>
    <row r="39" spans="1:13" s="3" customFormat="1" ht="30" customHeight="1">
      <c r="A39" s="50" t="s">
        <v>124</v>
      </c>
      <c r="B39" s="29">
        <f t="shared" si="6"/>
        <v>0</v>
      </c>
      <c r="C39" s="27">
        <f>J39-'[1]全市 (9)'!J39</f>
        <v>0</v>
      </c>
      <c r="D39" s="29">
        <f t="shared" si="7"/>
        <v>0</v>
      </c>
      <c r="E39" s="46">
        <f t="shared" si="8"/>
        <v>0</v>
      </c>
      <c r="F39" s="28"/>
      <c r="G39" s="51">
        <v>0</v>
      </c>
      <c r="H39" s="52">
        <v>0</v>
      </c>
      <c r="I39" s="72">
        <f t="shared" si="9"/>
        <v>0</v>
      </c>
      <c r="J39" s="76">
        <v>0</v>
      </c>
      <c r="K39" s="74">
        <f t="shared" si="10"/>
        <v>0</v>
      </c>
      <c r="L39" s="46">
        <f t="shared" si="11"/>
        <v>0</v>
      </c>
      <c r="M39" s="75"/>
    </row>
    <row r="40" spans="1:13" s="3" customFormat="1" ht="30" customHeight="1">
      <c r="A40" s="50" t="s">
        <v>125</v>
      </c>
      <c r="B40" s="29">
        <f t="shared" si="6"/>
        <v>0</v>
      </c>
      <c r="C40" s="27">
        <f>J40-'[1]全市 (9)'!J40</f>
        <v>0</v>
      </c>
      <c r="D40" s="29"/>
      <c r="E40" s="46"/>
      <c r="F40" s="28"/>
      <c r="G40" s="51">
        <v>0</v>
      </c>
      <c r="H40" s="52">
        <v>0</v>
      </c>
      <c r="I40" s="72">
        <f t="shared" si="9"/>
        <v>0</v>
      </c>
      <c r="J40" s="76">
        <v>0</v>
      </c>
      <c r="K40" s="74">
        <f t="shared" si="10"/>
        <v>0</v>
      </c>
      <c r="L40" s="46">
        <f t="shared" si="11"/>
        <v>0</v>
      </c>
      <c r="M40" s="75"/>
    </row>
    <row r="41" spans="1:13" s="3" customFormat="1" ht="30" customHeight="1">
      <c r="A41" s="50" t="s">
        <v>126</v>
      </c>
      <c r="B41" s="29">
        <f t="shared" si="6"/>
        <v>25307</v>
      </c>
      <c r="C41" s="27">
        <f>J41-'[1]全市 (9)'!J41</f>
        <v>79318</v>
      </c>
      <c r="D41" s="29">
        <f aca="true" t="shared" si="12" ref="D41:D45">B41-C41</f>
        <v>-54011</v>
      </c>
      <c r="E41" s="46">
        <f aca="true" t="shared" si="13" ref="E41:E45">IF(C41&lt;=0,0,D41/C41*100)</f>
        <v>-68.09425351118283</v>
      </c>
      <c r="F41" s="28">
        <v>37448</v>
      </c>
      <c r="G41" s="51">
        <v>779654</v>
      </c>
      <c r="H41" s="52">
        <v>804961</v>
      </c>
      <c r="I41" s="72">
        <f t="shared" si="9"/>
        <v>2149.5433668019655</v>
      </c>
      <c r="J41" s="76">
        <v>529306</v>
      </c>
      <c r="K41" s="74">
        <f t="shared" si="10"/>
        <v>275655</v>
      </c>
      <c r="L41" s="46">
        <f t="shared" si="11"/>
        <v>52.0785708078125</v>
      </c>
      <c r="M41" s="75"/>
    </row>
    <row r="42" spans="1:13" s="3" customFormat="1" ht="30" customHeight="1">
      <c r="A42" s="31" t="s">
        <v>127</v>
      </c>
      <c r="B42" s="29">
        <f t="shared" si="6"/>
        <v>58</v>
      </c>
      <c r="C42" s="27">
        <f>J42-'[1]全市 (9)'!J42</f>
        <v>1054</v>
      </c>
      <c r="D42" s="29">
        <f t="shared" si="12"/>
        <v>-996</v>
      </c>
      <c r="E42" s="46">
        <f t="shared" si="13"/>
        <v>-94.49715370018976</v>
      </c>
      <c r="F42" s="28">
        <v>104670</v>
      </c>
      <c r="G42" s="51">
        <v>41910</v>
      </c>
      <c r="H42" s="52">
        <v>41968</v>
      </c>
      <c r="I42" s="72">
        <f t="shared" si="9"/>
        <v>40.095538358651</v>
      </c>
      <c r="J42" s="76">
        <v>61877</v>
      </c>
      <c r="K42" s="74">
        <f t="shared" si="10"/>
        <v>-19909</v>
      </c>
      <c r="L42" s="46">
        <f t="shared" si="11"/>
        <v>-32.17512161223072</v>
      </c>
      <c r="M42" s="75"/>
    </row>
    <row r="43" spans="1:13" s="3" customFormat="1" ht="30" customHeight="1">
      <c r="A43" s="31" t="s">
        <v>128</v>
      </c>
      <c r="B43" s="29">
        <f t="shared" si="6"/>
        <v>1</v>
      </c>
      <c r="C43" s="27">
        <f>J43-'[1]全市 (9)'!J43</f>
        <v>0</v>
      </c>
      <c r="D43" s="29">
        <f t="shared" si="12"/>
        <v>1</v>
      </c>
      <c r="E43" s="46">
        <f t="shared" si="13"/>
        <v>0</v>
      </c>
      <c r="F43" s="28">
        <v>350</v>
      </c>
      <c r="G43" s="51">
        <v>204</v>
      </c>
      <c r="H43" s="52">
        <v>205</v>
      </c>
      <c r="I43" s="72">
        <f t="shared" si="9"/>
        <v>58.57142857142858</v>
      </c>
      <c r="J43" s="76">
        <v>0</v>
      </c>
      <c r="K43" s="74">
        <f t="shared" si="10"/>
        <v>205</v>
      </c>
      <c r="L43" s="46">
        <f t="shared" si="11"/>
        <v>0</v>
      </c>
      <c r="M43" s="75"/>
    </row>
    <row r="44" spans="1:13" s="3" customFormat="1" ht="30" customHeight="1">
      <c r="A44" s="31" t="s">
        <v>129</v>
      </c>
      <c r="B44" s="29">
        <f t="shared" si="6"/>
        <v>0</v>
      </c>
      <c r="C44" s="27">
        <f>J44-'[1]全市 (9)'!J44</f>
        <v>0</v>
      </c>
      <c r="D44" s="29">
        <f t="shared" si="12"/>
        <v>0</v>
      </c>
      <c r="E44" s="46">
        <f t="shared" si="13"/>
        <v>0</v>
      </c>
      <c r="F44" s="28">
        <v>0</v>
      </c>
      <c r="G44" s="51">
        <v>0</v>
      </c>
      <c r="H44" s="52">
        <v>0</v>
      </c>
      <c r="I44" s="72">
        <f t="shared" si="9"/>
        <v>0</v>
      </c>
      <c r="J44" s="77">
        <v>63</v>
      </c>
      <c r="K44" s="74">
        <f t="shared" si="10"/>
        <v>-63</v>
      </c>
      <c r="L44" s="46">
        <f t="shared" si="11"/>
        <v>-100</v>
      </c>
      <c r="M44" s="75"/>
    </row>
    <row r="45" spans="1:13" ht="30" customHeight="1">
      <c r="A45" s="34" t="s">
        <v>130</v>
      </c>
      <c r="B45" s="29">
        <f t="shared" si="6"/>
        <v>31377</v>
      </c>
      <c r="C45" s="27">
        <f>J45-'[1]全市 (9)'!J45</f>
        <v>85497</v>
      </c>
      <c r="D45" s="29">
        <f t="shared" si="12"/>
        <v>-54120</v>
      </c>
      <c r="E45" s="46">
        <f t="shared" si="13"/>
        <v>-63.30046668304151</v>
      </c>
      <c r="F45" s="28">
        <v>749719</v>
      </c>
      <c r="G45" s="51">
        <v>1077137</v>
      </c>
      <c r="H45" s="52">
        <v>1108514</v>
      </c>
      <c r="I45" s="72">
        <f t="shared" si="9"/>
        <v>147.85726385485762</v>
      </c>
      <c r="J45" s="52">
        <v>812578</v>
      </c>
      <c r="K45" s="74">
        <f t="shared" si="10"/>
        <v>295936</v>
      </c>
      <c r="L45" s="46">
        <f t="shared" si="11"/>
        <v>36.419396045671924</v>
      </c>
      <c r="M45" s="75"/>
    </row>
    <row r="46" ht="18" customHeight="1">
      <c r="A46" s="35" t="s">
        <v>36</v>
      </c>
    </row>
  </sheetData>
  <sheetProtection/>
  <mergeCells count="36">
    <mergeCell ref="K3:M3"/>
    <mergeCell ref="D4:G4"/>
    <mergeCell ref="K4:L4"/>
    <mergeCell ref="B5:E5"/>
    <mergeCell ref="F5:L5"/>
    <mergeCell ref="K27:M27"/>
    <mergeCell ref="D28:G28"/>
    <mergeCell ref="K28:L28"/>
    <mergeCell ref="B29:E29"/>
    <mergeCell ref="F29:L29"/>
    <mergeCell ref="A5:A7"/>
    <mergeCell ref="A29:A31"/>
    <mergeCell ref="B6:B7"/>
    <mergeCell ref="B30:B31"/>
    <mergeCell ref="C6:C7"/>
    <mergeCell ref="C30:C31"/>
    <mergeCell ref="D6:D7"/>
    <mergeCell ref="D30:D31"/>
    <mergeCell ref="E6:E7"/>
    <mergeCell ref="E30:E31"/>
    <mergeCell ref="F6:F7"/>
    <mergeCell ref="F30:F31"/>
    <mergeCell ref="G6:G7"/>
    <mergeCell ref="G30:G31"/>
    <mergeCell ref="H6:H7"/>
    <mergeCell ref="H30:H31"/>
    <mergeCell ref="I6:I7"/>
    <mergeCell ref="I30:I31"/>
    <mergeCell ref="J6:J7"/>
    <mergeCell ref="J30:J31"/>
    <mergeCell ref="K6:K7"/>
    <mergeCell ref="K30:K31"/>
    <mergeCell ref="L6:L7"/>
    <mergeCell ref="L30:L31"/>
    <mergeCell ref="A1:L2"/>
    <mergeCell ref="A25:L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数字财政</dc:creator>
  <cp:keywords/>
  <dc:description/>
  <cp:lastModifiedBy>admin</cp:lastModifiedBy>
  <dcterms:created xsi:type="dcterms:W3CDTF">2022-02-07T08:05:29Z</dcterms:created>
  <dcterms:modified xsi:type="dcterms:W3CDTF">2022-11-07T07:44:38Z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34112C11F3B4488387F79360C496AAE6</vt:lpwstr>
  </property>
  <property fmtid="{D5CDD505-2E9C-101B-9397-08002B2CF9AE}" pid="4" name="KSOProductBuildV">
    <vt:lpwstr>2052-11.1.0.12763</vt:lpwstr>
  </property>
</Properties>
</file>