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<sst xmlns="http://schemas.openxmlformats.org/spreadsheetml/2006/main" count="255" uniqueCount="131">
  <si>
    <t>汕尾市2022年1-9月一般公共预算收支完成情况表</t>
  </si>
  <si>
    <t xml:space="preserve"> 制表单位：汕尾市财政局</t>
  </si>
  <si>
    <t xml:space="preserve"> </t>
  </si>
  <si>
    <t>单位：万元</t>
  </si>
  <si>
    <t>科     目</t>
  </si>
  <si>
    <t>本月完成数</t>
  </si>
  <si>
    <t>累计完成数</t>
  </si>
  <si>
    <t>上年同月完成数</t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</si>
  <si>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</si>
  <si>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</si>
  <si>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年初预算数</t>
  </si>
  <si>
    <t>上月累计数</t>
  </si>
  <si>
    <t>占年度预算 %</t>
  </si>
  <si>
    <t>上年同期 完成数</t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</si>
  <si>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</si>
  <si>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</si>
  <si>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上年同期完成数</t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</si>
  <si>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%（按可比口径）</t>
    </r>
  </si>
  <si>
    <t>一、一般公共预算收入(全市)</t>
  </si>
  <si>
    <t xml:space="preserve">              市直</t>
  </si>
  <si>
    <t xml:space="preserve">             市城区            </t>
  </si>
  <si>
    <r>
      <t xml:space="preserve">                          </t>
    </r>
    <r>
      <rPr>
        <sz val="12"/>
        <rFont val="宋体"/>
        <family val="0"/>
      </rPr>
      <t>红海湾</t>
    </r>
  </si>
  <si>
    <r>
      <t xml:space="preserve">                          </t>
    </r>
    <r>
      <rPr>
        <sz val="12"/>
        <rFont val="宋体"/>
        <family val="0"/>
      </rPr>
      <t>华侨区</t>
    </r>
  </si>
  <si>
    <r>
      <t xml:space="preserve">                          </t>
    </r>
    <r>
      <rPr>
        <sz val="12"/>
        <rFont val="宋体"/>
        <family val="0"/>
      </rPr>
      <t>海丰县</t>
    </r>
  </si>
  <si>
    <r>
      <t xml:space="preserve">                          </t>
    </r>
    <r>
      <rPr>
        <sz val="12"/>
        <rFont val="宋体"/>
        <family val="0"/>
      </rPr>
      <t>陆河县</t>
    </r>
  </si>
  <si>
    <r>
      <t xml:space="preserve">                          </t>
    </r>
    <r>
      <rPr>
        <sz val="12"/>
        <rFont val="宋体"/>
        <family val="0"/>
      </rPr>
      <t>陆丰市</t>
    </r>
  </si>
  <si>
    <t>其中:(1).各项税收收入合计</t>
  </si>
  <si>
    <t xml:space="preserve">             市直</t>
  </si>
  <si>
    <t xml:space="preserve">            市城区            </t>
  </si>
  <si>
    <r>
      <t xml:space="preserve">                        </t>
    </r>
    <r>
      <rPr>
        <sz val="12"/>
        <rFont val="宋体"/>
        <family val="0"/>
      </rPr>
      <t>红海湾</t>
    </r>
  </si>
  <si>
    <r>
      <t xml:space="preserve">                        </t>
    </r>
    <r>
      <rPr>
        <sz val="12"/>
        <rFont val="宋体"/>
        <family val="0"/>
      </rPr>
      <t>华侨区</t>
    </r>
  </si>
  <si>
    <r>
      <t xml:space="preserve">                        </t>
    </r>
    <r>
      <rPr>
        <sz val="12"/>
        <rFont val="宋体"/>
        <family val="0"/>
      </rPr>
      <t>海丰县</t>
    </r>
  </si>
  <si>
    <r>
      <t xml:space="preserve">                        </t>
    </r>
    <r>
      <rPr>
        <sz val="12"/>
        <rFont val="宋体"/>
        <family val="0"/>
      </rPr>
      <t>陆河县</t>
    </r>
  </si>
  <si>
    <r>
      <t xml:space="preserve">                        </t>
    </r>
    <r>
      <rPr>
        <sz val="12"/>
        <rFont val="宋体"/>
        <family val="0"/>
      </rPr>
      <t>陆丰市</t>
    </r>
  </si>
  <si>
    <t xml:space="preserve">     (2).非税收入合计</t>
  </si>
  <si>
    <t>二、一般公共预算支出(全市)</t>
  </si>
  <si>
    <t>备注：第一页年初预算数为各县(市、区)人大通过的预算数，第二、三页为市代编预算数。</t>
  </si>
  <si>
    <t>汕尾市2022年1-9月一般公共预算收入完成情况表</t>
  </si>
  <si>
    <t>年初代编预算数</t>
  </si>
  <si>
    <t>完成年初代编预算 %</t>
  </si>
  <si>
    <t>备注</t>
  </si>
  <si>
    <t>一、税收收入</t>
  </si>
  <si>
    <t>1、国内增值税</t>
  </si>
  <si>
    <t xml:space="preserve">2、企业所得税                 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</si>
  <si>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</si>
  <si>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</si>
  <si>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</si>
  <si>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</si>
  <si>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</si>
  <si>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</si>
  <si>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</si>
  <si>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</si>
  <si>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 xml:space="preserve">11、耕地占用税                   </t>
  </si>
  <si>
    <t xml:space="preserve">12、契  税                     </t>
  </si>
  <si>
    <t>13、环境保护税</t>
  </si>
  <si>
    <t>14、其他税收收入</t>
  </si>
  <si>
    <t>二、非税收入</t>
  </si>
  <si>
    <t>1、专项收入</t>
  </si>
  <si>
    <t xml:space="preserve">    其中：教育资金</t>
  </si>
  <si>
    <t xml:space="preserve">          农田水利建设资金</t>
  </si>
  <si>
    <t>2、行政事业性收费收入</t>
  </si>
  <si>
    <t xml:space="preserve">3、罚没收入   </t>
  </si>
  <si>
    <t>4、国有资本经营收入</t>
  </si>
  <si>
    <t>5、国有资源(资产)有偿使用收入</t>
  </si>
  <si>
    <t xml:space="preserve">6、捐赠收入  </t>
  </si>
  <si>
    <t>7、政府住房基金收入</t>
  </si>
  <si>
    <t>8、其他收入</t>
  </si>
  <si>
    <t>一般公共预算收入合计</t>
  </si>
  <si>
    <t>汕尾市2022年1-9月份一般公共预算支出完成情况表</t>
  </si>
  <si>
    <t>占年度代编预算 %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</si>
  <si>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</si>
  <si>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</si>
  <si>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</si>
  <si>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</si>
  <si>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</si>
  <si>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</si>
  <si>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</si>
  <si>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</si>
  <si>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</si>
  <si>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</si>
  <si>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 xml:space="preserve">十一.城乡社区支出         </t>
  </si>
  <si>
    <t>十二.农林水支出</t>
  </si>
  <si>
    <t>十三.交通运输支出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</si>
  <si>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</si>
  <si>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</si>
  <si>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</si>
  <si>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</si>
  <si>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</si>
  <si>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</si>
  <si>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</si>
  <si>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</si>
  <si>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</si>
  <si>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二十三、债务付息支出</t>
  </si>
  <si>
    <t>二十四、债务发行费用支出</t>
  </si>
  <si>
    <t>一般公共预算支出小计</t>
  </si>
  <si>
    <t>汕尾市2022年1-9月政府性基金预算收支完成情况表</t>
  </si>
  <si>
    <t>完成年初预算 %</t>
  </si>
  <si>
    <t>比上年同期±额</t>
  </si>
  <si>
    <t>一、政府性基金收入(全市)</t>
  </si>
  <si>
    <t>二、政府性基金支出(全市)</t>
  </si>
  <si>
    <t xml:space="preserve">           </t>
  </si>
  <si>
    <t>汕尾市2022年1-9月政府性基金预算收入完成情况表</t>
  </si>
  <si>
    <t>一、 国有土地收益基金收入</t>
  </si>
  <si>
    <t>二、 农业土地开发资金收入</t>
  </si>
  <si>
    <t>三、 国有土地使用权出让收入</t>
  </si>
  <si>
    <t xml:space="preserve">   其中：土地出让价款收入</t>
  </si>
  <si>
    <t xml:space="preserve">         补缴的土地价款</t>
  </si>
  <si>
    <t xml:space="preserve">         划拨土地收入</t>
  </si>
  <si>
    <t>四、彩票公益金收入</t>
  </si>
  <si>
    <r>
      <t xml:space="preserve"> </t>
    </r>
    <r>
      <rPr>
        <sz val="12"/>
        <rFont val="宋体"/>
        <family val="0"/>
      </rPr>
      <t xml:space="preserve">  其中：福利彩票公益金收入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</si>
  <si>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体育彩票公益金收入</t>
    </r>
  </si>
  <si>
    <t>五、城市基础设施配套费收入</t>
  </si>
  <si>
    <t>六、污水处理费收入</t>
  </si>
  <si>
    <t>七、 其他政府性基金收入</t>
  </si>
  <si>
    <t>八、专项债务对应项目专项收入</t>
  </si>
  <si>
    <t>政府性基金收入合计</t>
  </si>
  <si>
    <t>汕尾市2022年1-9月政府性基金预算支出完成情况表</t>
  </si>
  <si>
    <t xml:space="preserve">  一、科学技术支出</t>
  </si>
  <si>
    <t xml:space="preserve">  二、文化旅游体育与传媒支出</t>
  </si>
  <si>
    <t xml:space="preserve">  三、社会保障和就业支出</t>
  </si>
  <si>
    <t xml:space="preserve">  四、节能环保支出</t>
  </si>
  <si>
    <t xml:space="preserve">  五、城乡社区支出</t>
  </si>
  <si>
    <t xml:space="preserve">  六、农林水支出</t>
  </si>
  <si>
    <t xml:space="preserve">  七、 交通运输支出</t>
  </si>
  <si>
    <t xml:space="preserve">  八、资源勘探工业信息等支出</t>
  </si>
  <si>
    <t xml:space="preserve">  九、金融支出</t>
  </si>
  <si>
    <t xml:space="preserve">  十、 其他支出</t>
  </si>
  <si>
    <t xml:space="preserve">  十一、债务付息支出</t>
  </si>
  <si>
    <t xml:space="preserve">  十二、债务发行费用支出</t>
  </si>
  <si>
    <t xml:space="preserve">  十三、抗疫特别国债安排的支出</t>
  </si>
  <si>
    <t>政府性基金支出合计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</si>
</sst>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20"/>
      <color indexed="10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sz val="20"/>
      <name val="黑体"/>
      <family val="3"/>
    </font>
    <font>
      <b/>
      <sz val="12"/>
      <name val="黑体"/>
      <family val="3"/>
    </font>
    <font>
      <sz val="12"/>
      <name val="Times New Roman"/>
      <family val="1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>
        <color indexed="8"/>
      </bottom>
    </border>
    <border>
      <left>
        <color indexed="8"/>
      </left>
      <right>
        <color indexed="8"/>
      </right>
      <top style="thin">
        <color rgb="FF000000"/>
      </top>
      <bottom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6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3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centerContinuous" vertical="center"/>
      <protection locked="0"/>
    </xf>
    <xf numFmtId="2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7" fillId="0" borderId="9" xfId="0" applyNumberFormat="1" applyFon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left" vertical="center" wrapText="1"/>
      <protection locked="0"/>
    </xf>
    <xf numFmtId="1" fontId="49" fillId="0" borderId="9" xfId="0" applyNumberFormat="1" applyFont="1" applyFill="1" applyBorder="1" applyAlignment="1" applyProtection="1">
      <alignment horizontal="right" wrapText="1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horizontal="right" wrapText="1"/>
      <protection locked="0"/>
    </xf>
    <xf numFmtId="1" fontId="4" fillId="0" borderId="9" xfId="0" applyNumberFormat="1" applyFont="1" applyFill="1" applyBorder="1" applyAlignment="1" applyProtection="1">
      <alignment horizontal="right"/>
      <protection locked="0"/>
    </xf>
    <xf numFmtId="1" fontId="7" fillId="0" borderId="9" xfId="0" applyNumberFormat="1" applyFont="1" applyFill="1" applyBorder="1" applyAlignment="1" applyProtection="1">
      <alignment vertical="center"/>
      <protection locked="0"/>
    </xf>
    <xf numFmtId="2" fontId="2" fillId="0" borderId="9" xfId="0" applyNumberFormat="1" applyFon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vertical="center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 applyProtection="1">
      <alignment horizontal="centerContinuous"/>
      <protection locked="0"/>
    </xf>
    <xf numFmtId="1" fontId="6" fillId="0" borderId="0" xfId="0" applyNumberFormat="1" applyFont="1" applyFill="1" applyBorder="1" applyAlignment="1" applyProtection="1">
      <alignment horizontal="centerContinuous"/>
      <protection locked="0"/>
    </xf>
    <xf numFmtId="2" fontId="3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2" fillId="0" borderId="9" xfId="0" applyNumberFormat="1" applyFont="1" applyFill="1" applyBorder="1" applyAlignment="1" applyProtection="1">
      <alignment horizontal="right" wrapText="1"/>
      <protection locked="0"/>
    </xf>
    <xf numFmtId="1" fontId="2" fillId="0" borderId="13" xfId="0" applyNumberFormat="1" applyFont="1" applyFill="1" applyBorder="1" applyAlignment="1" applyProtection="1">
      <alignment horizontal="right" wrapText="1"/>
      <protection locked="0"/>
    </xf>
    <xf numFmtId="1" fontId="2" fillId="0" borderId="13" xfId="0" applyNumberFormat="1" applyFont="1" applyFill="1" applyBorder="1" applyAlignment="1" applyProtection="1">
      <alignment horizontal="right" wrapText="1"/>
      <protection locked="0"/>
    </xf>
    <xf numFmtId="1" fontId="4" fillId="0" borderId="13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" fontId="2" fillId="0" borderId="13" xfId="0" applyNumberFormat="1" applyFont="1" applyFill="1" applyBorder="1" applyAlignment="1" applyProtection="1">
      <alignment horizontal="right"/>
      <protection/>
    </xf>
    <xf numFmtId="1" fontId="4" fillId="0" borderId="13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176" fontId="2" fillId="0" borderId="9" xfId="0" applyNumberFormat="1" applyFont="1" applyFill="1" applyBorder="1" applyAlignment="1" applyProtection="1">
      <alignment horizontal="right"/>
      <protection locked="0"/>
    </xf>
    <xf numFmtId="177" fontId="49" fillId="0" borderId="9" xfId="0" applyNumberFormat="1" applyFont="1" applyFill="1" applyBorder="1" applyAlignment="1" applyProtection="1">
      <alignment horizontal="right"/>
      <protection locked="0"/>
    </xf>
    <xf numFmtId="176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176" fontId="2" fillId="0" borderId="9" xfId="0" applyNumberFormat="1" applyFont="1" applyFill="1" applyBorder="1" applyAlignment="1" applyProtection="1">
      <alignment horizontal="right" wrapText="1"/>
      <protection locked="0"/>
    </xf>
    <xf numFmtId="1" fontId="49" fillId="0" borderId="10" xfId="0" applyNumberFormat="1" applyFont="1" applyFill="1" applyBorder="1" applyAlignment="1" applyProtection="1">
      <alignment horizontal="right" wrapText="1"/>
      <protection locked="0"/>
    </xf>
    <xf numFmtId="1" fontId="2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9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right"/>
      <protection/>
    </xf>
    <xf numFmtId="1" fontId="4" fillId="0" borderId="19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 locked="0"/>
    </xf>
    <xf numFmtId="1" fontId="49" fillId="0" borderId="9" xfId="0" applyNumberFormat="1" applyFont="1" applyFill="1" applyBorder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/>
      <protection locked="0"/>
    </xf>
    <xf numFmtId="1" fontId="2" fillId="0" borderId="9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/>
      <protection/>
    </xf>
    <xf numFmtId="1" fontId="11" fillId="0" borderId="9" xfId="0" applyNumberFormat="1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>
      <alignment/>
      <protection locked="0"/>
    </xf>
    <xf numFmtId="1" fontId="2" fillId="0" borderId="9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1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/>
    </xf>
    <xf numFmtId="0" fontId="2" fillId="0" borderId="24" xfId="0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0" xfId="0" applyNumberFormat="1" applyFont="1" applyFill="1" applyBorder="1" applyAlignment="1" applyProtection="1">
      <alignment horizontal="center"/>
      <protection locked="0"/>
    </xf>
    <xf numFmtId="1" fontId="7" fillId="0" borderId="21" xfId="0" applyNumberFormat="1" applyFont="1" applyFill="1" applyBorder="1" applyAlignment="1" applyProtection="1">
      <alignment horizont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49" fontId="2" fillId="0" borderId="9" xfId="0" applyNumberFormat="1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/>
      <protection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7" fillId="0" borderId="27" xfId="0" applyNumberFormat="1" applyFont="1" applyFill="1" applyBorder="1" applyAlignment="1" applyProtection="1">
      <alignment horizontal="center" vertical="center"/>
      <protection locked="0"/>
    </xf>
    <xf numFmtId="1" fontId="7" fillId="0" borderId="28" xfId="0" applyNumberFormat="1" applyFont="1" applyFill="1" applyBorder="1" applyAlignment="1" applyProtection="1">
      <alignment horizontal="center" vertical="center"/>
      <protection locked="0"/>
    </xf>
    <xf numFmtId="1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3" xfId="0" applyNumberFormat="1" applyFont="1" applyFill="1" applyBorder="1" applyAlignment="1" applyProtection="1">
      <alignment/>
      <protection/>
    </xf>
    <xf numFmtId="1" fontId="49" fillId="0" borderId="9" xfId="0" applyNumberFormat="1" applyFont="1" applyFill="1" applyBorder="1" applyAlignment="1" applyProtection="1">
      <alignment/>
      <protection/>
    </xf>
    <xf numFmtId="49" fontId="2" fillId="0" borderId="9" xfId="0" applyNumberFormat="1" applyFont="1" applyFill="1" applyBorder="1" applyAlignment="1" applyProtection="1">
      <alignment horizontal="left"/>
      <protection locked="0"/>
    </xf>
    <xf numFmtId="1" fontId="49" fillId="0" borderId="13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21" xfId="0" applyNumberFormat="1" applyFont="1" applyFill="1" applyBorder="1" applyAlignment="1" applyProtection="1">
      <alignment horizontal="right" vertical="center"/>
      <protection locked="0"/>
    </xf>
    <xf numFmtId="1" fontId="7" fillId="0" borderId="23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1" fontId="4" fillId="0" borderId="9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34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right"/>
      <protection/>
    </xf>
    <xf numFmtId="1" fontId="49" fillId="0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176" fontId="2" fillId="0" borderId="9" xfId="0" applyNumberFormat="1" applyFont="1" applyFill="1" applyBorder="1" applyAlignment="1" applyProtection="1">
      <alignment/>
      <protection locked="0"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1" xfId="0" applyNumberFormat="1" applyFont="1" applyFill="1" applyBorder="1" applyAlignment="1" applyProtection="1">
      <alignment horizontal="center"/>
      <protection locked="0"/>
    </xf>
    <xf numFmtId="1" fontId="7" fillId="0" borderId="9" xfId="0" applyNumberFormat="1" applyFont="1" applyFill="1" applyBorder="1" applyAlignment="1" applyProtection="1">
      <alignment horizontal="left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alignment horizontal="center"/>
      <protection locked="0"/>
    </xf>
    <xf numFmtId="0" fontId="49" fillId="0" borderId="34" xfId="0" applyFont="1" applyFill="1" applyBorder="1" applyAlignment="1" applyProtection="1">
      <alignment horizontal="center" vertical="center"/>
      <protection locked="0"/>
    </xf>
    <xf numFmtId="0" fontId="49" fillId="0" borderId="34" xfId="0" applyFont="1" applyFill="1" applyBorder="1" applyAlignment="1" applyProtection="1">
      <alignment horizontal="center" vertical="center" wrapText="1"/>
      <protection locked="0"/>
    </xf>
    <xf numFmtId="0" fontId="49" fillId="0" borderId="37" xfId="0" applyFont="1" applyFill="1" applyBorder="1" applyAlignment="1" applyProtection="1">
      <alignment horizontal="center" vertical="center"/>
      <protection locked="0"/>
    </xf>
    <xf numFmtId="0" fontId="49" fillId="0" borderId="37" xfId="0" applyFont="1" applyFill="1" applyBorder="1" applyAlignment="1" applyProtection="1">
      <alignment horizontal="center" vertical="center" wrapText="1"/>
      <protection locked="0"/>
    </xf>
    <xf numFmtId="0" fontId="49" fillId="0" borderId="36" xfId="0" applyFont="1" applyFill="1" applyBorder="1" applyAlignment="1" applyProtection="1">
      <alignment/>
      <protection locked="0"/>
    </xf>
    <xf numFmtId="0" fontId="49" fillId="0" borderId="36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176" fontId="2" fillId="0" borderId="38" xfId="0" applyNumberFormat="1" applyFont="1" applyFill="1" applyBorder="1" applyAlignment="1" applyProtection="1">
      <alignment/>
      <protection locked="0"/>
    </xf>
    <xf numFmtId="0" fontId="2" fillId="0" borderId="39" xfId="0" applyFont="1" applyFill="1" applyBorder="1" applyAlignment="1" applyProtection="1">
      <alignment/>
      <protection locked="0"/>
    </xf>
    <xf numFmtId="0" fontId="2" fillId="0" borderId="40" xfId="0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 quotePrefix="1">
      <alignment horizontal="left"/>
      <protection locked="0"/>
    </xf>
    <xf numFmtId="49" fontId="2" fillId="0" borderId="9" xfId="0" applyNumberFormat="1" applyFont="1" applyFill="1" applyBorder="1" applyAlignment="1" applyProtection="1" quotePrefix="1">
      <alignment horizontal="left"/>
      <protection locked="0"/>
    </xf>
    <xf numFmtId="49" fontId="2" fillId="0" borderId="9" xfId="0" applyNumberFormat="1" applyFont="1" applyFill="1" applyBorder="1" applyAlignment="1" applyProtection="1" quotePrefix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5968;&#23383;&#36130;&#25919;\Documents\&#25910;&#25903;&#26376;&#25253;&#34920;\2022&#24180;&#20840;&#24066;&#39044;&#31639;&#25191;&#34892;&#25253;&#34920;(&#22522;&#37329;&#39044;&#3163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5968;&#23383;&#36130;&#25919;\Documents\&#25910;&#25903;&#26376;&#25253;&#34920;\2022&#24180;&#20840;&#24066;&#39044;&#31639;&#25191;&#34892;&#25253;&#34920;(&#20844;&#20849;&#39044;&#3163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各县区收支"/>
      <sheetName val="全市收支"/>
      <sheetName val="县区（1）"/>
      <sheetName val="全市（1）"/>
      <sheetName val="县区 (2)"/>
      <sheetName val="全市 (2)"/>
      <sheetName val="县区 (3)"/>
      <sheetName val="全市 (3)"/>
      <sheetName val="县区 (4)"/>
      <sheetName val="全市 (4)"/>
      <sheetName val="县区 (5)"/>
      <sheetName val="全市 (5)"/>
      <sheetName val="县区 (6)"/>
      <sheetName val="全市 (6)"/>
      <sheetName val="县区 (7)"/>
      <sheetName val="全市 (7)"/>
      <sheetName val="县区 (8)"/>
      <sheetName val="全市 (8)"/>
      <sheetName val="县区 (9)"/>
      <sheetName val="全市 (9)"/>
    </sheetNames>
    <sheetDataSet>
      <sheetData sheetId="16">
        <row r="8">
          <cell r="J8">
            <v>335786</v>
          </cell>
        </row>
        <row r="9">
          <cell r="J9">
            <v>206263</v>
          </cell>
        </row>
        <row r="10">
          <cell r="J10">
            <v>5</v>
          </cell>
        </row>
        <row r="11">
          <cell r="J11">
            <v>87</v>
          </cell>
        </row>
        <row r="12">
          <cell r="J12">
            <v>200</v>
          </cell>
        </row>
        <row r="13">
          <cell r="J13">
            <v>28701</v>
          </cell>
        </row>
        <row r="14">
          <cell r="J14">
            <v>19499</v>
          </cell>
        </row>
        <row r="15">
          <cell r="J15">
            <v>81031</v>
          </cell>
        </row>
        <row r="16">
          <cell r="J16">
            <v>646360</v>
          </cell>
        </row>
        <row r="17">
          <cell r="J17">
            <v>194582</v>
          </cell>
        </row>
        <row r="18">
          <cell r="J18">
            <v>35140</v>
          </cell>
        </row>
        <row r="19">
          <cell r="J19">
            <v>25168</v>
          </cell>
        </row>
        <row r="20">
          <cell r="J20">
            <v>1279</v>
          </cell>
        </row>
        <row r="21">
          <cell r="J21">
            <v>145944</v>
          </cell>
        </row>
        <row r="22">
          <cell r="J22">
            <v>126263</v>
          </cell>
        </row>
        <row r="23">
          <cell r="J23">
            <v>117984</v>
          </cell>
        </row>
      </sheetData>
      <sheetData sheetId="17">
        <row r="8">
          <cell r="J8">
            <v>0</v>
          </cell>
        </row>
        <row r="9">
          <cell r="J9">
            <v>515</v>
          </cell>
        </row>
        <row r="10">
          <cell r="J10">
            <v>299314</v>
          </cell>
        </row>
        <row r="11">
          <cell r="J11">
            <v>261286</v>
          </cell>
        </row>
        <row r="12">
          <cell r="J12">
            <v>10355</v>
          </cell>
        </row>
        <row r="13">
          <cell r="J13">
            <v>32500</v>
          </cell>
        </row>
        <row r="14">
          <cell r="J14">
            <v>4273</v>
          </cell>
        </row>
        <row r="15">
          <cell r="J15">
            <v>2785</v>
          </cell>
        </row>
        <row r="16">
          <cell r="J16">
            <v>1488</v>
          </cell>
        </row>
        <row r="17">
          <cell r="J17">
            <v>27124</v>
          </cell>
        </row>
        <row r="18">
          <cell r="J18">
            <v>4560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335786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6536</v>
          </cell>
        </row>
        <row r="35">
          <cell r="J35">
            <v>0</v>
          </cell>
        </row>
        <row r="36">
          <cell r="J36">
            <v>198756</v>
          </cell>
        </row>
        <row r="37">
          <cell r="J37">
            <v>60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380122</v>
          </cell>
        </row>
        <row r="42">
          <cell r="J42">
            <v>60823</v>
          </cell>
        </row>
        <row r="43">
          <cell r="J43">
            <v>0</v>
          </cell>
        </row>
        <row r="44">
          <cell r="J44">
            <v>63</v>
          </cell>
        </row>
        <row r="45">
          <cell r="J45">
            <v>646360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各县区收支"/>
      <sheetName val="全市收支"/>
      <sheetName val="县区（1）"/>
      <sheetName val="全市（1）"/>
      <sheetName val="县区（2）"/>
      <sheetName val="全市（2） "/>
      <sheetName val="县区（3） "/>
      <sheetName val="全市（3）"/>
      <sheetName val="县区（4）"/>
      <sheetName val="全市（4)"/>
      <sheetName val="县区（5)"/>
      <sheetName val="全市（5)"/>
      <sheetName val="县区（6)"/>
      <sheetName val="全市（6)"/>
      <sheetName val="县区（7)"/>
      <sheetName val="全市（7)"/>
      <sheetName val="县区（8)"/>
      <sheetName val="全市（8)"/>
      <sheetName val="县区（9)"/>
      <sheetName val="全市（9)"/>
    </sheetNames>
    <sheetDataSet>
      <sheetData sheetId="16">
        <row r="7">
          <cell r="J7">
            <v>358838</v>
          </cell>
        </row>
        <row r="8">
          <cell r="J8">
            <v>104613</v>
          </cell>
        </row>
        <row r="9">
          <cell r="J9">
            <v>49402</v>
          </cell>
        </row>
        <row r="10">
          <cell r="J10">
            <v>6974</v>
          </cell>
        </row>
        <row r="11">
          <cell r="J11">
            <v>3776</v>
          </cell>
        </row>
        <row r="12">
          <cell r="J12">
            <v>94593</v>
          </cell>
        </row>
        <row r="13">
          <cell r="J13">
            <v>29673</v>
          </cell>
        </row>
        <row r="14">
          <cell r="J14">
            <v>69807</v>
          </cell>
        </row>
        <row r="15">
          <cell r="J15">
            <v>214687</v>
          </cell>
        </row>
        <row r="16">
          <cell r="J16">
            <v>60375</v>
          </cell>
        </row>
        <row r="17">
          <cell r="J17">
            <v>39224</v>
          </cell>
        </row>
        <row r="18">
          <cell r="J18">
            <v>2770</v>
          </cell>
        </row>
        <row r="19">
          <cell r="J19">
            <v>309</v>
          </cell>
        </row>
        <row r="20">
          <cell r="J20">
            <v>57788</v>
          </cell>
        </row>
        <row r="21">
          <cell r="J21">
            <v>17374</v>
          </cell>
        </row>
        <row r="22">
          <cell r="J22">
            <v>36847</v>
          </cell>
        </row>
        <row r="23">
          <cell r="J23">
            <v>144151</v>
          </cell>
        </row>
        <row r="24">
          <cell r="J24">
            <v>44238</v>
          </cell>
        </row>
        <row r="25">
          <cell r="J25">
            <v>10178</v>
          </cell>
        </row>
        <row r="26">
          <cell r="J26">
            <v>4204</v>
          </cell>
        </row>
        <row r="27">
          <cell r="J27">
            <v>3467</v>
          </cell>
        </row>
        <row r="28">
          <cell r="J28">
            <v>36805</v>
          </cell>
        </row>
        <row r="29">
          <cell r="J29">
            <v>12299</v>
          </cell>
        </row>
        <row r="30">
          <cell r="J30">
            <v>32960</v>
          </cell>
        </row>
        <row r="31">
          <cell r="J31">
            <v>1843158</v>
          </cell>
        </row>
        <row r="32">
          <cell r="J32">
            <v>333802</v>
          </cell>
        </row>
        <row r="33">
          <cell r="J33">
            <v>203557</v>
          </cell>
        </row>
        <row r="34">
          <cell r="J34">
            <v>50393</v>
          </cell>
        </row>
        <row r="35">
          <cell r="J35">
            <v>21006</v>
          </cell>
        </row>
        <row r="36">
          <cell r="J36">
            <v>360025</v>
          </cell>
        </row>
        <row r="37">
          <cell r="J37">
            <v>232432</v>
          </cell>
        </row>
        <row r="38">
          <cell r="J38">
            <v>641943</v>
          </cell>
        </row>
      </sheetData>
      <sheetData sheetId="17">
        <row r="7">
          <cell r="J7">
            <v>214687</v>
          </cell>
        </row>
        <row r="8">
          <cell r="J8">
            <v>47294</v>
          </cell>
        </row>
        <row r="9">
          <cell r="J9">
            <v>22010</v>
          </cell>
        </row>
        <row r="10">
          <cell r="J10">
            <v>4598</v>
          </cell>
        </row>
        <row r="11">
          <cell r="J11">
            <v>1807</v>
          </cell>
        </row>
        <row r="12">
          <cell r="J12">
            <v>15942</v>
          </cell>
        </row>
        <row r="13">
          <cell r="J13">
            <v>4259</v>
          </cell>
        </row>
        <row r="14">
          <cell r="J14">
            <v>7027</v>
          </cell>
        </row>
        <row r="15">
          <cell r="J15">
            <v>3956</v>
          </cell>
        </row>
        <row r="16">
          <cell r="J16">
            <v>33070</v>
          </cell>
        </row>
        <row r="17">
          <cell r="J17">
            <v>5066</v>
          </cell>
        </row>
        <row r="18">
          <cell r="J18">
            <v>27681</v>
          </cell>
        </row>
        <row r="19">
          <cell r="J19">
            <v>41090</v>
          </cell>
        </row>
        <row r="20">
          <cell r="J20">
            <v>695</v>
          </cell>
        </row>
        <row r="21">
          <cell r="J21">
            <v>192</v>
          </cell>
        </row>
        <row r="22">
          <cell r="J22">
            <v>144151</v>
          </cell>
        </row>
        <row r="23">
          <cell r="J23">
            <v>30748</v>
          </cell>
        </row>
        <row r="24">
          <cell r="J24">
            <v>11200</v>
          </cell>
        </row>
        <row r="25">
          <cell r="J25">
            <v>8000</v>
          </cell>
        </row>
        <row r="26">
          <cell r="J26">
            <v>21678</v>
          </cell>
        </row>
        <row r="27">
          <cell r="J27">
            <v>16795</v>
          </cell>
        </row>
        <row r="28">
          <cell r="J28">
            <v>486</v>
          </cell>
        </row>
        <row r="29">
          <cell r="J29">
            <v>44927</v>
          </cell>
        </row>
        <row r="30">
          <cell r="J30">
            <v>6723</v>
          </cell>
        </row>
        <row r="31">
          <cell r="J31">
            <v>1923</v>
          </cell>
        </row>
        <row r="32">
          <cell r="J32">
            <v>20871</v>
          </cell>
        </row>
        <row r="33">
          <cell r="J33">
            <v>358838</v>
          </cell>
        </row>
        <row r="41">
          <cell r="J41">
            <v>244655</v>
          </cell>
        </row>
        <row r="42">
          <cell r="J42">
            <v>0</v>
          </cell>
        </row>
        <row r="43">
          <cell r="J43">
            <v>1353</v>
          </cell>
        </row>
        <row r="44">
          <cell r="J44">
            <v>101533</v>
          </cell>
        </row>
        <row r="45">
          <cell r="J45">
            <v>429295</v>
          </cell>
        </row>
        <row r="46">
          <cell r="J46">
            <v>28751</v>
          </cell>
        </row>
        <row r="47">
          <cell r="J47">
            <v>37328</v>
          </cell>
        </row>
        <row r="48">
          <cell r="J48">
            <v>260961</v>
          </cell>
        </row>
        <row r="49">
          <cell r="J49">
            <v>246976</v>
          </cell>
        </row>
        <row r="50">
          <cell r="J50">
            <v>25964</v>
          </cell>
        </row>
        <row r="51">
          <cell r="J51">
            <v>125053</v>
          </cell>
        </row>
        <row r="52">
          <cell r="J52">
            <v>189911</v>
          </cell>
        </row>
        <row r="53">
          <cell r="J53">
            <v>50111</v>
          </cell>
        </row>
        <row r="54">
          <cell r="J54">
            <v>6890</v>
          </cell>
        </row>
        <row r="55">
          <cell r="J55">
            <v>4065</v>
          </cell>
        </row>
        <row r="56">
          <cell r="J56">
            <v>91</v>
          </cell>
        </row>
        <row r="57">
          <cell r="J57">
            <v>0</v>
          </cell>
        </row>
        <row r="58">
          <cell r="J58">
            <v>15219</v>
          </cell>
        </row>
        <row r="59">
          <cell r="J59">
            <v>23988</v>
          </cell>
        </row>
        <row r="60">
          <cell r="J60">
            <v>14300</v>
          </cell>
        </row>
        <row r="61">
          <cell r="J61">
            <v>13453</v>
          </cell>
        </row>
        <row r="62">
          <cell r="J62">
            <v>3517</v>
          </cell>
        </row>
        <row r="63">
          <cell r="J63">
            <v>19742</v>
          </cell>
        </row>
        <row r="64">
          <cell r="J64">
            <v>2</v>
          </cell>
        </row>
        <row r="65">
          <cell r="J65">
            <v>1843158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SheetLayoutView="100" workbookViewId="0" topLeftCell="A1">
      <selection activeCell="S9" sqref="S9"/>
    </sheetView>
  </sheetViews>
  <sheetFormatPr defaultColWidth="8.7109375" defaultRowHeight="15"/>
  <cols>
    <col min="1" max="1" width="30.7109375" style="5" customWidth="1"/>
    <col min="2" max="3" width="11.140625" style="5" customWidth="1"/>
    <col min="4" max="4" width="11.140625" style="7" customWidth="1"/>
    <col min="5" max="5" width="11.140625" style="8" customWidth="1"/>
    <col min="6" max="6" width="11.140625" style="79" customWidth="1"/>
    <col min="7" max="7" width="11.140625" style="5" hidden="1" customWidth="1"/>
    <col min="8" max="9" width="11.140625" style="5" customWidth="1"/>
    <col min="10" max="10" width="11.140625" style="7" customWidth="1"/>
    <col min="11" max="11" width="11.140625" style="5" customWidth="1"/>
    <col min="12" max="12" width="11.140625" style="8" customWidth="1"/>
    <col min="13" max="15" width="11.140625" style="3" hidden="1" customWidth="1"/>
    <col min="16" max="16" width="15.00390625" style="3" hidden="1" customWidth="1"/>
    <col min="17" max="29" width="9.00390625" style="3" bestFit="1" customWidth="1"/>
    <col min="30" max="16384" width="8.7109375" style="3" customWidth="1"/>
  </cols>
  <sheetData>
    <row r="1" spans="1:16" s="3" customFormat="1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78" customFormat="1" ht="18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3" customFormat="1" ht="18" customHeight="1">
      <c r="A3" s="3" t="s">
        <v>1</v>
      </c>
      <c r="B3" s="5"/>
      <c r="C3" s="5"/>
      <c r="D3" s="40" t="s">
        <v>2</v>
      </c>
      <c r="E3" s="40"/>
      <c r="F3" s="40"/>
      <c r="G3" s="40"/>
      <c r="H3" s="81"/>
      <c r="I3" s="5"/>
      <c r="J3" s="7"/>
      <c r="L3" s="3" t="s">
        <v>3</v>
      </c>
      <c r="O3" s="36" t="s">
        <v>3</v>
      </c>
      <c r="P3" s="36"/>
    </row>
    <row r="4" spans="1:16" s="3" customFormat="1" ht="18" customHeight="1">
      <c r="A4" s="18" t="s">
        <v>4</v>
      </c>
      <c r="B4" s="19" t="s">
        <v>5</v>
      </c>
      <c r="C4" s="19"/>
      <c r="D4" s="19"/>
      <c r="E4" s="19"/>
      <c r="F4" s="157" t="s">
        <v>6</v>
      </c>
      <c r="G4" s="158"/>
      <c r="H4" s="158"/>
      <c r="I4" s="158"/>
      <c r="J4" s="158"/>
      <c r="K4" s="158"/>
      <c r="L4" s="160"/>
      <c r="M4" s="161"/>
      <c r="N4" s="161"/>
      <c r="O4" s="161"/>
      <c r="P4" s="162"/>
    </row>
    <row r="5" spans="1:16" s="3" customFormat="1" ht="18" customHeight="1">
      <c r="A5" s="18"/>
      <c r="B5" s="21" t="s">
        <v>5</v>
      </c>
      <c r="C5" s="22" t="s">
        <v>7</v>
      </c>
      <c r="D5" s="21" t="s">
        <v>8</v>
      </c>
      <c r="E5" s="23" t="s">
        <v>9</v>
      </c>
      <c r="F5" s="43" t="s">
        <v>10</v>
      </c>
      <c r="G5" s="21" t="s">
        <v>11</v>
      </c>
      <c r="H5" s="22" t="s">
        <v>6</v>
      </c>
      <c r="I5" s="23" t="s">
        <v>12</v>
      </c>
      <c r="J5" s="22" t="s">
        <v>13</v>
      </c>
      <c r="K5" s="21" t="s">
        <v>14</v>
      </c>
      <c r="L5" s="23" t="s">
        <v>15</v>
      </c>
      <c r="M5" s="163" t="s">
        <v>6</v>
      </c>
      <c r="N5" s="164" t="s">
        <v>16</v>
      </c>
      <c r="O5" s="21" t="s">
        <v>14</v>
      </c>
      <c r="P5" s="23" t="s">
        <v>17</v>
      </c>
    </row>
    <row r="6" spans="1:16" s="3" customFormat="1" ht="18" customHeight="1">
      <c r="A6" s="18"/>
      <c r="B6" s="21"/>
      <c r="C6" s="22"/>
      <c r="D6" s="21"/>
      <c r="E6" s="23"/>
      <c r="F6" s="44"/>
      <c r="G6" s="21"/>
      <c r="H6" s="22"/>
      <c r="I6" s="23"/>
      <c r="J6" s="22"/>
      <c r="K6" s="21"/>
      <c r="L6" s="23"/>
      <c r="M6" s="165"/>
      <c r="N6" s="166"/>
      <c r="O6" s="21"/>
      <c r="P6" s="23"/>
    </row>
    <row r="7" spans="1:16" s="3" customFormat="1" ht="18" customHeight="1">
      <c r="A7" s="93" t="s">
        <v>18</v>
      </c>
      <c r="B7" s="89">
        <f aca="true" t="shared" si="0" ref="B7:B38">H7-G7</f>
        <v>59237</v>
      </c>
      <c r="C7" s="87">
        <f>J7-'[2]县区（8)'!J7</f>
        <v>48669</v>
      </c>
      <c r="D7" s="89">
        <f aca="true" t="shared" si="1" ref="D7:D38">B7-C7</f>
        <v>10568</v>
      </c>
      <c r="E7" s="115">
        <f aca="true" t="shared" si="2" ref="E7:E38">IF(C7&lt;=0,0,D7/C7*100)</f>
        <v>21.714027409644743</v>
      </c>
      <c r="F7" s="89">
        <f>SUM(F8:F14)</f>
        <v>584405</v>
      </c>
      <c r="G7" s="104">
        <v>399482</v>
      </c>
      <c r="H7" s="104">
        <v>458719</v>
      </c>
      <c r="I7" s="115">
        <f aca="true" t="shared" si="3" ref="I7:I38">IF(F7&lt;=0,0,H7/F7*100)</f>
        <v>78.49333937936876</v>
      </c>
      <c r="J7" s="104">
        <v>407507</v>
      </c>
      <c r="K7" s="89">
        <f aca="true" t="shared" si="4" ref="K7:K38">H7-J7</f>
        <v>51212</v>
      </c>
      <c r="L7" s="115">
        <f aca="true" t="shared" si="5" ref="L7:L38">IF(J7&lt;=0,0,K7/J7*100)</f>
        <v>12.567146085834107</v>
      </c>
      <c r="M7" s="167">
        <v>482393</v>
      </c>
      <c r="N7" s="168">
        <v>419266</v>
      </c>
      <c r="O7" s="169">
        <f aca="true" t="shared" si="6" ref="O7:O39">M7-N7</f>
        <v>63127</v>
      </c>
      <c r="P7" s="170">
        <f aca="true" t="shared" si="7" ref="P7:P38">O7/N7*100</f>
        <v>15.056551210925761</v>
      </c>
    </row>
    <row r="8" spans="1:16" s="3" customFormat="1" ht="18" customHeight="1">
      <c r="A8" s="89" t="s">
        <v>19</v>
      </c>
      <c r="B8" s="89">
        <f t="shared" si="0"/>
        <v>21507</v>
      </c>
      <c r="C8" s="87">
        <f>J8-'[2]县区（8)'!J8</f>
        <v>17539</v>
      </c>
      <c r="D8" s="89">
        <f t="shared" si="1"/>
        <v>3968</v>
      </c>
      <c r="E8" s="115">
        <f t="shared" si="2"/>
        <v>22.623866811106677</v>
      </c>
      <c r="F8" s="89">
        <v>180943</v>
      </c>
      <c r="G8" s="104">
        <v>133543</v>
      </c>
      <c r="H8" s="104">
        <v>155050</v>
      </c>
      <c r="I8" s="115">
        <f t="shared" si="3"/>
        <v>85.68996866416497</v>
      </c>
      <c r="J8" s="104">
        <v>122152</v>
      </c>
      <c r="K8" s="89">
        <f t="shared" si="4"/>
        <v>32898</v>
      </c>
      <c r="L8" s="115">
        <f t="shared" si="5"/>
        <v>26.932019123714717</v>
      </c>
      <c r="M8" s="167">
        <v>158064</v>
      </c>
      <c r="N8" s="168">
        <v>129349</v>
      </c>
      <c r="O8" s="169">
        <f t="shared" si="6"/>
        <v>28715</v>
      </c>
      <c r="P8" s="170">
        <f t="shared" si="7"/>
        <v>22.199630457135346</v>
      </c>
    </row>
    <row r="9" spans="1:16" s="3" customFormat="1" ht="18" customHeight="1">
      <c r="A9" s="89" t="s">
        <v>20</v>
      </c>
      <c r="B9" s="89">
        <f t="shared" si="0"/>
        <v>4251</v>
      </c>
      <c r="C9" s="87">
        <f>J9-'[2]县区（8)'!J9</f>
        <v>5747</v>
      </c>
      <c r="D9" s="89">
        <f t="shared" si="1"/>
        <v>-1496</v>
      </c>
      <c r="E9" s="115">
        <f t="shared" si="2"/>
        <v>-26.03097268139899</v>
      </c>
      <c r="F9" s="89">
        <v>85439</v>
      </c>
      <c r="G9" s="104">
        <v>53183</v>
      </c>
      <c r="H9" s="104">
        <v>57434</v>
      </c>
      <c r="I9" s="115">
        <f t="shared" si="3"/>
        <v>67.22222872458713</v>
      </c>
      <c r="J9" s="104">
        <v>55149</v>
      </c>
      <c r="K9" s="89">
        <f t="shared" si="4"/>
        <v>2285</v>
      </c>
      <c r="L9" s="115">
        <f t="shared" si="5"/>
        <v>4.143320821773741</v>
      </c>
      <c r="M9" s="167">
        <v>60551</v>
      </c>
      <c r="N9" s="168">
        <v>55889</v>
      </c>
      <c r="O9" s="169">
        <f t="shared" si="6"/>
        <v>4662</v>
      </c>
      <c r="P9" s="170">
        <f t="shared" si="7"/>
        <v>8.341534112258227</v>
      </c>
    </row>
    <row r="10" spans="1:16" s="3" customFormat="1" ht="18" customHeight="1">
      <c r="A10" s="92" t="s">
        <v>21</v>
      </c>
      <c r="B10" s="89">
        <f t="shared" si="0"/>
        <v>2162</v>
      </c>
      <c r="C10" s="87">
        <f>J10-'[2]县区（8)'!J10</f>
        <v>422</v>
      </c>
      <c r="D10" s="89">
        <f t="shared" si="1"/>
        <v>1740</v>
      </c>
      <c r="E10" s="115">
        <f t="shared" si="2"/>
        <v>412.32227488151653</v>
      </c>
      <c r="F10" s="89">
        <v>12935</v>
      </c>
      <c r="G10" s="104">
        <v>11096</v>
      </c>
      <c r="H10" s="104">
        <v>13258</v>
      </c>
      <c r="I10" s="115">
        <f t="shared" si="3"/>
        <v>102.49710088906068</v>
      </c>
      <c r="J10" s="104">
        <v>7396</v>
      </c>
      <c r="K10" s="89">
        <f t="shared" si="4"/>
        <v>5862</v>
      </c>
      <c r="L10" s="115">
        <f t="shared" si="5"/>
        <v>79.25905895078421</v>
      </c>
      <c r="M10" s="167">
        <v>13258</v>
      </c>
      <c r="N10" s="168">
        <v>7396</v>
      </c>
      <c r="O10" s="169">
        <f t="shared" si="6"/>
        <v>5862</v>
      </c>
      <c r="P10" s="170">
        <f t="shared" si="7"/>
        <v>79.25905895078421</v>
      </c>
    </row>
    <row r="11" spans="1:16" s="3" customFormat="1" ht="18" customHeight="1">
      <c r="A11" s="92" t="s">
        <v>22</v>
      </c>
      <c r="B11" s="89">
        <f t="shared" si="0"/>
        <v>105</v>
      </c>
      <c r="C11" s="87">
        <f>J11-'[2]县区（8)'!J11</f>
        <v>1599</v>
      </c>
      <c r="D11" s="89">
        <f t="shared" si="1"/>
        <v>-1494</v>
      </c>
      <c r="E11" s="115">
        <f t="shared" si="2"/>
        <v>-93.43339587242026</v>
      </c>
      <c r="F11" s="89">
        <v>8196</v>
      </c>
      <c r="G11" s="104">
        <v>2024</v>
      </c>
      <c r="H11" s="104">
        <v>2129</v>
      </c>
      <c r="I11" s="115">
        <f t="shared" si="3"/>
        <v>25.97608589555881</v>
      </c>
      <c r="J11" s="104">
        <v>5375</v>
      </c>
      <c r="K11" s="89">
        <f t="shared" si="4"/>
        <v>-3246</v>
      </c>
      <c r="L11" s="115">
        <f t="shared" si="5"/>
        <v>-60.390697674418604</v>
      </c>
      <c r="M11" s="167">
        <v>2129</v>
      </c>
      <c r="N11" s="168">
        <v>5375</v>
      </c>
      <c r="O11" s="169">
        <f t="shared" si="6"/>
        <v>-3246</v>
      </c>
      <c r="P11" s="170">
        <f t="shared" si="7"/>
        <v>-60.390697674418604</v>
      </c>
    </row>
    <row r="12" spans="1:16" s="3" customFormat="1" ht="18" customHeight="1">
      <c r="A12" s="92" t="s">
        <v>23</v>
      </c>
      <c r="B12" s="89">
        <f t="shared" si="0"/>
        <v>10420</v>
      </c>
      <c r="C12" s="87">
        <f>J12-'[2]县区（8)'!J12</f>
        <v>11622</v>
      </c>
      <c r="D12" s="89">
        <f t="shared" si="1"/>
        <v>-1202</v>
      </c>
      <c r="E12" s="115">
        <f t="shared" si="2"/>
        <v>-10.342453966615041</v>
      </c>
      <c r="F12" s="89">
        <v>135667</v>
      </c>
      <c r="G12" s="104">
        <v>95914</v>
      </c>
      <c r="H12" s="104">
        <v>106334</v>
      </c>
      <c r="I12" s="115">
        <f t="shared" si="3"/>
        <v>78.37867720226733</v>
      </c>
      <c r="J12" s="104">
        <v>106215</v>
      </c>
      <c r="K12" s="89">
        <f t="shared" si="4"/>
        <v>119</v>
      </c>
      <c r="L12" s="115">
        <f t="shared" si="5"/>
        <v>0.11203690627500824</v>
      </c>
      <c r="M12" s="167">
        <v>114832</v>
      </c>
      <c r="N12" s="168">
        <v>108672</v>
      </c>
      <c r="O12" s="169">
        <f t="shared" si="6"/>
        <v>6160</v>
      </c>
      <c r="P12" s="170">
        <f t="shared" si="7"/>
        <v>5.668433451118964</v>
      </c>
    </row>
    <row r="13" spans="1:16" s="3" customFormat="1" ht="18" customHeight="1">
      <c r="A13" s="92" t="s">
        <v>24</v>
      </c>
      <c r="B13" s="89">
        <f t="shared" si="0"/>
        <v>3456</v>
      </c>
      <c r="C13" s="87">
        <f>J13-'[2]县区（8)'!J13</f>
        <v>2048</v>
      </c>
      <c r="D13" s="89">
        <f t="shared" si="1"/>
        <v>1408</v>
      </c>
      <c r="E13" s="115">
        <f t="shared" si="2"/>
        <v>68.75</v>
      </c>
      <c r="F13" s="89">
        <v>47250</v>
      </c>
      <c r="G13" s="104">
        <v>31861</v>
      </c>
      <c r="H13" s="104">
        <v>35317</v>
      </c>
      <c r="I13" s="115">
        <f t="shared" si="3"/>
        <v>74.74497354497355</v>
      </c>
      <c r="J13" s="104">
        <v>31721</v>
      </c>
      <c r="K13" s="89">
        <f t="shared" si="4"/>
        <v>3596</v>
      </c>
      <c r="L13" s="115">
        <f t="shared" si="5"/>
        <v>11.336338703067367</v>
      </c>
      <c r="M13" s="167">
        <v>40427</v>
      </c>
      <c r="N13" s="168">
        <v>32466</v>
      </c>
      <c r="O13" s="169">
        <f t="shared" si="6"/>
        <v>7961</v>
      </c>
      <c r="P13" s="170">
        <f t="shared" si="7"/>
        <v>24.52103739296495</v>
      </c>
    </row>
    <row r="14" spans="1:16" s="3" customFormat="1" ht="18" customHeight="1">
      <c r="A14" s="92" t="s">
        <v>25</v>
      </c>
      <c r="B14" s="89">
        <f t="shared" si="0"/>
        <v>17336</v>
      </c>
      <c r="C14" s="87">
        <f>J14-'[2]县区（8)'!J14</f>
        <v>9692</v>
      </c>
      <c r="D14" s="89">
        <f t="shared" si="1"/>
        <v>7644</v>
      </c>
      <c r="E14" s="115">
        <f t="shared" si="2"/>
        <v>78.86917044985555</v>
      </c>
      <c r="F14" s="89">
        <v>113975</v>
      </c>
      <c r="G14" s="104">
        <v>71861</v>
      </c>
      <c r="H14" s="104">
        <v>89197</v>
      </c>
      <c r="I14" s="115">
        <f t="shared" si="3"/>
        <v>78.2601447685896</v>
      </c>
      <c r="J14" s="104">
        <v>79499</v>
      </c>
      <c r="K14" s="89">
        <f t="shared" si="4"/>
        <v>9698</v>
      </c>
      <c r="L14" s="115">
        <f t="shared" si="5"/>
        <v>12.198895583592247</v>
      </c>
      <c r="M14" s="167">
        <v>93132</v>
      </c>
      <c r="N14" s="168">
        <v>80119</v>
      </c>
      <c r="O14" s="169">
        <f t="shared" si="6"/>
        <v>13013</v>
      </c>
      <c r="P14" s="170">
        <f t="shared" si="7"/>
        <v>16.242089891286714</v>
      </c>
    </row>
    <row r="15" spans="1:16" s="3" customFormat="1" ht="18" customHeight="1">
      <c r="A15" s="173" t="s">
        <v>26</v>
      </c>
      <c r="B15" s="89">
        <f t="shared" si="0"/>
        <v>22736</v>
      </c>
      <c r="C15" s="87">
        <f>J15-'[2]县区（8)'!J15</f>
        <v>19490</v>
      </c>
      <c r="D15" s="89">
        <f t="shared" si="1"/>
        <v>3246</v>
      </c>
      <c r="E15" s="115">
        <f t="shared" si="2"/>
        <v>16.654694715238584</v>
      </c>
      <c r="F15" s="89">
        <f>SUM(F16:F22)</f>
        <v>339854</v>
      </c>
      <c r="G15" s="104">
        <v>174642</v>
      </c>
      <c r="H15" s="104">
        <v>197378</v>
      </c>
      <c r="I15" s="115">
        <f t="shared" si="3"/>
        <v>58.077292013629375</v>
      </c>
      <c r="J15" s="104">
        <v>234177</v>
      </c>
      <c r="K15" s="89">
        <f t="shared" si="4"/>
        <v>-36799</v>
      </c>
      <c r="L15" s="115">
        <f t="shared" si="5"/>
        <v>-15.71418200762671</v>
      </c>
      <c r="M15" s="167">
        <v>221052</v>
      </c>
      <c r="N15" s="168">
        <v>245936</v>
      </c>
      <c r="O15" s="169">
        <f t="shared" si="6"/>
        <v>-24884</v>
      </c>
      <c r="P15" s="170">
        <f t="shared" si="7"/>
        <v>-10.118079500357817</v>
      </c>
    </row>
    <row r="16" spans="1:16" s="3" customFormat="1" ht="18" customHeight="1">
      <c r="A16" s="89" t="s">
        <v>27</v>
      </c>
      <c r="B16" s="89">
        <f t="shared" si="0"/>
        <v>21493</v>
      </c>
      <c r="C16" s="87">
        <f>J16-'[2]县区（8)'!J16</f>
        <v>3948</v>
      </c>
      <c r="D16" s="89">
        <f t="shared" si="1"/>
        <v>17545</v>
      </c>
      <c r="E16" s="115">
        <f t="shared" si="2"/>
        <v>444.4022289766971</v>
      </c>
      <c r="F16" s="89">
        <v>91060</v>
      </c>
      <c r="G16" s="104">
        <v>43271</v>
      </c>
      <c r="H16" s="104">
        <v>64764</v>
      </c>
      <c r="I16" s="115">
        <f t="shared" si="3"/>
        <v>71.12233692071162</v>
      </c>
      <c r="J16" s="104">
        <v>64323</v>
      </c>
      <c r="K16" s="89">
        <f t="shared" si="4"/>
        <v>441</v>
      </c>
      <c r="L16" s="115">
        <f t="shared" si="5"/>
        <v>0.6856023506366308</v>
      </c>
      <c r="M16" s="167">
        <v>67778</v>
      </c>
      <c r="N16" s="168">
        <v>71520</v>
      </c>
      <c r="O16" s="169">
        <f t="shared" si="6"/>
        <v>-3742</v>
      </c>
      <c r="P16" s="170">
        <f t="shared" si="7"/>
        <v>-5.232102908277405</v>
      </c>
    </row>
    <row r="17" spans="1:16" s="3" customFormat="1" ht="18" customHeight="1">
      <c r="A17" s="89" t="s">
        <v>28</v>
      </c>
      <c r="B17" s="89">
        <f t="shared" si="0"/>
        <v>-190</v>
      </c>
      <c r="C17" s="87">
        <f>J17-'[2]县区（8)'!J17</f>
        <v>2388</v>
      </c>
      <c r="D17" s="89">
        <f t="shared" si="1"/>
        <v>-2578</v>
      </c>
      <c r="E17" s="115">
        <f t="shared" si="2"/>
        <v>-107.95644891122278</v>
      </c>
      <c r="F17" s="89">
        <v>54878</v>
      </c>
      <c r="G17" s="104">
        <v>37263</v>
      </c>
      <c r="H17" s="104">
        <v>37073</v>
      </c>
      <c r="I17" s="115">
        <f t="shared" si="3"/>
        <v>67.555304493604</v>
      </c>
      <c r="J17" s="104">
        <v>41612</v>
      </c>
      <c r="K17" s="89">
        <f t="shared" si="4"/>
        <v>-4539</v>
      </c>
      <c r="L17" s="115">
        <f t="shared" si="5"/>
        <v>-10.907911179467462</v>
      </c>
      <c r="M17" s="167">
        <v>40190</v>
      </c>
      <c r="N17" s="168">
        <v>42352</v>
      </c>
      <c r="O17" s="169">
        <f t="shared" si="6"/>
        <v>-2162</v>
      </c>
      <c r="P17" s="170">
        <f t="shared" si="7"/>
        <v>-5.104835663014733</v>
      </c>
    </row>
    <row r="18" spans="1:16" s="3" customFormat="1" ht="18" customHeight="1">
      <c r="A18" s="92" t="s">
        <v>29</v>
      </c>
      <c r="B18" s="89">
        <f t="shared" si="0"/>
        <v>810</v>
      </c>
      <c r="C18" s="87">
        <f>J18-'[2]县区（8)'!J18</f>
        <v>375</v>
      </c>
      <c r="D18" s="89">
        <f t="shared" si="1"/>
        <v>435</v>
      </c>
      <c r="E18" s="115">
        <f t="shared" si="2"/>
        <v>115.99999999999999</v>
      </c>
      <c r="F18" s="89">
        <v>6468</v>
      </c>
      <c r="G18" s="104">
        <v>2024</v>
      </c>
      <c r="H18" s="104">
        <v>2834</v>
      </c>
      <c r="I18" s="115">
        <f t="shared" si="3"/>
        <v>43.81570810142239</v>
      </c>
      <c r="J18" s="104">
        <v>3145</v>
      </c>
      <c r="K18" s="89">
        <f t="shared" si="4"/>
        <v>-311</v>
      </c>
      <c r="L18" s="115">
        <f t="shared" si="5"/>
        <v>-9.888712241653417</v>
      </c>
      <c r="M18" s="167">
        <v>2834</v>
      </c>
      <c r="N18" s="168">
        <v>3145</v>
      </c>
      <c r="O18" s="169">
        <f t="shared" si="6"/>
        <v>-311</v>
      </c>
      <c r="P18" s="170">
        <f t="shared" si="7"/>
        <v>-9.888712241653417</v>
      </c>
    </row>
    <row r="19" spans="1:16" s="3" customFormat="1" ht="18" customHeight="1">
      <c r="A19" s="92" t="s">
        <v>30</v>
      </c>
      <c r="B19" s="89">
        <f t="shared" si="0"/>
        <v>60</v>
      </c>
      <c r="C19" s="87">
        <f>J19-'[2]县区（8)'!J19</f>
        <v>13</v>
      </c>
      <c r="D19" s="89">
        <f t="shared" si="1"/>
        <v>47</v>
      </c>
      <c r="E19" s="115">
        <f t="shared" si="2"/>
        <v>361.53846153846155</v>
      </c>
      <c r="F19" s="89">
        <v>463</v>
      </c>
      <c r="G19" s="104">
        <v>433</v>
      </c>
      <c r="H19" s="104">
        <v>493</v>
      </c>
      <c r="I19" s="115">
        <f t="shared" si="3"/>
        <v>106.47948164146868</v>
      </c>
      <c r="J19" s="104">
        <v>322</v>
      </c>
      <c r="K19" s="89">
        <f t="shared" si="4"/>
        <v>171</v>
      </c>
      <c r="L19" s="115">
        <f t="shared" si="5"/>
        <v>53.105590062111794</v>
      </c>
      <c r="M19" s="167">
        <v>493</v>
      </c>
      <c r="N19" s="168">
        <v>322</v>
      </c>
      <c r="O19" s="169">
        <f t="shared" si="6"/>
        <v>171</v>
      </c>
      <c r="P19" s="170">
        <f t="shared" si="7"/>
        <v>53.105590062111794</v>
      </c>
    </row>
    <row r="20" spans="1:16" s="3" customFormat="1" ht="18" customHeight="1">
      <c r="A20" s="92" t="s">
        <v>31</v>
      </c>
      <c r="B20" s="89">
        <f t="shared" si="0"/>
        <v>2911</v>
      </c>
      <c r="C20" s="87">
        <f>J20-'[2]县区（8)'!J20</f>
        <v>6992</v>
      </c>
      <c r="D20" s="89">
        <f t="shared" si="1"/>
        <v>-4081</v>
      </c>
      <c r="E20" s="115">
        <f t="shared" si="2"/>
        <v>-58.366704805491985</v>
      </c>
      <c r="F20" s="89">
        <v>94667</v>
      </c>
      <c r="G20" s="104">
        <v>44467</v>
      </c>
      <c r="H20" s="104">
        <v>47378</v>
      </c>
      <c r="I20" s="115">
        <f t="shared" si="3"/>
        <v>50.04700687673635</v>
      </c>
      <c r="J20" s="104">
        <v>64780</v>
      </c>
      <c r="K20" s="89">
        <f t="shared" si="4"/>
        <v>-17402</v>
      </c>
      <c r="L20" s="115">
        <f t="shared" si="5"/>
        <v>-26.86322939178759</v>
      </c>
      <c r="M20" s="167">
        <v>55876</v>
      </c>
      <c r="N20" s="168">
        <v>67237</v>
      </c>
      <c r="O20" s="169">
        <f t="shared" si="6"/>
        <v>-11361</v>
      </c>
      <c r="P20" s="170">
        <f t="shared" si="7"/>
        <v>-16.896946621651768</v>
      </c>
    </row>
    <row r="21" spans="1:16" s="3" customFormat="1" ht="18" customHeight="1">
      <c r="A21" s="92" t="s">
        <v>32</v>
      </c>
      <c r="B21" s="89">
        <f t="shared" si="0"/>
        <v>-2929</v>
      </c>
      <c r="C21" s="87">
        <f>J21-'[2]县区（8)'!J21</f>
        <v>1376</v>
      </c>
      <c r="D21" s="89">
        <f t="shared" si="1"/>
        <v>-4305</v>
      </c>
      <c r="E21" s="115">
        <f t="shared" si="2"/>
        <v>-312.86337209302326</v>
      </c>
      <c r="F21" s="89">
        <v>29768</v>
      </c>
      <c r="G21" s="104">
        <v>17355</v>
      </c>
      <c r="H21" s="104">
        <v>14426</v>
      </c>
      <c r="I21" s="115">
        <f t="shared" si="3"/>
        <v>48.46143509809191</v>
      </c>
      <c r="J21" s="104">
        <v>18750</v>
      </c>
      <c r="K21" s="89">
        <f t="shared" si="4"/>
        <v>-4324</v>
      </c>
      <c r="L21" s="115">
        <f t="shared" si="5"/>
        <v>-23.061333333333334</v>
      </c>
      <c r="M21" s="167">
        <v>19536</v>
      </c>
      <c r="N21" s="168">
        <v>19495</v>
      </c>
      <c r="O21" s="169">
        <f t="shared" si="6"/>
        <v>41</v>
      </c>
      <c r="P21" s="170">
        <f t="shared" si="7"/>
        <v>0.21031033598358553</v>
      </c>
    </row>
    <row r="22" spans="1:16" s="3" customFormat="1" ht="18" customHeight="1">
      <c r="A22" s="92" t="s">
        <v>33</v>
      </c>
      <c r="B22" s="89">
        <f t="shared" si="0"/>
        <v>581</v>
      </c>
      <c r="C22" s="87">
        <f>J22-'[2]县区（8)'!J22</f>
        <v>4398</v>
      </c>
      <c r="D22" s="89">
        <f t="shared" si="1"/>
        <v>-3817</v>
      </c>
      <c r="E22" s="115">
        <f t="shared" si="2"/>
        <v>-86.78944974988632</v>
      </c>
      <c r="F22" s="89">
        <v>62550</v>
      </c>
      <c r="G22" s="104">
        <v>29829</v>
      </c>
      <c r="H22" s="104">
        <v>30410</v>
      </c>
      <c r="I22" s="115">
        <f t="shared" si="3"/>
        <v>48.617106314948046</v>
      </c>
      <c r="J22" s="104">
        <v>41245</v>
      </c>
      <c r="K22" s="89">
        <f t="shared" si="4"/>
        <v>-10835</v>
      </c>
      <c r="L22" s="115">
        <f t="shared" si="5"/>
        <v>-26.269850891017093</v>
      </c>
      <c r="M22" s="167">
        <v>34345</v>
      </c>
      <c r="N22" s="168">
        <v>41865</v>
      </c>
      <c r="O22" s="169">
        <f t="shared" si="6"/>
        <v>-7520</v>
      </c>
      <c r="P22" s="170">
        <f t="shared" si="7"/>
        <v>-17.962498507106176</v>
      </c>
    </row>
    <row r="23" spans="1:16" s="3" customFormat="1" ht="18" customHeight="1">
      <c r="A23" s="173" t="s">
        <v>34</v>
      </c>
      <c r="B23" s="89">
        <f t="shared" si="0"/>
        <v>36501</v>
      </c>
      <c r="C23" s="87">
        <f>J23-'[2]县区（8)'!J23</f>
        <v>29179</v>
      </c>
      <c r="D23" s="89">
        <f t="shared" si="1"/>
        <v>7322</v>
      </c>
      <c r="E23" s="115">
        <f t="shared" si="2"/>
        <v>25.093389081188526</v>
      </c>
      <c r="F23" s="89">
        <f>SUM(F24:F30)</f>
        <v>244551</v>
      </c>
      <c r="G23" s="104">
        <v>224840</v>
      </c>
      <c r="H23" s="104">
        <v>261341</v>
      </c>
      <c r="I23" s="115">
        <f t="shared" si="3"/>
        <v>106.86564356719049</v>
      </c>
      <c r="J23" s="104">
        <v>173330</v>
      </c>
      <c r="K23" s="89">
        <f t="shared" si="4"/>
        <v>88011</v>
      </c>
      <c r="L23" s="115">
        <f t="shared" si="5"/>
        <v>50.77655339525761</v>
      </c>
      <c r="M23" s="167">
        <v>261341</v>
      </c>
      <c r="N23" s="168">
        <v>173330</v>
      </c>
      <c r="O23" s="169">
        <f t="shared" si="6"/>
        <v>88011</v>
      </c>
      <c r="P23" s="170">
        <f t="shared" si="7"/>
        <v>50.77655339525761</v>
      </c>
    </row>
    <row r="24" spans="1:16" s="3" customFormat="1" ht="18" customHeight="1">
      <c r="A24" s="89" t="s">
        <v>27</v>
      </c>
      <c r="B24" s="89">
        <f t="shared" si="0"/>
        <v>14</v>
      </c>
      <c r="C24" s="87">
        <f>J24-'[2]县区（8)'!J24</f>
        <v>13591</v>
      </c>
      <c r="D24" s="89">
        <f t="shared" si="1"/>
        <v>-13577</v>
      </c>
      <c r="E24" s="115">
        <f t="shared" si="2"/>
        <v>-99.8969906555809</v>
      </c>
      <c r="F24" s="3">
        <v>89883</v>
      </c>
      <c r="G24" s="104">
        <v>90272</v>
      </c>
      <c r="H24" s="104">
        <v>90286</v>
      </c>
      <c r="I24" s="115">
        <f t="shared" si="3"/>
        <v>100.44836064661837</v>
      </c>
      <c r="J24" s="104">
        <v>57829</v>
      </c>
      <c r="K24" s="89">
        <f t="shared" si="4"/>
        <v>32457</v>
      </c>
      <c r="L24" s="115">
        <f t="shared" si="5"/>
        <v>56.12581922564803</v>
      </c>
      <c r="M24" s="167">
        <v>90286</v>
      </c>
      <c r="N24" s="168">
        <v>57829</v>
      </c>
      <c r="O24" s="169">
        <f t="shared" si="6"/>
        <v>32457</v>
      </c>
      <c r="P24" s="170">
        <f t="shared" si="7"/>
        <v>56.12581922564803</v>
      </c>
    </row>
    <row r="25" spans="1:16" s="3" customFormat="1" ht="18" customHeight="1">
      <c r="A25" s="89" t="s">
        <v>28</v>
      </c>
      <c r="B25" s="89">
        <f t="shared" si="0"/>
        <v>4441</v>
      </c>
      <c r="C25" s="87">
        <f>J25-'[2]县区（8)'!J25</f>
        <v>3359</v>
      </c>
      <c r="D25" s="89">
        <f t="shared" si="1"/>
        <v>1082</v>
      </c>
      <c r="E25" s="115">
        <f t="shared" si="2"/>
        <v>32.21196784757368</v>
      </c>
      <c r="F25" s="89">
        <v>30561</v>
      </c>
      <c r="G25" s="104">
        <v>15920</v>
      </c>
      <c r="H25" s="104">
        <v>20361</v>
      </c>
      <c r="I25" s="115">
        <f t="shared" si="3"/>
        <v>66.62412879159714</v>
      </c>
      <c r="J25" s="104">
        <v>13537</v>
      </c>
      <c r="K25" s="89">
        <f t="shared" si="4"/>
        <v>6824</v>
      </c>
      <c r="L25" s="115">
        <f t="shared" si="5"/>
        <v>50.40998744182611</v>
      </c>
      <c r="M25" s="167">
        <v>20361</v>
      </c>
      <c r="N25" s="168">
        <v>13537</v>
      </c>
      <c r="O25" s="169">
        <f t="shared" si="6"/>
        <v>6824</v>
      </c>
      <c r="P25" s="170">
        <f t="shared" si="7"/>
        <v>50.40998744182611</v>
      </c>
    </row>
    <row r="26" spans="1:16" s="3" customFormat="1" ht="18" customHeight="1">
      <c r="A26" s="92" t="s">
        <v>29</v>
      </c>
      <c r="B26" s="89">
        <f t="shared" si="0"/>
        <v>1352</v>
      </c>
      <c r="C26" s="87">
        <f>J26-'[2]县区（8)'!J26</f>
        <v>47</v>
      </c>
      <c r="D26" s="89">
        <f t="shared" si="1"/>
        <v>1305</v>
      </c>
      <c r="E26" s="115">
        <f t="shared" si="2"/>
        <v>2776.595744680851</v>
      </c>
      <c r="F26" s="89">
        <v>6467</v>
      </c>
      <c r="G26" s="104">
        <v>9072</v>
      </c>
      <c r="H26" s="104">
        <v>10424</v>
      </c>
      <c r="I26" s="115">
        <f t="shared" si="3"/>
        <v>161.187567651152</v>
      </c>
      <c r="J26" s="104">
        <v>4251</v>
      </c>
      <c r="K26" s="89">
        <f t="shared" si="4"/>
        <v>6173</v>
      </c>
      <c r="L26" s="115">
        <f t="shared" si="5"/>
        <v>145.21289108445072</v>
      </c>
      <c r="M26" s="167">
        <v>10424</v>
      </c>
      <c r="N26" s="168">
        <v>4251</v>
      </c>
      <c r="O26" s="169">
        <f t="shared" si="6"/>
        <v>6173</v>
      </c>
      <c r="P26" s="170">
        <f t="shared" si="7"/>
        <v>145.21289108445072</v>
      </c>
    </row>
    <row r="27" spans="1:16" s="3" customFormat="1" ht="18" customHeight="1">
      <c r="A27" s="92" t="s">
        <v>30</v>
      </c>
      <c r="B27" s="89">
        <f t="shared" si="0"/>
        <v>45</v>
      </c>
      <c r="C27" s="87">
        <f>J27-'[2]县区（8)'!J27</f>
        <v>1586</v>
      </c>
      <c r="D27" s="89">
        <f t="shared" si="1"/>
        <v>-1541</v>
      </c>
      <c r="E27" s="115">
        <f t="shared" si="2"/>
        <v>-97.16267339218159</v>
      </c>
      <c r="F27" s="89">
        <v>7733</v>
      </c>
      <c r="G27" s="104">
        <v>1591</v>
      </c>
      <c r="H27" s="104">
        <v>1636</v>
      </c>
      <c r="I27" s="115">
        <f t="shared" si="3"/>
        <v>21.15608431397905</v>
      </c>
      <c r="J27" s="104">
        <v>5053</v>
      </c>
      <c r="K27" s="89">
        <f t="shared" si="4"/>
        <v>-3417</v>
      </c>
      <c r="L27" s="115">
        <f t="shared" si="5"/>
        <v>-67.6231941420938</v>
      </c>
      <c r="M27" s="167">
        <v>1636</v>
      </c>
      <c r="N27" s="168">
        <v>5053</v>
      </c>
      <c r="O27" s="169">
        <f t="shared" si="6"/>
        <v>-3417</v>
      </c>
      <c r="P27" s="170">
        <f t="shared" si="7"/>
        <v>-67.6231941420938</v>
      </c>
    </row>
    <row r="28" spans="1:16" s="3" customFormat="1" ht="18" customHeight="1">
      <c r="A28" s="92" t="s">
        <v>31</v>
      </c>
      <c r="B28" s="89">
        <f t="shared" si="0"/>
        <v>7509</v>
      </c>
      <c r="C28" s="87">
        <f>J28-'[2]县区（8)'!J28</f>
        <v>4630</v>
      </c>
      <c r="D28" s="89">
        <f t="shared" si="1"/>
        <v>2879</v>
      </c>
      <c r="E28" s="115">
        <f t="shared" si="2"/>
        <v>62.18142548596113</v>
      </c>
      <c r="F28" s="89">
        <v>41000</v>
      </c>
      <c r="G28" s="104">
        <v>51447</v>
      </c>
      <c r="H28" s="104">
        <v>58956</v>
      </c>
      <c r="I28" s="115">
        <f t="shared" si="3"/>
        <v>143.7951219512195</v>
      </c>
      <c r="J28" s="104">
        <v>41435</v>
      </c>
      <c r="K28" s="89">
        <f t="shared" si="4"/>
        <v>17521</v>
      </c>
      <c r="L28" s="115">
        <f t="shared" si="5"/>
        <v>42.28550742126222</v>
      </c>
      <c r="M28" s="167">
        <v>58956</v>
      </c>
      <c r="N28" s="168">
        <v>41435</v>
      </c>
      <c r="O28" s="169">
        <f t="shared" si="6"/>
        <v>17521</v>
      </c>
      <c r="P28" s="170">
        <f t="shared" si="7"/>
        <v>42.28550742126222</v>
      </c>
    </row>
    <row r="29" spans="1:16" s="3" customFormat="1" ht="18" customHeight="1">
      <c r="A29" s="92" t="s">
        <v>32</v>
      </c>
      <c r="B29" s="89">
        <f t="shared" si="0"/>
        <v>6385</v>
      </c>
      <c r="C29" s="87">
        <f>J29-'[2]县区（8)'!J29</f>
        <v>672</v>
      </c>
      <c r="D29" s="89">
        <f t="shared" si="1"/>
        <v>5713</v>
      </c>
      <c r="E29" s="115">
        <f t="shared" si="2"/>
        <v>850.1488095238095</v>
      </c>
      <c r="F29" s="89">
        <v>17482</v>
      </c>
      <c r="G29" s="104">
        <v>14506</v>
      </c>
      <c r="H29" s="104">
        <v>20891</v>
      </c>
      <c r="I29" s="115">
        <f t="shared" si="3"/>
        <v>119.50005720169317</v>
      </c>
      <c r="J29" s="104">
        <v>12971</v>
      </c>
      <c r="K29" s="89">
        <f t="shared" si="4"/>
        <v>7920</v>
      </c>
      <c r="L29" s="115">
        <f t="shared" si="5"/>
        <v>61.059286099761</v>
      </c>
      <c r="M29" s="167">
        <v>20891</v>
      </c>
      <c r="N29" s="168">
        <v>12971</v>
      </c>
      <c r="O29" s="169">
        <f t="shared" si="6"/>
        <v>7920</v>
      </c>
      <c r="P29" s="170">
        <f t="shared" si="7"/>
        <v>61.059286099761</v>
      </c>
    </row>
    <row r="30" spans="1:16" s="3" customFormat="1" ht="18" customHeight="1">
      <c r="A30" s="92" t="s">
        <v>33</v>
      </c>
      <c r="B30" s="89">
        <f t="shared" si="0"/>
        <v>16755</v>
      </c>
      <c r="C30" s="87">
        <f>J30-'[2]县区（8)'!J30</f>
        <v>5294</v>
      </c>
      <c r="D30" s="89">
        <f t="shared" si="1"/>
        <v>11461</v>
      </c>
      <c r="E30" s="115">
        <f t="shared" si="2"/>
        <v>216.49036645258786</v>
      </c>
      <c r="F30" s="89">
        <v>51425</v>
      </c>
      <c r="G30" s="104">
        <v>42032</v>
      </c>
      <c r="H30" s="104">
        <v>58787</v>
      </c>
      <c r="I30" s="115">
        <f t="shared" si="3"/>
        <v>114.31599416626155</v>
      </c>
      <c r="J30" s="104">
        <v>38254</v>
      </c>
      <c r="K30" s="89">
        <f t="shared" si="4"/>
        <v>20533</v>
      </c>
      <c r="L30" s="115">
        <f t="shared" si="5"/>
        <v>53.675432634495735</v>
      </c>
      <c r="M30" s="167">
        <v>58787</v>
      </c>
      <c r="N30" s="168">
        <v>38254</v>
      </c>
      <c r="O30" s="169">
        <f t="shared" si="6"/>
        <v>20533</v>
      </c>
      <c r="P30" s="170">
        <f t="shared" si="7"/>
        <v>53.675432634495735</v>
      </c>
    </row>
    <row r="31" spans="1:16" s="3" customFormat="1" ht="18" customHeight="1">
      <c r="A31" s="93" t="s">
        <v>35</v>
      </c>
      <c r="B31" s="89">
        <f t="shared" si="0"/>
        <v>245573</v>
      </c>
      <c r="C31" s="87">
        <f>J31-'[2]县区（8)'!J31</f>
        <v>244821</v>
      </c>
      <c r="D31" s="89">
        <f t="shared" si="1"/>
        <v>752</v>
      </c>
      <c r="E31" s="115">
        <f t="shared" si="2"/>
        <v>0.3071631926999726</v>
      </c>
      <c r="F31" s="89">
        <f>SUM(F32:F38)</f>
        <v>3051994</v>
      </c>
      <c r="G31" s="104">
        <v>1865609</v>
      </c>
      <c r="H31" s="104">
        <v>2111182</v>
      </c>
      <c r="I31" s="115">
        <f t="shared" si="3"/>
        <v>69.17385813995702</v>
      </c>
      <c r="J31" s="104">
        <v>2087979</v>
      </c>
      <c r="K31" s="89">
        <f t="shared" si="4"/>
        <v>23203</v>
      </c>
      <c r="L31" s="115">
        <f t="shared" si="5"/>
        <v>1.1112659657975488</v>
      </c>
      <c r="M31" s="167">
        <v>2111182</v>
      </c>
      <c r="N31" s="168">
        <v>2087979</v>
      </c>
      <c r="O31" s="169">
        <f t="shared" si="6"/>
        <v>23203</v>
      </c>
      <c r="P31" s="170">
        <f t="shared" si="7"/>
        <v>1.1112659657975488</v>
      </c>
    </row>
    <row r="32" spans="1:16" s="3" customFormat="1" ht="18" customHeight="1">
      <c r="A32" s="89" t="s">
        <v>27</v>
      </c>
      <c r="B32" s="89">
        <f t="shared" si="0"/>
        <v>38877</v>
      </c>
      <c r="C32" s="87">
        <f>J32-'[2]县区（8)'!J32</f>
        <v>65371</v>
      </c>
      <c r="D32" s="89">
        <f t="shared" si="1"/>
        <v>-26494</v>
      </c>
      <c r="E32" s="115">
        <f t="shared" si="2"/>
        <v>-40.52867479463371</v>
      </c>
      <c r="F32" s="89">
        <v>706000</v>
      </c>
      <c r="G32" s="104">
        <v>335429</v>
      </c>
      <c r="H32" s="104">
        <v>374306</v>
      </c>
      <c r="I32" s="115">
        <f t="shared" si="3"/>
        <v>53.01784702549575</v>
      </c>
      <c r="J32" s="104">
        <v>399173</v>
      </c>
      <c r="K32" s="89">
        <f t="shared" si="4"/>
        <v>-24867</v>
      </c>
      <c r="L32" s="115">
        <f t="shared" si="5"/>
        <v>-6.229629759527824</v>
      </c>
      <c r="M32" s="167">
        <v>374306</v>
      </c>
      <c r="N32" s="168">
        <v>399173</v>
      </c>
      <c r="O32" s="169">
        <f t="shared" si="6"/>
        <v>-24867</v>
      </c>
      <c r="P32" s="170">
        <f t="shared" si="7"/>
        <v>-6.229629759527824</v>
      </c>
    </row>
    <row r="33" spans="1:16" s="3" customFormat="1" ht="18" customHeight="1">
      <c r="A33" s="89" t="s">
        <v>28</v>
      </c>
      <c r="B33" s="89">
        <f t="shared" si="0"/>
        <v>25300</v>
      </c>
      <c r="C33" s="87">
        <f>J33-'[2]县区（8)'!J33</f>
        <v>23410</v>
      </c>
      <c r="D33" s="89">
        <f t="shared" si="1"/>
        <v>1890</v>
      </c>
      <c r="E33" s="115">
        <f t="shared" si="2"/>
        <v>8.073472874839812</v>
      </c>
      <c r="F33" s="89">
        <v>382604</v>
      </c>
      <c r="G33" s="104">
        <v>193668</v>
      </c>
      <c r="H33" s="104">
        <v>218968</v>
      </c>
      <c r="I33" s="115">
        <f t="shared" si="3"/>
        <v>57.23097510742178</v>
      </c>
      <c r="J33" s="104">
        <v>226967</v>
      </c>
      <c r="K33" s="89">
        <f t="shared" si="4"/>
        <v>-7999</v>
      </c>
      <c r="L33" s="115">
        <f t="shared" si="5"/>
        <v>-3.5243008895566317</v>
      </c>
      <c r="M33" s="167">
        <v>218968</v>
      </c>
      <c r="N33" s="168">
        <v>226967</v>
      </c>
      <c r="O33" s="169">
        <f t="shared" si="6"/>
        <v>-7999</v>
      </c>
      <c r="P33" s="170">
        <f t="shared" si="7"/>
        <v>-3.5243008895566317</v>
      </c>
    </row>
    <row r="34" spans="1:16" s="3" customFormat="1" ht="18" customHeight="1">
      <c r="A34" s="92" t="s">
        <v>29</v>
      </c>
      <c r="B34" s="89">
        <f t="shared" si="0"/>
        <v>6227</v>
      </c>
      <c r="C34" s="87">
        <f>J34-'[2]县区（8)'!J34</f>
        <v>7571</v>
      </c>
      <c r="D34" s="89">
        <f t="shared" si="1"/>
        <v>-1344</v>
      </c>
      <c r="E34" s="115">
        <f t="shared" si="2"/>
        <v>-17.751948223484348</v>
      </c>
      <c r="F34" s="89">
        <v>89895</v>
      </c>
      <c r="G34" s="104">
        <v>52656</v>
      </c>
      <c r="H34" s="104">
        <v>58883</v>
      </c>
      <c r="I34" s="115">
        <f t="shared" si="3"/>
        <v>65.50197452583569</v>
      </c>
      <c r="J34" s="104">
        <v>57964</v>
      </c>
      <c r="K34" s="89">
        <f t="shared" si="4"/>
        <v>919</v>
      </c>
      <c r="L34" s="115">
        <f t="shared" si="5"/>
        <v>1.58546684148782</v>
      </c>
      <c r="M34" s="167">
        <v>58883</v>
      </c>
      <c r="N34" s="168">
        <v>57964</v>
      </c>
      <c r="O34" s="169">
        <f t="shared" si="6"/>
        <v>919</v>
      </c>
      <c r="P34" s="170">
        <f t="shared" si="7"/>
        <v>1.58546684148782</v>
      </c>
    </row>
    <row r="35" spans="1:16" s="3" customFormat="1" ht="18" customHeight="1">
      <c r="A35" s="92" t="s">
        <v>30</v>
      </c>
      <c r="B35" s="89">
        <f t="shared" si="0"/>
        <v>863</v>
      </c>
      <c r="C35" s="87">
        <f>J35-'[2]县区（8)'!J35</f>
        <v>2024</v>
      </c>
      <c r="D35" s="89">
        <f t="shared" si="1"/>
        <v>-1161</v>
      </c>
      <c r="E35" s="115">
        <f t="shared" si="2"/>
        <v>-57.36166007905138</v>
      </c>
      <c r="F35" s="89">
        <v>29513</v>
      </c>
      <c r="G35" s="104">
        <v>14297</v>
      </c>
      <c r="H35" s="104">
        <v>15160</v>
      </c>
      <c r="I35" s="115">
        <f t="shared" si="3"/>
        <v>51.367194117846374</v>
      </c>
      <c r="J35" s="104">
        <v>23030</v>
      </c>
      <c r="K35" s="89">
        <f t="shared" si="4"/>
        <v>-7870</v>
      </c>
      <c r="L35" s="115">
        <f t="shared" si="5"/>
        <v>-34.172818063395574</v>
      </c>
      <c r="M35" s="167">
        <v>15160</v>
      </c>
      <c r="N35" s="168">
        <v>23030</v>
      </c>
      <c r="O35" s="169">
        <f t="shared" si="6"/>
        <v>-7870</v>
      </c>
      <c r="P35" s="170">
        <f t="shared" si="7"/>
        <v>-34.172818063395574</v>
      </c>
    </row>
    <row r="36" spans="1:16" s="3" customFormat="1" ht="18" customHeight="1">
      <c r="A36" s="92" t="s">
        <v>31</v>
      </c>
      <c r="B36" s="89">
        <f t="shared" si="0"/>
        <v>55395</v>
      </c>
      <c r="C36" s="87">
        <f>J36-'[2]县区（8)'!J36</f>
        <v>45274</v>
      </c>
      <c r="D36" s="89">
        <f t="shared" si="1"/>
        <v>10121</v>
      </c>
      <c r="E36" s="115">
        <f t="shared" si="2"/>
        <v>22.35499403631223</v>
      </c>
      <c r="F36" s="89">
        <v>626582</v>
      </c>
      <c r="G36" s="104">
        <v>434128</v>
      </c>
      <c r="H36" s="104">
        <v>489523</v>
      </c>
      <c r="I36" s="115">
        <f t="shared" si="3"/>
        <v>78.12592765192744</v>
      </c>
      <c r="J36" s="104">
        <v>405299</v>
      </c>
      <c r="K36" s="89">
        <f t="shared" si="4"/>
        <v>84224</v>
      </c>
      <c r="L36" s="115">
        <f t="shared" si="5"/>
        <v>20.780707576381882</v>
      </c>
      <c r="M36" s="167">
        <v>489523</v>
      </c>
      <c r="N36" s="168">
        <v>405299</v>
      </c>
      <c r="O36" s="169">
        <f t="shared" si="6"/>
        <v>84224</v>
      </c>
      <c r="P36" s="170">
        <f t="shared" si="7"/>
        <v>20.780707576381882</v>
      </c>
    </row>
    <row r="37" spans="1:16" s="3" customFormat="1" ht="18" customHeight="1">
      <c r="A37" s="92" t="s">
        <v>32</v>
      </c>
      <c r="B37" s="89">
        <f t="shared" si="0"/>
        <v>30940</v>
      </c>
      <c r="C37" s="87">
        <f>J37-'[2]县区（8)'!J37</f>
        <v>19165</v>
      </c>
      <c r="D37" s="89">
        <f t="shared" si="1"/>
        <v>11775</v>
      </c>
      <c r="E37" s="115">
        <f t="shared" si="2"/>
        <v>61.44012522828072</v>
      </c>
      <c r="F37" s="89">
        <v>301696</v>
      </c>
      <c r="G37" s="104">
        <v>227361</v>
      </c>
      <c r="H37" s="104">
        <v>258301</v>
      </c>
      <c r="I37" s="115">
        <f t="shared" si="3"/>
        <v>85.6163157615613</v>
      </c>
      <c r="J37" s="104">
        <v>251597</v>
      </c>
      <c r="K37" s="89">
        <f t="shared" si="4"/>
        <v>6704</v>
      </c>
      <c r="L37" s="115">
        <f t="shared" si="5"/>
        <v>2.664578671446798</v>
      </c>
      <c r="M37" s="167">
        <v>258301</v>
      </c>
      <c r="N37" s="168">
        <v>251597</v>
      </c>
      <c r="O37" s="169">
        <f t="shared" si="6"/>
        <v>6704</v>
      </c>
      <c r="P37" s="170">
        <f t="shared" si="7"/>
        <v>2.664578671446798</v>
      </c>
    </row>
    <row r="38" spans="1:16" s="3" customFormat="1" ht="18" customHeight="1">
      <c r="A38" s="92" t="s">
        <v>33</v>
      </c>
      <c r="B38" s="89">
        <f t="shared" si="0"/>
        <v>87971</v>
      </c>
      <c r="C38" s="87">
        <f>J38-'[2]县区（8)'!J38</f>
        <v>82006</v>
      </c>
      <c r="D38" s="89">
        <f t="shared" si="1"/>
        <v>5965</v>
      </c>
      <c r="E38" s="115">
        <f t="shared" si="2"/>
        <v>7.273858010389484</v>
      </c>
      <c r="F38" s="89">
        <v>915704</v>
      </c>
      <c r="G38" s="104">
        <v>608070</v>
      </c>
      <c r="H38" s="104">
        <v>696041</v>
      </c>
      <c r="I38" s="115">
        <f t="shared" si="3"/>
        <v>76.01157142482724</v>
      </c>
      <c r="J38" s="104">
        <v>723949</v>
      </c>
      <c r="K38" s="89">
        <f t="shared" si="4"/>
        <v>-27908</v>
      </c>
      <c r="L38" s="115">
        <f t="shared" si="5"/>
        <v>-3.8549676841876983</v>
      </c>
      <c r="M38" s="167">
        <v>696041</v>
      </c>
      <c r="N38" s="168">
        <v>723949</v>
      </c>
      <c r="O38" s="169">
        <f t="shared" si="6"/>
        <v>-27908</v>
      </c>
      <c r="P38" s="170">
        <f t="shared" si="7"/>
        <v>-3.8549676841876983</v>
      </c>
    </row>
    <row r="39" spans="1:16" s="3" customFormat="1" ht="14.25">
      <c r="A39" s="35" t="s">
        <v>36</v>
      </c>
      <c r="B39" s="5"/>
      <c r="C39" s="5"/>
      <c r="D39" s="7"/>
      <c r="E39" s="8"/>
      <c r="F39" s="79"/>
      <c r="G39" s="5"/>
      <c r="H39" s="5"/>
      <c r="I39" s="5"/>
      <c r="J39" s="7"/>
      <c r="K39" s="5"/>
      <c r="L39" s="8"/>
      <c r="O39" s="171">
        <f t="shared" si="6"/>
        <v>0</v>
      </c>
      <c r="P39" s="172"/>
    </row>
  </sheetData>
  <sheetProtection/>
  <mergeCells count="22">
    <mergeCell ref="D3:G3"/>
    <mergeCell ref="O3:P3"/>
    <mergeCell ref="B4:E4"/>
    <mergeCell ref="F4:L4"/>
    <mergeCell ref="M4:P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1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100" workbookViewId="0" topLeftCell="A1">
      <selection activeCell="T16" sqref="T16"/>
    </sheetView>
  </sheetViews>
  <sheetFormatPr defaultColWidth="8.7109375" defaultRowHeight="15"/>
  <cols>
    <col min="1" max="1" width="35.421875" style="5" customWidth="1"/>
    <col min="2" max="3" width="10.7109375" style="5" customWidth="1"/>
    <col min="4" max="4" width="10.7109375" style="7" customWidth="1"/>
    <col min="5" max="5" width="10.7109375" style="8" customWidth="1"/>
    <col min="6" max="6" width="10.7109375" style="7" customWidth="1"/>
    <col min="7" max="7" width="10.7109375" style="5" hidden="1" customWidth="1"/>
    <col min="8" max="8" width="10.7109375" style="8" customWidth="1"/>
    <col min="9" max="9" width="10.7109375" style="107" customWidth="1"/>
    <col min="10" max="10" width="10.7109375" style="108" customWidth="1"/>
    <col min="11" max="11" width="10.7109375" style="5" customWidth="1"/>
    <col min="12" max="12" width="10.7109375" style="8" customWidth="1"/>
    <col min="13" max="13" width="5.7109375" style="3" hidden="1" customWidth="1"/>
    <col min="14" max="14" width="9.140625" style="3" customWidth="1"/>
    <col min="15" max="32" width="9.00390625" style="3" bestFit="1" customWidth="1"/>
    <col min="33" max="16384" width="8.7109375" style="3" customWidth="1"/>
  </cols>
  <sheetData>
    <row r="1" spans="1:13" s="3" customFormat="1" ht="19.5" customHeight="1">
      <c r="A1" s="9" t="s">
        <v>37</v>
      </c>
      <c r="B1" s="9"/>
      <c r="C1" s="9"/>
      <c r="D1" s="9"/>
      <c r="E1" s="9"/>
      <c r="F1" s="9"/>
      <c r="G1" s="9"/>
      <c r="H1" s="9"/>
      <c r="I1" s="143"/>
      <c r="J1" s="143"/>
      <c r="K1" s="9"/>
      <c r="L1" s="9"/>
      <c r="M1" s="9"/>
    </row>
    <row r="2" spans="1:13" s="78" customFormat="1" ht="3" customHeight="1">
      <c r="A2" s="9"/>
      <c r="B2" s="9"/>
      <c r="C2" s="9"/>
      <c r="D2" s="9"/>
      <c r="E2" s="9"/>
      <c r="F2" s="9"/>
      <c r="G2" s="9"/>
      <c r="H2" s="9"/>
      <c r="I2" s="143"/>
      <c r="J2" s="143"/>
      <c r="K2" s="9"/>
      <c r="L2" s="9"/>
      <c r="M2" s="9"/>
    </row>
    <row r="3" spans="1:13" s="3" customFormat="1" ht="19.5" customHeight="1">
      <c r="A3" s="3" t="s">
        <v>1</v>
      </c>
      <c r="B3" s="5"/>
      <c r="C3" s="7"/>
      <c r="D3" s="68"/>
      <c r="E3" s="68"/>
      <c r="F3" s="99" t="s">
        <v>2</v>
      </c>
      <c r="G3" s="5"/>
      <c r="H3" s="5"/>
      <c r="I3" s="144" t="s">
        <v>2</v>
      </c>
      <c r="J3" s="144"/>
      <c r="K3" s="36" t="s">
        <v>3</v>
      </c>
      <c r="L3" s="36"/>
      <c r="M3" s="36"/>
    </row>
    <row r="4" spans="1:13" s="3" customFormat="1" ht="19.5" customHeight="1">
      <c r="A4" s="109" t="s">
        <v>4</v>
      </c>
      <c r="B4" s="41" t="s">
        <v>5</v>
      </c>
      <c r="C4" s="42"/>
      <c r="D4" s="42"/>
      <c r="E4" s="70"/>
      <c r="F4" s="110" t="s">
        <v>6</v>
      </c>
      <c r="G4" s="111"/>
      <c r="H4" s="111"/>
      <c r="I4" s="145"/>
      <c r="J4" s="145"/>
      <c r="K4" s="111"/>
      <c r="L4" s="146"/>
      <c r="M4" s="99"/>
    </row>
    <row r="5" spans="1:13" s="3" customFormat="1" ht="19.5" customHeight="1">
      <c r="A5" s="112"/>
      <c r="B5" s="21" t="s">
        <v>5</v>
      </c>
      <c r="C5" s="22" t="s">
        <v>7</v>
      </c>
      <c r="D5" s="21" t="s">
        <v>8</v>
      </c>
      <c r="E5" s="23" t="s">
        <v>9</v>
      </c>
      <c r="F5" s="43" t="s">
        <v>38</v>
      </c>
      <c r="G5" s="21" t="s">
        <v>11</v>
      </c>
      <c r="H5" s="25" t="s">
        <v>6</v>
      </c>
      <c r="I5" s="23" t="s">
        <v>39</v>
      </c>
      <c r="J5" s="25" t="s">
        <v>13</v>
      </c>
      <c r="K5" s="21" t="s">
        <v>14</v>
      </c>
      <c r="L5" s="23" t="s">
        <v>15</v>
      </c>
      <c r="M5" s="147" t="s">
        <v>40</v>
      </c>
    </row>
    <row r="6" spans="1:13" s="3" customFormat="1" ht="19.5" customHeight="1">
      <c r="A6" s="113"/>
      <c r="B6" s="21"/>
      <c r="C6" s="22"/>
      <c r="D6" s="21"/>
      <c r="E6" s="23"/>
      <c r="F6" s="44"/>
      <c r="G6" s="21"/>
      <c r="H6" s="25"/>
      <c r="I6" s="23"/>
      <c r="J6" s="25"/>
      <c r="K6" s="21"/>
      <c r="L6" s="23"/>
      <c r="M6" s="148"/>
    </row>
    <row r="7" spans="1:13" s="3" customFormat="1" ht="19.5" customHeight="1">
      <c r="A7" s="93" t="s">
        <v>41</v>
      </c>
      <c r="B7" s="89">
        <f aca="true" t="shared" si="0" ref="B7:B33">H7-G7</f>
        <v>22736</v>
      </c>
      <c r="C7" s="114">
        <f>J7-'[2]全市（8)'!J7</f>
        <v>19490</v>
      </c>
      <c r="D7" s="89">
        <f aca="true" t="shared" si="1" ref="D7:D33">B7-C7</f>
        <v>3246</v>
      </c>
      <c r="E7" s="115">
        <f aca="true" t="shared" si="2" ref="E7:E33">IF(C7&lt;=0,0,D7/C7*100)</f>
        <v>16.654694715238584</v>
      </c>
      <c r="F7" s="89">
        <v>327482</v>
      </c>
      <c r="G7" s="89">
        <v>174642</v>
      </c>
      <c r="H7" s="114">
        <v>197378</v>
      </c>
      <c r="I7" s="32">
        <f aca="true" t="shared" si="3" ref="I7:I33">IF(F7&lt;=0,0,H7/F7*100)</f>
        <v>60.2714042298508</v>
      </c>
      <c r="J7" s="149">
        <v>234177</v>
      </c>
      <c r="K7" s="89">
        <f aca="true" t="shared" si="4" ref="K7:K33">H7-J7</f>
        <v>-36799</v>
      </c>
      <c r="L7" s="88">
        <f aca="true" t="shared" si="5" ref="L7:L33">IF(J7&lt;=0,0,K7/J7*100)</f>
        <v>-15.71418200762671</v>
      </c>
      <c r="M7" s="75"/>
    </row>
    <row r="8" spans="1:13" s="3" customFormat="1" ht="19.5" customHeight="1">
      <c r="A8" s="89" t="s">
        <v>42</v>
      </c>
      <c r="B8" s="89">
        <f t="shared" si="0"/>
        <v>6459</v>
      </c>
      <c r="C8" s="114">
        <f>J8-'[2]全市（8)'!J8</f>
        <v>5165</v>
      </c>
      <c r="D8" s="89">
        <f t="shared" si="1"/>
        <v>1294</v>
      </c>
      <c r="E8" s="115">
        <f t="shared" si="2"/>
        <v>25.05324298160697</v>
      </c>
      <c r="F8" s="89">
        <v>66000</v>
      </c>
      <c r="G8" s="89">
        <v>33838</v>
      </c>
      <c r="H8" s="114">
        <v>40297</v>
      </c>
      <c r="I8" s="32">
        <f t="shared" si="3"/>
        <v>61.056060606060605</v>
      </c>
      <c r="J8" s="149">
        <v>52459</v>
      </c>
      <c r="K8" s="89">
        <f t="shared" si="4"/>
        <v>-12162</v>
      </c>
      <c r="L8" s="88">
        <f t="shared" si="5"/>
        <v>-23.18381974494367</v>
      </c>
      <c r="M8" s="75"/>
    </row>
    <row r="9" spans="1:13" s="3" customFormat="1" ht="19.5" customHeight="1">
      <c r="A9" s="89" t="s">
        <v>43</v>
      </c>
      <c r="B9" s="89">
        <f t="shared" si="0"/>
        <v>147</v>
      </c>
      <c r="C9" s="114">
        <f>J9-'[2]全市（8)'!J9</f>
        <v>761</v>
      </c>
      <c r="D9" s="89">
        <f t="shared" si="1"/>
        <v>-614</v>
      </c>
      <c r="E9" s="115">
        <f t="shared" si="2"/>
        <v>-80.6833114323259</v>
      </c>
      <c r="F9" s="89">
        <v>30000</v>
      </c>
      <c r="G9" s="89">
        <v>19353</v>
      </c>
      <c r="H9" s="114">
        <v>19500</v>
      </c>
      <c r="I9" s="32">
        <f t="shared" si="3"/>
        <v>65</v>
      </c>
      <c r="J9" s="149">
        <v>22771</v>
      </c>
      <c r="K9" s="89">
        <f t="shared" si="4"/>
        <v>-3271</v>
      </c>
      <c r="L9" s="88">
        <f t="shared" si="5"/>
        <v>-14.364762197531949</v>
      </c>
      <c r="M9" s="75"/>
    </row>
    <row r="10" spans="1:13" s="3" customFormat="1" ht="19.5" customHeight="1">
      <c r="A10" s="89" t="s">
        <v>44</v>
      </c>
      <c r="B10" s="89">
        <f t="shared" si="0"/>
        <v>483</v>
      </c>
      <c r="C10" s="114">
        <f>J10-'[2]全市（8)'!J10</f>
        <v>588</v>
      </c>
      <c r="D10" s="89">
        <f t="shared" si="1"/>
        <v>-105</v>
      </c>
      <c r="E10" s="115">
        <f t="shared" si="2"/>
        <v>-17.857142857142858</v>
      </c>
      <c r="F10" s="89">
        <v>9000</v>
      </c>
      <c r="G10" s="89">
        <v>3512</v>
      </c>
      <c r="H10" s="114">
        <v>3995</v>
      </c>
      <c r="I10" s="32">
        <f t="shared" si="3"/>
        <v>44.388888888888886</v>
      </c>
      <c r="J10" s="149">
        <v>5186</v>
      </c>
      <c r="K10" s="89">
        <f t="shared" si="4"/>
        <v>-1191</v>
      </c>
      <c r="L10" s="88">
        <f t="shared" si="5"/>
        <v>-22.965676822213652</v>
      </c>
      <c r="M10" s="75"/>
    </row>
    <row r="11" spans="1:13" s="3" customFormat="1" ht="19.5" customHeight="1">
      <c r="A11" s="89" t="s">
        <v>45</v>
      </c>
      <c r="B11" s="89">
        <f t="shared" si="0"/>
        <v>76</v>
      </c>
      <c r="C11" s="114">
        <f>J11-'[2]全市（8)'!J11</f>
        <v>139</v>
      </c>
      <c r="D11" s="89">
        <f t="shared" si="1"/>
        <v>-63</v>
      </c>
      <c r="E11" s="115">
        <f t="shared" si="2"/>
        <v>-45.32374100719424</v>
      </c>
      <c r="F11" s="89">
        <v>3600</v>
      </c>
      <c r="G11" s="89">
        <v>487</v>
      </c>
      <c r="H11" s="114">
        <v>563</v>
      </c>
      <c r="I11" s="32">
        <f t="shared" si="3"/>
        <v>15.638888888888888</v>
      </c>
      <c r="J11" s="149">
        <v>1946</v>
      </c>
      <c r="K11" s="89">
        <f t="shared" si="4"/>
        <v>-1383</v>
      </c>
      <c r="L11" s="88">
        <f t="shared" si="5"/>
        <v>-71.06885919835561</v>
      </c>
      <c r="M11" s="75"/>
    </row>
    <row r="12" spans="1:13" s="3" customFormat="1" ht="19.5" customHeight="1">
      <c r="A12" s="89" t="s">
        <v>46</v>
      </c>
      <c r="B12" s="89">
        <f t="shared" si="0"/>
        <v>1531</v>
      </c>
      <c r="C12" s="114">
        <f>J12-'[2]全市（8)'!J12</f>
        <v>1834</v>
      </c>
      <c r="D12" s="89">
        <f t="shared" si="1"/>
        <v>-303</v>
      </c>
      <c r="E12" s="115">
        <f t="shared" si="2"/>
        <v>-16.521264994547437</v>
      </c>
      <c r="F12" s="89">
        <v>25000</v>
      </c>
      <c r="G12" s="89">
        <v>13699</v>
      </c>
      <c r="H12" s="114">
        <v>15230</v>
      </c>
      <c r="I12" s="32">
        <f t="shared" si="3"/>
        <v>60.919999999999995</v>
      </c>
      <c r="J12" s="149">
        <v>17776</v>
      </c>
      <c r="K12" s="89">
        <f t="shared" si="4"/>
        <v>-2546</v>
      </c>
      <c r="L12" s="88">
        <f t="shared" si="5"/>
        <v>-14.322682268226822</v>
      </c>
      <c r="M12" s="75"/>
    </row>
    <row r="13" spans="1:13" s="3" customFormat="1" ht="19.5" customHeight="1">
      <c r="A13" s="89" t="s">
        <v>47</v>
      </c>
      <c r="B13" s="89">
        <f t="shared" si="0"/>
        <v>467</v>
      </c>
      <c r="C13" s="114">
        <f>J13-'[2]全市（8)'!J13</f>
        <v>453</v>
      </c>
      <c r="D13" s="89">
        <f t="shared" si="1"/>
        <v>14</v>
      </c>
      <c r="E13" s="115">
        <f t="shared" si="2"/>
        <v>3.090507726269316</v>
      </c>
      <c r="F13" s="89">
        <v>13000</v>
      </c>
      <c r="G13" s="89">
        <v>12022</v>
      </c>
      <c r="H13" s="114">
        <v>12489</v>
      </c>
      <c r="I13" s="32">
        <f t="shared" si="3"/>
        <v>96.06923076923077</v>
      </c>
      <c r="J13" s="149">
        <v>4712</v>
      </c>
      <c r="K13" s="89">
        <f t="shared" si="4"/>
        <v>7777</v>
      </c>
      <c r="L13" s="88">
        <f t="shared" si="5"/>
        <v>165.0466893039049</v>
      </c>
      <c r="M13" s="75"/>
    </row>
    <row r="14" spans="1:13" s="3" customFormat="1" ht="19.5" customHeight="1">
      <c r="A14" s="89" t="s">
        <v>48</v>
      </c>
      <c r="B14" s="89">
        <f t="shared" si="0"/>
        <v>604</v>
      </c>
      <c r="C14" s="114">
        <f>J14-'[2]全市（8)'!J14</f>
        <v>1020</v>
      </c>
      <c r="D14" s="89">
        <f t="shared" si="1"/>
        <v>-416</v>
      </c>
      <c r="E14" s="115">
        <f t="shared" si="2"/>
        <v>-40.78431372549019</v>
      </c>
      <c r="F14" s="89">
        <v>11000</v>
      </c>
      <c r="G14" s="89">
        <v>8349</v>
      </c>
      <c r="H14" s="114">
        <v>8953</v>
      </c>
      <c r="I14" s="32">
        <f t="shared" si="3"/>
        <v>81.39090909090909</v>
      </c>
      <c r="J14" s="149">
        <v>8047</v>
      </c>
      <c r="K14" s="89">
        <f t="shared" si="4"/>
        <v>906</v>
      </c>
      <c r="L14" s="88">
        <f t="shared" si="5"/>
        <v>11.25885423139058</v>
      </c>
      <c r="M14" s="75"/>
    </row>
    <row r="15" spans="1:13" s="3" customFormat="1" ht="19.5" customHeight="1">
      <c r="A15" s="89" t="s">
        <v>49</v>
      </c>
      <c r="B15" s="89">
        <f t="shared" si="0"/>
        <v>280</v>
      </c>
      <c r="C15" s="114">
        <f>J15-'[2]全市（8)'!J15</f>
        <v>217</v>
      </c>
      <c r="D15" s="89">
        <f t="shared" si="1"/>
        <v>63</v>
      </c>
      <c r="E15" s="115">
        <f t="shared" si="2"/>
        <v>29.03225806451613</v>
      </c>
      <c r="F15" s="89">
        <v>11500</v>
      </c>
      <c r="G15" s="89">
        <v>4047</v>
      </c>
      <c r="H15" s="114">
        <v>4327</v>
      </c>
      <c r="I15" s="32">
        <f t="shared" si="3"/>
        <v>37.62608695652174</v>
      </c>
      <c r="J15" s="149">
        <v>4173</v>
      </c>
      <c r="K15" s="89">
        <f t="shared" si="4"/>
        <v>154</v>
      </c>
      <c r="L15" s="88">
        <f t="shared" si="5"/>
        <v>3.690390606278457</v>
      </c>
      <c r="M15" s="75"/>
    </row>
    <row r="16" spans="1:13" s="3" customFormat="1" ht="19.5" customHeight="1">
      <c r="A16" s="89" t="s">
        <v>50</v>
      </c>
      <c r="B16" s="89">
        <f t="shared" si="0"/>
        <v>5593</v>
      </c>
      <c r="C16" s="114">
        <f>J16-'[2]全市（8)'!J16</f>
        <v>2903</v>
      </c>
      <c r="D16" s="89">
        <f t="shared" si="1"/>
        <v>2690</v>
      </c>
      <c r="E16" s="115">
        <f t="shared" si="2"/>
        <v>92.66276265931795</v>
      </c>
      <c r="F16" s="89">
        <v>45000</v>
      </c>
      <c r="G16" s="89">
        <v>36446</v>
      </c>
      <c r="H16" s="114">
        <v>42039</v>
      </c>
      <c r="I16" s="32">
        <f t="shared" si="3"/>
        <v>93.42</v>
      </c>
      <c r="J16" s="149">
        <v>35973</v>
      </c>
      <c r="K16" s="89">
        <f t="shared" si="4"/>
        <v>6066</v>
      </c>
      <c r="L16" s="88">
        <f t="shared" si="5"/>
        <v>16.86264698523893</v>
      </c>
      <c r="M16" s="75"/>
    </row>
    <row r="17" spans="1:13" s="3" customFormat="1" ht="19.5" customHeight="1">
      <c r="A17" s="89" t="s">
        <v>51</v>
      </c>
      <c r="B17" s="89">
        <f t="shared" si="0"/>
        <v>738</v>
      </c>
      <c r="C17" s="114">
        <f>J17-'[2]全市（8)'!J17</f>
        <v>657</v>
      </c>
      <c r="D17" s="89">
        <f t="shared" si="1"/>
        <v>81</v>
      </c>
      <c r="E17" s="115">
        <f t="shared" si="2"/>
        <v>12.32876712328767</v>
      </c>
      <c r="F17" s="89">
        <v>8000</v>
      </c>
      <c r="G17" s="89">
        <v>5750</v>
      </c>
      <c r="H17" s="114">
        <v>6488</v>
      </c>
      <c r="I17" s="32">
        <f t="shared" si="3"/>
        <v>81.10000000000001</v>
      </c>
      <c r="J17" s="149">
        <v>5723</v>
      </c>
      <c r="K17" s="89">
        <f t="shared" si="4"/>
        <v>765</v>
      </c>
      <c r="L17" s="88">
        <f t="shared" si="5"/>
        <v>13.367115149397168</v>
      </c>
      <c r="M17" s="75"/>
    </row>
    <row r="18" spans="1:13" s="3" customFormat="1" ht="19.5" customHeight="1">
      <c r="A18" s="89" t="s">
        <v>52</v>
      </c>
      <c r="B18" s="89">
        <f t="shared" si="0"/>
        <v>1010</v>
      </c>
      <c r="C18" s="114">
        <f>J18-'[2]全市（8)'!J18</f>
        <v>575</v>
      </c>
      <c r="D18" s="89">
        <f t="shared" si="1"/>
        <v>435</v>
      </c>
      <c r="E18" s="115">
        <f t="shared" si="2"/>
        <v>75.65217391304347</v>
      </c>
      <c r="F18" s="89">
        <v>30000</v>
      </c>
      <c r="G18" s="89">
        <v>8888</v>
      </c>
      <c r="H18" s="114">
        <v>9898</v>
      </c>
      <c r="I18" s="32">
        <f t="shared" si="3"/>
        <v>32.99333333333333</v>
      </c>
      <c r="J18" s="149">
        <v>28256</v>
      </c>
      <c r="K18" s="89">
        <f t="shared" si="4"/>
        <v>-18358</v>
      </c>
      <c r="L18" s="88">
        <f t="shared" si="5"/>
        <v>-64.9702718006795</v>
      </c>
      <c r="M18" s="75"/>
    </row>
    <row r="19" spans="1:13" s="3" customFormat="1" ht="19.5" customHeight="1">
      <c r="A19" s="89" t="s">
        <v>53</v>
      </c>
      <c r="B19" s="89">
        <f t="shared" si="0"/>
        <v>5335</v>
      </c>
      <c r="C19" s="114">
        <f>J19-'[2]全市（8)'!J19</f>
        <v>5134</v>
      </c>
      <c r="D19" s="89">
        <f t="shared" si="1"/>
        <v>201</v>
      </c>
      <c r="E19" s="115">
        <f t="shared" si="2"/>
        <v>3.9150759641604984</v>
      </c>
      <c r="F19" s="89">
        <v>60000</v>
      </c>
      <c r="G19" s="89">
        <v>27401</v>
      </c>
      <c r="H19" s="114">
        <v>32736</v>
      </c>
      <c r="I19" s="32">
        <f t="shared" si="3"/>
        <v>54.559999999999995</v>
      </c>
      <c r="J19" s="149">
        <v>46224</v>
      </c>
      <c r="K19" s="89">
        <f t="shared" si="4"/>
        <v>-13488</v>
      </c>
      <c r="L19" s="88">
        <f t="shared" si="5"/>
        <v>-29.179646936656283</v>
      </c>
      <c r="M19" s="75"/>
    </row>
    <row r="20" spans="1:13" s="3" customFormat="1" ht="19.5" customHeight="1">
      <c r="A20" s="89" t="s">
        <v>54</v>
      </c>
      <c r="B20" s="89">
        <f t="shared" si="0"/>
        <v>13</v>
      </c>
      <c r="C20" s="114">
        <f>J20-'[2]全市（8)'!J20</f>
        <v>42</v>
      </c>
      <c r="D20" s="89">
        <f t="shared" si="1"/>
        <v>-29</v>
      </c>
      <c r="E20" s="115">
        <f t="shared" si="2"/>
        <v>-69.04761904761905</v>
      </c>
      <c r="F20" s="89">
        <v>1020</v>
      </c>
      <c r="G20" s="89">
        <v>808</v>
      </c>
      <c r="H20" s="114">
        <v>821</v>
      </c>
      <c r="I20" s="32">
        <f t="shared" si="3"/>
        <v>80.49019607843138</v>
      </c>
      <c r="J20" s="149">
        <v>737</v>
      </c>
      <c r="K20" s="89">
        <f t="shared" si="4"/>
        <v>84</v>
      </c>
      <c r="L20" s="88">
        <f t="shared" si="5"/>
        <v>11.397557666214382</v>
      </c>
      <c r="M20" s="75"/>
    </row>
    <row r="21" spans="1:13" s="3" customFormat="1" ht="19.5" customHeight="1">
      <c r="A21" s="89" t="s">
        <v>55</v>
      </c>
      <c r="B21" s="89">
        <f t="shared" si="0"/>
        <v>0</v>
      </c>
      <c r="C21" s="114">
        <f>J21-'[2]全市（8)'!J21</f>
        <v>2</v>
      </c>
      <c r="D21" s="89">
        <f t="shared" si="1"/>
        <v>-2</v>
      </c>
      <c r="E21" s="115">
        <f t="shared" si="2"/>
        <v>-100</v>
      </c>
      <c r="F21" s="89">
        <v>14362</v>
      </c>
      <c r="G21" s="89">
        <v>42</v>
      </c>
      <c r="H21" s="114">
        <v>42</v>
      </c>
      <c r="I21" s="32">
        <f t="shared" si="3"/>
        <v>0.2924383790558418</v>
      </c>
      <c r="J21" s="149">
        <v>194</v>
      </c>
      <c r="K21" s="89">
        <f t="shared" si="4"/>
        <v>-152</v>
      </c>
      <c r="L21" s="88">
        <f t="shared" si="5"/>
        <v>-78.35051546391753</v>
      </c>
      <c r="M21" s="75"/>
    </row>
    <row r="22" spans="1:13" s="3" customFormat="1" ht="19.5" customHeight="1">
      <c r="A22" s="93" t="s">
        <v>56</v>
      </c>
      <c r="B22" s="89">
        <f t="shared" si="0"/>
        <v>36501</v>
      </c>
      <c r="C22" s="114">
        <f>J22-'[2]全市（8)'!J22</f>
        <v>29179</v>
      </c>
      <c r="D22" s="89">
        <f t="shared" si="1"/>
        <v>7322</v>
      </c>
      <c r="E22" s="115">
        <f t="shared" si="2"/>
        <v>25.093389081188526</v>
      </c>
      <c r="F22" s="89">
        <v>252958</v>
      </c>
      <c r="G22" s="89">
        <v>224840</v>
      </c>
      <c r="H22" s="114">
        <v>261341</v>
      </c>
      <c r="I22" s="32">
        <f t="shared" si="3"/>
        <v>103.31398888353007</v>
      </c>
      <c r="J22" s="149">
        <v>173330</v>
      </c>
      <c r="K22" s="89">
        <f t="shared" si="4"/>
        <v>88011</v>
      </c>
      <c r="L22" s="88">
        <f t="shared" si="5"/>
        <v>50.77655339525761</v>
      </c>
      <c r="M22" s="75"/>
    </row>
    <row r="23" spans="1:13" s="3" customFormat="1" ht="19.5" customHeight="1">
      <c r="A23" s="89" t="s">
        <v>57</v>
      </c>
      <c r="B23" s="89">
        <f t="shared" si="0"/>
        <v>1255</v>
      </c>
      <c r="C23" s="114">
        <f>J23-'[2]全市（8)'!J23</f>
        <v>12017</v>
      </c>
      <c r="D23" s="89">
        <f t="shared" si="1"/>
        <v>-10762</v>
      </c>
      <c r="E23" s="115">
        <f t="shared" si="2"/>
        <v>-89.55646167928768</v>
      </c>
      <c r="F23" s="89">
        <v>37000</v>
      </c>
      <c r="G23" s="89">
        <v>11996</v>
      </c>
      <c r="H23" s="114">
        <v>13251</v>
      </c>
      <c r="I23" s="32">
        <f t="shared" si="3"/>
        <v>35.81351351351351</v>
      </c>
      <c r="J23" s="149">
        <v>42765</v>
      </c>
      <c r="K23" s="89">
        <f t="shared" si="4"/>
        <v>-29514</v>
      </c>
      <c r="L23" s="88">
        <f t="shared" si="5"/>
        <v>-69.01438091897579</v>
      </c>
      <c r="M23" s="75"/>
    </row>
    <row r="24" spans="1:13" s="3" customFormat="1" ht="19.5" customHeight="1">
      <c r="A24" s="116" t="s">
        <v>58</v>
      </c>
      <c r="B24" s="89">
        <f t="shared" si="0"/>
        <v>0</v>
      </c>
      <c r="C24" s="114">
        <f>J24-'[2]全市（8)'!J24</f>
        <v>5877</v>
      </c>
      <c r="D24" s="89">
        <f t="shared" si="1"/>
        <v>-5877</v>
      </c>
      <c r="E24" s="115">
        <f t="shared" si="2"/>
        <v>-100</v>
      </c>
      <c r="F24" s="89"/>
      <c r="G24" s="89">
        <v>1385</v>
      </c>
      <c r="H24" s="114">
        <v>1385</v>
      </c>
      <c r="I24" s="32">
        <f t="shared" si="3"/>
        <v>0</v>
      </c>
      <c r="J24" s="149">
        <v>17077</v>
      </c>
      <c r="K24" s="89">
        <f t="shared" si="4"/>
        <v>-15692</v>
      </c>
      <c r="L24" s="88">
        <f t="shared" si="5"/>
        <v>-91.88967617262985</v>
      </c>
      <c r="M24" s="75"/>
    </row>
    <row r="25" spans="1:13" s="3" customFormat="1" ht="19.5" customHeight="1">
      <c r="A25" s="116" t="s">
        <v>59</v>
      </c>
      <c r="B25" s="89">
        <f t="shared" si="0"/>
        <v>0</v>
      </c>
      <c r="C25" s="114">
        <f>J25-'[2]全市（8)'!J25</f>
        <v>4198</v>
      </c>
      <c r="D25" s="89">
        <f t="shared" si="1"/>
        <v>-4198</v>
      </c>
      <c r="E25" s="115">
        <f t="shared" si="2"/>
        <v>-100</v>
      </c>
      <c r="F25" s="89"/>
      <c r="G25" s="89">
        <v>989</v>
      </c>
      <c r="H25" s="114">
        <v>989</v>
      </c>
      <c r="I25" s="32">
        <f t="shared" si="3"/>
        <v>0</v>
      </c>
      <c r="J25" s="149">
        <v>12198</v>
      </c>
      <c r="K25" s="89">
        <f t="shared" si="4"/>
        <v>-11209</v>
      </c>
      <c r="L25" s="88">
        <f t="shared" si="5"/>
        <v>-91.89211346122315</v>
      </c>
      <c r="M25" s="75"/>
    </row>
    <row r="26" spans="1:13" s="3" customFormat="1" ht="19.5" customHeight="1">
      <c r="A26" s="89" t="s">
        <v>60</v>
      </c>
      <c r="B26" s="89">
        <f t="shared" si="0"/>
        <v>1591</v>
      </c>
      <c r="C26" s="114">
        <f>J26-'[2]全市（8)'!J26</f>
        <v>3236</v>
      </c>
      <c r="D26" s="89">
        <f t="shared" si="1"/>
        <v>-1645</v>
      </c>
      <c r="E26" s="115">
        <f t="shared" si="2"/>
        <v>-50.834363411619286</v>
      </c>
      <c r="F26" s="89">
        <v>33000</v>
      </c>
      <c r="G26" s="89">
        <v>16947</v>
      </c>
      <c r="H26" s="114">
        <v>18538</v>
      </c>
      <c r="I26" s="32">
        <f t="shared" si="3"/>
        <v>56.17575757575758</v>
      </c>
      <c r="J26" s="149">
        <v>24914</v>
      </c>
      <c r="K26" s="89">
        <f t="shared" si="4"/>
        <v>-6376</v>
      </c>
      <c r="L26" s="88">
        <f t="shared" si="5"/>
        <v>-25.592036605924378</v>
      </c>
      <c r="M26" s="75"/>
    </row>
    <row r="27" spans="1:13" s="3" customFormat="1" ht="19.5" customHeight="1">
      <c r="A27" s="89" t="s">
        <v>61</v>
      </c>
      <c r="B27" s="89">
        <f t="shared" si="0"/>
        <v>754</v>
      </c>
      <c r="C27" s="114">
        <f>J27-'[2]全市（8)'!J27</f>
        <v>1501</v>
      </c>
      <c r="D27" s="89">
        <f t="shared" si="1"/>
        <v>-747</v>
      </c>
      <c r="E27" s="115">
        <f t="shared" si="2"/>
        <v>-49.766822118587605</v>
      </c>
      <c r="F27" s="89">
        <v>30000</v>
      </c>
      <c r="G27" s="89">
        <v>35970</v>
      </c>
      <c r="H27" s="114">
        <v>36724</v>
      </c>
      <c r="I27" s="32">
        <f t="shared" si="3"/>
        <v>122.41333333333333</v>
      </c>
      <c r="J27" s="149">
        <v>18296</v>
      </c>
      <c r="K27" s="89">
        <f t="shared" si="4"/>
        <v>18428</v>
      </c>
      <c r="L27" s="88">
        <f t="shared" si="5"/>
        <v>100.72146917358987</v>
      </c>
      <c r="M27" s="75"/>
    </row>
    <row r="28" spans="1:13" s="3" customFormat="1" ht="19.5" customHeight="1">
      <c r="A28" s="89" t="s">
        <v>62</v>
      </c>
      <c r="B28" s="89">
        <f t="shared" si="0"/>
        <v>300</v>
      </c>
      <c r="C28" s="114">
        <f>J28-'[2]全市（8)'!J28</f>
        <v>146</v>
      </c>
      <c r="D28" s="89">
        <f t="shared" si="1"/>
        <v>154</v>
      </c>
      <c r="E28" s="115">
        <f t="shared" si="2"/>
        <v>105.47945205479452</v>
      </c>
      <c r="F28" s="89">
        <v>2000</v>
      </c>
      <c r="G28" s="89">
        <v>6050</v>
      </c>
      <c r="H28" s="114">
        <v>6350</v>
      </c>
      <c r="I28" s="32">
        <f t="shared" si="3"/>
        <v>317.5</v>
      </c>
      <c r="J28" s="149">
        <v>632</v>
      </c>
      <c r="K28" s="89">
        <f t="shared" si="4"/>
        <v>5718</v>
      </c>
      <c r="L28" s="88">
        <f t="shared" si="5"/>
        <v>904.7468354430381</v>
      </c>
      <c r="M28" s="75"/>
    </row>
    <row r="29" spans="1:13" s="3" customFormat="1" ht="19.5" customHeight="1">
      <c r="A29" s="92" t="s">
        <v>63</v>
      </c>
      <c r="B29" s="89">
        <f t="shared" si="0"/>
        <v>14561</v>
      </c>
      <c r="C29" s="114">
        <f>J29-'[2]全市（8)'!J29</f>
        <v>7538</v>
      </c>
      <c r="D29" s="89">
        <f t="shared" si="1"/>
        <v>7023</v>
      </c>
      <c r="E29" s="115">
        <f t="shared" si="2"/>
        <v>93.1679490581056</v>
      </c>
      <c r="F29" s="89">
        <v>104500</v>
      </c>
      <c r="G29" s="89">
        <v>114027</v>
      </c>
      <c r="H29" s="114">
        <v>128588</v>
      </c>
      <c r="I29" s="32">
        <f t="shared" si="3"/>
        <v>123.05071770334928</v>
      </c>
      <c r="J29" s="149">
        <v>52465</v>
      </c>
      <c r="K29" s="89">
        <f t="shared" si="4"/>
        <v>76123</v>
      </c>
      <c r="L29" s="88">
        <f t="shared" si="5"/>
        <v>145.0929190889164</v>
      </c>
      <c r="M29" s="75"/>
    </row>
    <row r="30" spans="1:13" s="3" customFormat="1" ht="19.5" customHeight="1">
      <c r="A30" s="89" t="s">
        <v>64</v>
      </c>
      <c r="B30" s="89">
        <f t="shared" si="0"/>
        <v>10874</v>
      </c>
      <c r="C30" s="114">
        <f>J30-'[2]全市（8)'!J30</f>
        <v>3003</v>
      </c>
      <c r="D30" s="89">
        <f t="shared" si="1"/>
        <v>7871</v>
      </c>
      <c r="E30" s="115">
        <f t="shared" si="2"/>
        <v>262.10456210456215</v>
      </c>
      <c r="F30" s="89">
        <v>12000</v>
      </c>
      <c r="G30" s="89">
        <v>16982</v>
      </c>
      <c r="H30" s="114">
        <v>27856</v>
      </c>
      <c r="I30" s="32">
        <f t="shared" si="3"/>
        <v>232.13333333333335</v>
      </c>
      <c r="J30" s="149">
        <v>9726</v>
      </c>
      <c r="K30" s="89">
        <f t="shared" si="4"/>
        <v>18130</v>
      </c>
      <c r="L30" s="88">
        <f t="shared" si="5"/>
        <v>186.4075673452601</v>
      </c>
      <c r="M30" s="75"/>
    </row>
    <row r="31" spans="1:13" s="3" customFormat="1" ht="19.5" customHeight="1">
      <c r="A31" s="89" t="s">
        <v>65</v>
      </c>
      <c r="B31" s="89">
        <f t="shared" si="0"/>
        <v>158</v>
      </c>
      <c r="C31" s="114">
        <f>J31-'[2]全市（8)'!J31</f>
        <v>1</v>
      </c>
      <c r="D31" s="89">
        <f t="shared" si="1"/>
        <v>157</v>
      </c>
      <c r="E31" s="115">
        <f t="shared" si="2"/>
        <v>15700</v>
      </c>
      <c r="F31" s="89">
        <v>6500</v>
      </c>
      <c r="G31" s="89">
        <v>6820</v>
      </c>
      <c r="H31" s="114">
        <v>6978</v>
      </c>
      <c r="I31" s="32">
        <f t="shared" si="3"/>
        <v>107.35384615384615</v>
      </c>
      <c r="J31" s="149">
        <v>1924</v>
      </c>
      <c r="K31" s="89">
        <f t="shared" si="4"/>
        <v>5054</v>
      </c>
      <c r="L31" s="88">
        <f t="shared" si="5"/>
        <v>262.6819126819127</v>
      </c>
      <c r="M31" s="75"/>
    </row>
    <row r="32" spans="1:13" s="3" customFormat="1" ht="19.5" customHeight="1">
      <c r="A32" s="89" t="s">
        <v>66</v>
      </c>
      <c r="B32" s="89">
        <f t="shared" si="0"/>
        <v>7008</v>
      </c>
      <c r="C32" s="114">
        <f>J32-'[2]全市（8)'!J32</f>
        <v>1737</v>
      </c>
      <c r="D32" s="89">
        <f t="shared" si="1"/>
        <v>5271</v>
      </c>
      <c r="E32" s="115">
        <f t="shared" si="2"/>
        <v>303.45423143350604</v>
      </c>
      <c r="F32" s="89">
        <v>27958</v>
      </c>
      <c r="G32" s="89">
        <v>16048</v>
      </c>
      <c r="H32" s="114">
        <v>23056</v>
      </c>
      <c r="I32" s="32">
        <f t="shared" si="3"/>
        <v>82.46655697832463</v>
      </c>
      <c r="J32" s="149">
        <v>22608</v>
      </c>
      <c r="K32" s="89">
        <f t="shared" si="4"/>
        <v>448</v>
      </c>
      <c r="L32" s="88">
        <f t="shared" si="5"/>
        <v>1.9815994338287333</v>
      </c>
      <c r="M32" s="75"/>
    </row>
    <row r="33" spans="1:13" s="3" customFormat="1" ht="19.5" customHeight="1">
      <c r="A33" s="117" t="s">
        <v>67</v>
      </c>
      <c r="B33" s="89">
        <f t="shared" si="0"/>
        <v>59237</v>
      </c>
      <c r="C33" s="114">
        <f>J33-'[2]全市（8)'!J33</f>
        <v>48669</v>
      </c>
      <c r="D33" s="89">
        <f t="shared" si="1"/>
        <v>10568</v>
      </c>
      <c r="E33" s="115">
        <f t="shared" si="2"/>
        <v>21.714027409644743</v>
      </c>
      <c r="F33" s="94">
        <v>580440</v>
      </c>
      <c r="G33" s="89">
        <v>399482</v>
      </c>
      <c r="H33" s="114">
        <v>458719</v>
      </c>
      <c r="I33" s="32">
        <f t="shared" si="3"/>
        <v>79.02952932258287</v>
      </c>
      <c r="J33" s="149">
        <v>407507</v>
      </c>
      <c r="K33" s="89">
        <f t="shared" si="4"/>
        <v>51212</v>
      </c>
      <c r="L33" s="88">
        <f t="shared" si="5"/>
        <v>12.567146085834107</v>
      </c>
      <c r="M33" s="75"/>
    </row>
    <row r="34" spans="1:12" s="3" customFormat="1" ht="19.5" customHeight="1">
      <c r="A34" s="35" t="s">
        <v>36</v>
      </c>
      <c r="B34" s="5"/>
      <c r="C34" s="7"/>
      <c r="D34" s="5"/>
      <c r="E34" s="8"/>
      <c r="F34" s="118"/>
      <c r="G34" s="5"/>
      <c r="H34" s="7"/>
      <c r="I34" s="150"/>
      <c r="J34" s="108"/>
      <c r="K34" s="5"/>
      <c r="L34" s="8"/>
    </row>
    <row r="35" spans="1:13" s="3" customFormat="1" ht="19.5" customHeight="1">
      <c r="A35" s="9" t="s">
        <v>68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" customFormat="1" ht="19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3" customFormat="1" ht="19.5" customHeight="1">
      <c r="A37" s="3" t="s">
        <v>1</v>
      </c>
      <c r="B37" s="5"/>
      <c r="C37" s="7"/>
      <c r="D37" s="68"/>
      <c r="E37" s="68"/>
      <c r="F37" s="99" t="s">
        <v>2</v>
      </c>
      <c r="G37" s="5"/>
      <c r="H37" s="5"/>
      <c r="I37" s="40" t="s">
        <v>2</v>
      </c>
      <c r="J37" s="40"/>
      <c r="K37" s="36" t="s">
        <v>3</v>
      </c>
      <c r="L37" s="36"/>
      <c r="M37" s="36"/>
    </row>
    <row r="38" spans="1:12" s="3" customFormat="1" ht="24" customHeight="1">
      <c r="A38" s="119" t="s">
        <v>4</v>
      </c>
      <c r="B38" s="120" t="s">
        <v>5</v>
      </c>
      <c r="C38" s="121"/>
      <c r="D38" s="121"/>
      <c r="E38" s="121"/>
      <c r="F38" s="122" t="s">
        <v>6</v>
      </c>
      <c r="G38" s="123"/>
      <c r="H38" s="123"/>
      <c r="I38" s="123"/>
      <c r="J38" s="123"/>
      <c r="K38" s="123"/>
      <c r="L38" s="151"/>
    </row>
    <row r="39" spans="1:12" s="3" customFormat="1" ht="24" customHeight="1">
      <c r="A39" s="124"/>
      <c r="B39" s="125" t="s">
        <v>5</v>
      </c>
      <c r="C39" s="126" t="s">
        <v>7</v>
      </c>
      <c r="D39" s="127" t="s">
        <v>8</v>
      </c>
      <c r="E39" s="128" t="s">
        <v>9</v>
      </c>
      <c r="F39" s="129" t="s">
        <v>38</v>
      </c>
      <c r="G39" s="125" t="s">
        <v>11</v>
      </c>
      <c r="H39" s="130" t="s">
        <v>6</v>
      </c>
      <c r="I39" s="128" t="s">
        <v>69</v>
      </c>
      <c r="J39" s="126" t="s">
        <v>13</v>
      </c>
      <c r="K39" s="127" t="s">
        <v>14</v>
      </c>
      <c r="L39" s="128" t="s">
        <v>15</v>
      </c>
    </row>
    <row r="40" spans="1:12" s="3" customFormat="1" ht="19.5" customHeight="1">
      <c r="A40" s="131"/>
      <c r="B40" s="132"/>
      <c r="C40" s="133"/>
      <c r="D40" s="134"/>
      <c r="E40" s="135"/>
      <c r="F40" s="136"/>
      <c r="G40" s="132"/>
      <c r="H40" s="137"/>
      <c r="I40" s="135"/>
      <c r="J40" s="133"/>
      <c r="K40" s="134"/>
      <c r="L40" s="135"/>
    </row>
    <row r="41" spans="1:12" s="3" customFormat="1" ht="19.5" customHeight="1">
      <c r="A41" s="116" t="s">
        <v>70</v>
      </c>
      <c r="B41" s="89">
        <f aca="true" t="shared" si="6" ref="B41:B65">H41-G41</f>
        <v>21766</v>
      </c>
      <c r="C41" s="87">
        <f>J41-'[2]全市（8)'!J41</f>
        <v>19469</v>
      </c>
      <c r="D41" s="89">
        <f aca="true" t="shared" si="7" ref="D41:D65">B41-C41</f>
        <v>2297</v>
      </c>
      <c r="E41" s="115">
        <f aca="true" t="shared" si="8" ref="E41:E65">IF(C41&lt;=0,0,D41/C41*100)</f>
        <v>11.798243361240948</v>
      </c>
      <c r="F41" s="138">
        <v>280000</v>
      </c>
      <c r="G41" s="94">
        <v>160209</v>
      </c>
      <c r="H41" s="139">
        <v>181975</v>
      </c>
      <c r="I41" s="152">
        <f aca="true" t="shared" si="9" ref="I41:I65">IF(F41&lt;=0,0,H41/F41*100)</f>
        <v>64.99107142857142</v>
      </c>
      <c r="J41" s="153">
        <v>264124</v>
      </c>
      <c r="K41" s="154">
        <f aca="true" t="shared" si="10" ref="K41:K65">H41-J41</f>
        <v>-82149</v>
      </c>
      <c r="L41" s="155">
        <f aca="true" t="shared" si="11" ref="L41:L65">IF(J41&lt;=0,0,K41/J41*100)</f>
        <v>-31.10243673426118</v>
      </c>
    </row>
    <row r="42" spans="1:12" s="3" customFormat="1" ht="19.5" customHeight="1">
      <c r="A42" s="116" t="s">
        <v>71</v>
      </c>
      <c r="B42" s="89">
        <f t="shared" si="6"/>
        <v>0</v>
      </c>
      <c r="C42" s="87">
        <f>J42-'[2]全市（8)'!J42</f>
        <v>0</v>
      </c>
      <c r="D42" s="89">
        <f t="shared" si="7"/>
        <v>0</v>
      </c>
      <c r="E42" s="115">
        <f t="shared" si="8"/>
        <v>0</v>
      </c>
      <c r="F42" s="94"/>
      <c r="G42" s="94">
        <v>0</v>
      </c>
      <c r="H42" s="139">
        <v>0</v>
      </c>
      <c r="I42" s="152">
        <f t="shared" si="9"/>
        <v>0</v>
      </c>
      <c r="J42" s="153">
        <v>0</v>
      </c>
      <c r="K42" s="154">
        <f t="shared" si="10"/>
        <v>0</v>
      </c>
      <c r="L42" s="155">
        <f t="shared" si="11"/>
        <v>0</v>
      </c>
    </row>
    <row r="43" spans="1:12" s="3" customFormat="1" ht="19.5" customHeight="1">
      <c r="A43" s="140" t="s">
        <v>72</v>
      </c>
      <c r="B43" s="89">
        <f t="shared" si="6"/>
        <v>311</v>
      </c>
      <c r="C43" s="87">
        <f>J43-'[2]全市（8)'!J43</f>
        <v>415</v>
      </c>
      <c r="D43" s="89">
        <f t="shared" si="7"/>
        <v>-104</v>
      </c>
      <c r="E43" s="115">
        <f t="shared" si="8"/>
        <v>-25.060240963855424</v>
      </c>
      <c r="F43" s="94">
        <v>3500</v>
      </c>
      <c r="G43" s="94">
        <v>1387</v>
      </c>
      <c r="H43" s="139">
        <v>1698</v>
      </c>
      <c r="I43" s="152">
        <f t="shared" si="9"/>
        <v>48.51428571428571</v>
      </c>
      <c r="J43" s="153">
        <v>1768</v>
      </c>
      <c r="K43" s="154">
        <f t="shared" si="10"/>
        <v>-70</v>
      </c>
      <c r="L43" s="155">
        <f t="shared" si="11"/>
        <v>-3.959276018099547</v>
      </c>
    </row>
    <row r="44" spans="1:12" s="3" customFormat="1" ht="19.5" customHeight="1">
      <c r="A44" s="140" t="s">
        <v>73</v>
      </c>
      <c r="B44" s="89">
        <f t="shared" si="6"/>
        <v>16526</v>
      </c>
      <c r="C44" s="87">
        <f>J44-'[2]全市（8)'!J44</f>
        <v>12628</v>
      </c>
      <c r="D44" s="89">
        <f t="shared" si="7"/>
        <v>3898</v>
      </c>
      <c r="E44" s="115">
        <f t="shared" si="8"/>
        <v>30.86791257522965</v>
      </c>
      <c r="F44" s="90">
        <v>158000</v>
      </c>
      <c r="G44" s="90">
        <v>86993</v>
      </c>
      <c r="H44" s="141">
        <v>103519</v>
      </c>
      <c r="I44" s="152">
        <f t="shared" si="9"/>
        <v>65.51835443037974</v>
      </c>
      <c r="J44" s="153">
        <v>114161</v>
      </c>
      <c r="K44" s="154">
        <f t="shared" si="10"/>
        <v>-10642</v>
      </c>
      <c r="L44" s="155">
        <f t="shared" si="11"/>
        <v>-9.321922547980483</v>
      </c>
    </row>
    <row r="45" spans="1:12" s="3" customFormat="1" ht="19.5" customHeight="1">
      <c r="A45" s="140" t="s">
        <v>74</v>
      </c>
      <c r="B45" s="89">
        <f t="shared" si="6"/>
        <v>73451</v>
      </c>
      <c r="C45" s="87">
        <f>J45-'[2]全市（8)'!J45</f>
        <v>36396</v>
      </c>
      <c r="D45" s="89">
        <f t="shared" si="7"/>
        <v>37055</v>
      </c>
      <c r="E45" s="115">
        <f t="shared" si="8"/>
        <v>101.81063853170677</v>
      </c>
      <c r="F45" s="90">
        <v>620000</v>
      </c>
      <c r="G45" s="90">
        <v>371143</v>
      </c>
      <c r="H45" s="141">
        <v>444594</v>
      </c>
      <c r="I45" s="152">
        <f t="shared" si="9"/>
        <v>71.70870967741936</v>
      </c>
      <c r="J45" s="153">
        <v>465691</v>
      </c>
      <c r="K45" s="154">
        <f t="shared" si="10"/>
        <v>-21097</v>
      </c>
      <c r="L45" s="155">
        <f t="shared" si="11"/>
        <v>-4.530257187706011</v>
      </c>
    </row>
    <row r="46" spans="1:12" s="3" customFormat="1" ht="19.5" customHeight="1">
      <c r="A46" s="140" t="s">
        <v>75</v>
      </c>
      <c r="B46" s="89">
        <f t="shared" si="6"/>
        <v>1829</v>
      </c>
      <c r="C46" s="87">
        <f>J46-'[2]全市（8)'!J46</f>
        <v>3385</v>
      </c>
      <c r="D46" s="89">
        <f t="shared" si="7"/>
        <v>-1556</v>
      </c>
      <c r="E46" s="115">
        <f t="shared" si="8"/>
        <v>-45.967503692762186</v>
      </c>
      <c r="F46" s="90">
        <v>53000</v>
      </c>
      <c r="G46" s="90">
        <v>19619</v>
      </c>
      <c r="H46" s="141">
        <v>21448</v>
      </c>
      <c r="I46" s="152">
        <f t="shared" si="9"/>
        <v>40.467924528301886</v>
      </c>
      <c r="J46" s="153">
        <v>32136</v>
      </c>
      <c r="K46" s="154">
        <f t="shared" si="10"/>
        <v>-10688</v>
      </c>
      <c r="L46" s="155">
        <f t="shared" si="11"/>
        <v>-33.25865073437889</v>
      </c>
    </row>
    <row r="47" spans="1:12" s="3" customFormat="1" ht="19.5" customHeight="1">
      <c r="A47" s="140" t="s">
        <v>76</v>
      </c>
      <c r="B47" s="89">
        <f t="shared" si="6"/>
        <v>3689</v>
      </c>
      <c r="C47" s="87">
        <f>J47-'[2]全市（8)'!J47</f>
        <v>4503</v>
      </c>
      <c r="D47" s="89">
        <f t="shared" si="7"/>
        <v>-814</v>
      </c>
      <c r="E47" s="115">
        <f t="shared" si="8"/>
        <v>-18.076837663779703</v>
      </c>
      <c r="F47" s="90">
        <v>83000</v>
      </c>
      <c r="G47" s="90">
        <v>26720</v>
      </c>
      <c r="H47" s="141">
        <v>30409</v>
      </c>
      <c r="I47" s="152">
        <f t="shared" si="9"/>
        <v>36.63734939759036</v>
      </c>
      <c r="J47" s="153">
        <v>41831</v>
      </c>
      <c r="K47" s="154">
        <f t="shared" si="10"/>
        <v>-11422</v>
      </c>
      <c r="L47" s="155">
        <f t="shared" si="11"/>
        <v>-27.30510865147857</v>
      </c>
    </row>
    <row r="48" spans="1:12" s="3" customFormat="1" ht="19.5" customHeight="1">
      <c r="A48" s="140" t="s">
        <v>77</v>
      </c>
      <c r="B48" s="89">
        <f t="shared" si="6"/>
        <v>42465</v>
      </c>
      <c r="C48" s="87">
        <f>J48-'[2]全市（8)'!J48</f>
        <v>34780</v>
      </c>
      <c r="D48" s="89">
        <f t="shared" si="7"/>
        <v>7685</v>
      </c>
      <c r="E48" s="115">
        <f t="shared" si="8"/>
        <v>22.09603220241518</v>
      </c>
      <c r="F48" s="90">
        <v>400000</v>
      </c>
      <c r="G48" s="90">
        <v>313903</v>
      </c>
      <c r="H48" s="141">
        <v>356368</v>
      </c>
      <c r="I48" s="152">
        <f t="shared" si="9"/>
        <v>89.092</v>
      </c>
      <c r="J48" s="153">
        <v>295741</v>
      </c>
      <c r="K48" s="154">
        <f t="shared" si="10"/>
        <v>60627</v>
      </c>
      <c r="L48" s="155">
        <f t="shared" si="11"/>
        <v>20.50003212270196</v>
      </c>
    </row>
    <row r="49" spans="1:12" s="3" customFormat="1" ht="19.5" customHeight="1">
      <c r="A49" s="140" t="s">
        <v>78</v>
      </c>
      <c r="B49" s="89">
        <f t="shared" si="6"/>
        <v>20690</v>
      </c>
      <c r="C49" s="87">
        <f>J49-'[2]全市（8)'!J49</f>
        <v>32208</v>
      </c>
      <c r="D49" s="89">
        <f t="shared" si="7"/>
        <v>-11518</v>
      </c>
      <c r="E49" s="115">
        <f t="shared" si="8"/>
        <v>-35.761301539990065</v>
      </c>
      <c r="F49" s="90">
        <v>350000</v>
      </c>
      <c r="G49" s="90">
        <v>263552</v>
      </c>
      <c r="H49" s="141">
        <v>284242</v>
      </c>
      <c r="I49" s="152">
        <f t="shared" si="9"/>
        <v>81.21199999999999</v>
      </c>
      <c r="J49" s="153">
        <v>279184</v>
      </c>
      <c r="K49" s="154">
        <f t="shared" si="10"/>
        <v>5058</v>
      </c>
      <c r="L49" s="155">
        <f t="shared" si="11"/>
        <v>1.8117084073585878</v>
      </c>
    </row>
    <row r="50" spans="1:12" s="3" customFormat="1" ht="19.5" customHeight="1">
      <c r="A50" s="140" t="s">
        <v>79</v>
      </c>
      <c r="B50" s="89">
        <f t="shared" si="6"/>
        <v>3148</v>
      </c>
      <c r="C50" s="87">
        <f>J50-'[2]全市（8)'!J50</f>
        <v>4951</v>
      </c>
      <c r="D50" s="89">
        <f t="shared" si="7"/>
        <v>-1803</v>
      </c>
      <c r="E50" s="115">
        <f t="shared" si="8"/>
        <v>-36.41688547768128</v>
      </c>
      <c r="F50" s="90">
        <v>50000</v>
      </c>
      <c r="G50" s="90">
        <v>18632</v>
      </c>
      <c r="H50" s="141">
        <v>21780</v>
      </c>
      <c r="I50" s="152">
        <f t="shared" si="9"/>
        <v>43.56</v>
      </c>
      <c r="J50" s="153">
        <v>30915</v>
      </c>
      <c r="K50" s="154">
        <f t="shared" si="10"/>
        <v>-9135</v>
      </c>
      <c r="L50" s="155">
        <f t="shared" si="11"/>
        <v>-29.54876273653566</v>
      </c>
    </row>
    <row r="51" spans="1:12" s="3" customFormat="1" ht="19.5" customHeight="1">
      <c r="A51" s="174" t="s">
        <v>80</v>
      </c>
      <c r="B51" s="89">
        <f t="shared" si="6"/>
        <v>19800</v>
      </c>
      <c r="C51" s="87">
        <f>J51-'[2]全市（8)'!J51</f>
        <v>45940</v>
      </c>
      <c r="D51" s="89">
        <f t="shared" si="7"/>
        <v>-26140</v>
      </c>
      <c r="E51" s="115">
        <f t="shared" si="8"/>
        <v>-56.900304745319985</v>
      </c>
      <c r="F51" s="90">
        <v>42000</v>
      </c>
      <c r="G51" s="90">
        <v>158198</v>
      </c>
      <c r="H51" s="141">
        <v>177998</v>
      </c>
      <c r="I51" s="152">
        <f t="shared" si="9"/>
        <v>423.8047619047619</v>
      </c>
      <c r="J51" s="153">
        <v>170993</v>
      </c>
      <c r="K51" s="154">
        <f t="shared" si="10"/>
        <v>7005</v>
      </c>
      <c r="L51" s="155">
        <f t="shared" si="11"/>
        <v>4.096658927558438</v>
      </c>
    </row>
    <row r="52" spans="1:12" s="3" customFormat="1" ht="19.5" customHeight="1">
      <c r="A52" s="174" t="s">
        <v>81</v>
      </c>
      <c r="B52" s="89">
        <f t="shared" si="6"/>
        <v>25601</v>
      </c>
      <c r="C52" s="87">
        <f>J52-'[2]全市（8)'!J52</f>
        <v>37542</v>
      </c>
      <c r="D52" s="89">
        <f t="shared" si="7"/>
        <v>-11941</v>
      </c>
      <c r="E52" s="115">
        <f t="shared" si="8"/>
        <v>-31.807042778754465</v>
      </c>
      <c r="F52" s="90">
        <v>380000</v>
      </c>
      <c r="G52" s="90">
        <v>225894</v>
      </c>
      <c r="H52" s="141">
        <v>251495</v>
      </c>
      <c r="I52" s="152">
        <f t="shared" si="9"/>
        <v>66.1828947368421</v>
      </c>
      <c r="J52" s="153">
        <v>227453</v>
      </c>
      <c r="K52" s="154">
        <f t="shared" si="10"/>
        <v>24042</v>
      </c>
      <c r="L52" s="155">
        <f t="shared" si="11"/>
        <v>10.570095800011432</v>
      </c>
    </row>
    <row r="53" spans="1:12" s="3" customFormat="1" ht="19.5" customHeight="1">
      <c r="A53" s="174" t="s">
        <v>82</v>
      </c>
      <c r="B53" s="89">
        <f t="shared" si="6"/>
        <v>4736</v>
      </c>
      <c r="C53" s="87">
        <f>J53-'[2]全市（8)'!J53</f>
        <v>4273</v>
      </c>
      <c r="D53" s="89">
        <f t="shared" si="7"/>
        <v>463</v>
      </c>
      <c r="E53" s="115">
        <f t="shared" si="8"/>
        <v>10.835478586473204</v>
      </c>
      <c r="F53" s="90">
        <v>80000</v>
      </c>
      <c r="G53" s="90">
        <v>117916</v>
      </c>
      <c r="H53" s="141">
        <v>122652</v>
      </c>
      <c r="I53" s="152">
        <f t="shared" si="9"/>
        <v>153.315</v>
      </c>
      <c r="J53" s="153">
        <v>54384</v>
      </c>
      <c r="K53" s="154">
        <f t="shared" si="10"/>
        <v>68268</v>
      </c>
      <c r="L53" s="155">
        <f t="shared" si="11"/>
        <v>125.52956751985877</v>
      </c>
    </row>
    <row r="54" spans="1:12" s="3" customFormat="1" ht="19.5" customHeight="1">
      <c r="A54" s="116" t="s">
        <v>83</v>
      </c>
      <c r="B54" s="89">
        <f t="shared" si="6"/>
        <v>592</v>
      </c>
      <c r="C54" s="87">
        <f>J54-'[2]全市（8)'!J54</f>
        <v>329</v>
      </c>
      <c r="D54" s="89">
        <f t="shared" si="7"/>
        <v>263</v>
      </c>
      <c r="E54" s="115">
        <f t="shared" si="8"/>
        <v>79.93920972644378</v>
      </c>
      <c r="F54" s="90">
        <v>35000</v>
      </c>
      <c r="G54" s="90">
        <v>5221</v>
      </c>
      <c r="H54" s="141">
        <v>5813</v>
      </c>
      <c r="I54" s="152">
        <f t="shared" si="9"/>
        <v>16.608571428571427</v>
      </c>
      <c r="J54" s="153">
        <v>7219</v>
      </c>
      <c r="K54" s="154">
        <f t="shared" si="10"/>
        <v>-1406</v>
      </c>
      <c r="L54" s="155">
        <f t="shared" si="11"/>
        <v>-19.4763817703283</v>
      </c>
    </row>
    <row r="55" spans="1:12" s="3" customFormat="1" ht="19.5" customHeight="1">
      <c r="A55" s="116" t="s">
        <v>84</v>
      </c>
      <c r="B55" s="89">
        <f t="shared" si="6"/>
        <v>900</v>
      </c>
      <c r="C55" s="87">
        <f>J55-'[2]全市（8)'!J55</f>
        <v>250</v>
      </c>
      <c r="D55" s="89">
        <f t="shared" si="7"/>
        <v>650</v>
      </c>
      <c r="E55" s="115">
        <f t="shared" si="8"/>
        <v>260</v>
      </c>
      <c r="F55" s="90">
        <v>10000</v>
      </c>
      <c r="G55" s="90">
        <v>7121</v>
      </c>
      <c r="H55" s="141">
        <v>8021</v>
      </c>
      <c r="I55" s="152">
        <f t="shared" si="9"/>
        <v>80.21000000000001</v>
      </c>
      <c r="J55" s="153">
        <v>4315</v>
      </c>
      <c r="K55" s="154">
        <f t="shared" si="10"/>
        <v>3706</v>
      </c>
      <c r="L55" s="155">
        <f t="shared" si="11"/>
        <v>85.8864426419467</v>
      </c>
    </row>
    <row r="56" spans="1:12" s="3" customFormat="1" ht="19.5" customHeight="1">
      <c r="A56" s="116" t="s">
        <v>85</v>
      </c>
      <c r="B56" s="89">
        <f t="shared" si="6"/>
        <v>120</v>
      </c>
      <c r="C56" s="87">
        <f>J56-'[2]全市（8)'!J56</f>
        <v>3</v>
      </c>
      <c r="D56" s="89">
        <f t="shared" si="7"/>
        <v>117</v>
      </c>
      <c r="E56" s="115">
        <f t="shared" si="8"/>
        <v>3900</v>
      </c>
      <c r="F56" s="90"/>
      <c r="G56" s="90">
        <v>12022</v>
      </c>
      <c r="H56" s="141">
        <v>12142</v>
      </c>
      <c r="I56" s="152">
        <f t="shared" si="9"/>
        <v>0</v>
      </c>
      <c r="J56" s="153">
        <v>94</v>
      </c>
      <c r="K56" s="154">
        <f t="shared" si="10"/>
        <v>12048</v>
      </c>
      <c r="L56" s="155">
        <f t="shared" si="11"/>
        <v>12817.021276595744</v>
      </c>
    </row>
    <row r="57" spans="1:12" s="3" customFormat="1" ht="19.5" customHeight="1">
      <c r="A57" s="140" t="s">
        <v>86</v>
      </c>
      <c r="B57" s="89">
        <f t="shared" si="6"/>
        <v>0</v>
      </c>
      <c r="C57" s="87">
        <f>J57-'[2]全市（8)'!J57</f>
        <v>0</v>
      </c>
      <c r="D57" s="89">
        <f t="shared" si="7"/>
        <v>0</v>
      </c>
      <c r="E57" s="115">
        <f t="shared" si="8"/>
        <v>0</v>
      </c>
      <c r="F57" s="90"/>
      <c r="G57" s="90">
        <v>0</v>
      </c>
      <c r="H57" s="141">
        <v>0</v>
      </c>
      <c r="I57" s="152">
        <f t="shared" si="9"/>
        <v>0</v>
      </c>
      <c r="J57" s="153">
        <v>0</v>
      </c>
      <c r="K57" s="154">
        <f t="shared" si="10"/>
        <v>0</v>
      </c>
      <c r="L57" s="155">
        <f t="shared" si="11"/>
        <v>0</v>
      </c>
    </row>
    <row r="58" spans="1:12" s="3" customFormat="1" ht="19.5" customHeight="1">
      <c r="A58" s="142" t="s">
        <v>87</v>
      </c>
      <c r="B58" s="89">
        <f t="shared" si="6"/>
        <v>1110</v>
      </c>
      <c r="C58" s="87">
        <f>J58-'[2]全市（8)'!J58</f>
        <v>1076</v>
      </c>
      <c r="D58" s="89">
        <f t="shared" si="7"/>
        <v>34</v>
      </c>
      <c r="E58" s="115">
        <f t="shared" si="8"/>
        <v>3.1598513011152414</v>
      </c>
      <c r="F58" s="90">
        <v>18000</v>
      </c>
      <c r="G58" s="90">
        <v>18237</v>
      </c>
      <c r="H58" s="141">
        <v>19347</v>
      </c>
      <c r="I58" s="152">
        <f t="shared" si="9"/>
        <v>107.48333333333333</v>
      </c>
      <c r="J58" s="153">
        <v>16295</v>
      </c>
      <c r="K58" s="154">
        <f t="shared" si="10"/>
        <v>3052</v>
      </c>
      <c r="L58" s="155">
        <f t="shared" si="11"/>
        <v>18.729671678428968</v>
      </c>
    </row>
    <row r="59" spans="1:12" s="3" customFormat="1" ht="19.5" customHeight="1">
      <c r="A59" s="175" t="s">
        <v>88</v>
      </c>
      <c r="B59" s="89">
        <f t="shared" si="6"/>
        <v>4307</v>
      </c>
      <c r="C59" s="87">
        <f>J59-'[2]全市（8)'!J59</f>
        <v>2930</v>
      </c>
      <c r="D59" s="89">
        <f t="shared" si="7"/>
        <v>1377</v>
      </c>
      <c r="E59" s="115">
        <f t="shared" si="8"/>
        <v>46.996587030716725</v>
      </c>
      <c r="F59" s="90">
        <v>40000</v>
      </c>
      <c r="G59" s="90">
        <v>24380</v>
      </c>
      <c r="H59" s="141">
        <v>28687</v>
      </c>
      <c r="I59" s="152">
        <f t="shared" si="9"/>
        <v>71.7175</v>
      </c>
      <c r="J59" s="153">
        <v>26918</v>
      </c>
      <c r="K59" s="154">
        <f t="shared" si="10"/>
        <v>1769</v>
      </c>
      <c r="L59" s="155">
        <f t="shared" si="11"/>
        <v>6.571810684300468</v>
      </c>
    </row>
    <row r="60" spans="1:12" s="3" customFormat="1" ht="19.5" customHeight="1">
      <c r="A60" s="175" t="s">
        <v>89</v>
      </c>
      <c r="B60" s="89">
        <f t="shared" si="6"/>
        <v>1144</v>
      </c>
      <c r="C60" s="87">
        <f>J60-'[2]全市（8)'!J60</f>
        <v>875</v>
      </c>
      <c r="D60" s="89">
        <f t="shared" si="7"/>
        <v>269</v>
      </c>
      <c r="E60" s="115">
        <f t="shared" si="8"/>
        <v>30.742857142857144</v>
      </c>
      <c r="F60" s="90">
        <v>17000</v>
      </c>
      <c r="G60" s="90">
        <v>7454</v>
      </c>
      <c r="H60" s="141">
        <v>8598</v>
      </c>
      <c r="I60" s="152">
        <f t="shared" si="9"/>
        <v>50.57647058823529</v>
      </c>
      <c r="J60" s="153">
        <v>15175</v>
      </c>
      <c r="K60" s="154">
        <f t="shared" si="10"/>
        <v>-6577</v>
      </c>
      <c r="L60" s="155">
        <f t="shared" si="11"/>
        <v>-43.341021416803954</v>
      </c>
    </row>
    <row r="61" spans="1:12" s="3" customFormat="1" ht="19.5" customHeight="1">
      <c r="A61" s="116" t="s">
        <v>90</v>
      </c>
      <c r="B61" s="89">
        <f t="shared" si="6"/>
        <v>1562</v>
      </c>
      <c r="C61" s="87">
        <f>J61-'[2]全市（8)'!J61</f>
        <v>1757</v>
      </c>
      <c r="D61" s="89">
        <f t="shared" si="7"/>
        <v>-195</v>
      </c>
      <c r="E61" s="115">
        <f t="shared" si="8"/>
        <v>-11.09846328969835</v>
      </c>
      <c r="F61" s="90">
        <v>36000</v>
      </c>
      <c r="G61" s="90">
        <v>11834</v>
      </c>
      <c r="H61" s="141">
        <v>13396</v>
      </c>
      <c r="I61" s="152">
        <f t="shared" si="9"/>
        <v>37.21111111111111</v>
      </c>
      <c r="J61" s="153">
        <v>15210</v>
      </c>
      <c r="K61" s="154">
        <f t="shared" si="10"/>
        <v>-1814</v>
      </c>
      <c r="L61" s="155">
        <f t="shared" si="11"/>
        <v>-11.92636423405654</v>
      </c>
    </row>
    <row r="62" spans="1:12" s="3" customFormat="1" ht="19.5" customHeight="1">
      <c r="A62" s="140" t="s">
        <v>91</v>
      </c>
      <c r="B62" s="89">
        <f t="shared" si="6"/>
        <v>1341</v>
      </c>
      <c r="C62" s="87">
        <f>J62-'[2]全市（8)'!J62</f>
        <v>605</v>
      </c>
      <c r="D62" s="89">
        <f t="shared" si="7"/>
        <v>736</v>
      </c>
      <c r="E62" s="115">
        <f t="shared" si="8"/>
        <v>121.65289256198346</v>
      </c>
      <c r="F62" s="90">
        <v>6384</v>
      </c>
      <c r="G62" s="90">
        <v>2409</v>
      </c>
      <c r="H62" s="141">
        <v>3750</v>
      </c>
      <c r="I62" s="152">
        <f t="shared" si="9"/>
        <v>58.74060150375939</v>
      </c>
      <c r="J62" s="153">
        <v>4122</v>
      </c>
      <c r="K62" s="154">
        <f t="shared" si="10"/>
        <v>-372</v>
      </c>
      <c r="L62" s="155">
        <f t="shared" si="11"/>
        <v>-9.024745269286754</v>
      </c>
    </row>
    <row r="63" spans="1:12" s="3" customFormat="1" ht="19.5" customHeight="1">
      <c r="A63" s="140" t="s">
        <v>92</v>
      </c>
      <c r="B63" s="89">
        <f t="shared" si="6"/>
        <v>480</v>
      </c>
      <c r="C63" s="87">
        <f>J63-'[2]全市（8)'!J63</f>
        <v>506</v>
      </c>
      <c r="D63" s="89">
        <f t="shared" si="7"/>
        <v>-26</v>
      </c>
      <c r="E63" s="115">
        <f t="shared" si="8"/>
        <v>-5.138339920948617</v>
      </c>
      <c r="F63" s="90">
        <v>30000</v>
      </c>
      <c r="G63" s="90">
        <v>12715</v>
      </c>
      <c r="H63" s="141">
        <v>13195</v>
      </c>
      <c r="I63" s="152">
        <f t="shared" si="9"/>
        <v>43.983333333333334</v>
      </c>
      <c r="J63" s="153">
        <v>20248</v>
      </c>
      <c r="K63" s="154">
        <f t="shared" si="10"/>
        <v>-7053</v>
      </c>
      <c r="L63" s="155">
        <f t="shared" si="11"/>
        <v>-34.83306993283287</v>
      </c>
    </row>
    <row r="64" spans="1:12" s="3" customFormat="1" ht="19.5" customHeight="1">
      <c r="A64" s="140" t="s">
        <v>93</v>
      </c>
      <c r="B64" s="89">
        <f t="shared" si="6"/>
        <v>5</v>
      </c>
      <c r="C64" s="87">
        <f>J64-'[2]全市（8)'!J64</f>
        <v>0</v>
      </c>
      <c r="D64" s="89">
        <f t="shared" si="7"/>
        <v>5</v>
      </c>
      <c r="E64" s="115">
        <f t="shared" si="8"/>
        <v>0</v>
      </c>
      <c r="F64" s="90">
        <v>300</v>
      </c>
      <c r="G64" s="90">
        <v>50</v>
      </c>
      <c r="H64" s="141">
        <v>55</v>
      </c>
      <c r="I64" s="152">
        <f t="shared" si="9"/>
        <v>18.333333333333332</v>
      </c>
      <c r="J64" s="153">
        <v>2</v>
      </c>
      <c r="K64" s="154">
        <f t="shared" si="10"/>
        <v>53</v>
      </c>
      <c r="L64" s="155">
        <f t="shared" si="11"/>
        <v>2650</v>
      </c>
    </row>
    <row r="65" spans="1:12" s="3" customFormat="1" ht="19.5" customHeight="1">
      <c r="A65" s="156" t="s">
        <v>94</v>
      </c>
      <c r="B65" s="89">
        <f t="shared" si="6"/>
        <v>245573</v>
      </c>
      <c r="C65" s="87">
        <f>J65-'[2]全市（8)'!J65</f>
        <v>244821</v>
      </c>
      <c r="D65" s="89">
        <f t="shared" si="7"/>
        <v>752</v>
      </c>
      <c r="E65" s="115">
        <f t="shared" si="8"/>
        <v>0.3071631926999726</v>
      </c>
      <c r="F65" s="90">
        <v>2720184</v>
      </c>
      <c r="G65" s="90">
        <v>1865609</v>
      </c>
      <c r="H65" s="141">
        <v>2111182</v>
      </c>
      <c r="I65" s="152">
        <f t="shared" si="9"/>
        <v>77.61173508850871</v>
      </c>
      <c r="J65" s="153">
        <v>2087979</v>
      </c>
      <c r="K65" s="154">
        <f t="shared" si="10"/>
        <v>23203</v>
      </c>
      <c r="L65" s="155">
        <f t="shared" si="11"/>
        <v>1.1112659657975488</v>
      </c>
    </row>
    <row r="66" spans="1:12" s="3" customFormat="1" ht="21" customHeight="1">
      <c r="A66" s="35" t="s">
        <v>36</v>
      </c>
      <c r="B66" s="5"/>
      <c r="C66" s="5"/>
      <c r="D66" s="7"/>
      <c r="E66" s="8"/>
      <c r="F66" s="7"/>
      <c r="G66" s="5"/>
      <c r="H66" s="8"/>
      <c r="I66" s="107"/>
      <c r="J66" s="108"/>
      <c r="K66" s="5"/>
      <c r="L66" s="8"/>
    </row>
    <row r="67" spans="1:12" s="3" customFormat="1" ht="14.25">
      <c r="A67" s="5"/>
      <c r="B67" s="5"/>
      <c r="C67" s="5"/>
      <c r="D67" s="7"/>
      <c r="E67" s="8"/>
      <c r="F67" s="7"/>
      <c r="G67" s="5"/>
      <c r="H67" s="8"/>
      <c r="I67" s="107"/>
      <c r="J67" s="108"/>
      <c r="K67" s="5"/>
      <c r="L67" s="8"/>
    </row>
  </sheetData>
  <sheetProtection/>
  <mergeCells count="34">
    <mergeCell ref="D3:E3"/>
    <mergeCell ref="K3:M3"/>
    <mergeCell ref="B4:E4"/>
    <mergeCell ref="F4:L4"/>
    <mergeCell ref="D37:E37"/>
    <mergeCell ref="K37:M37"/>
    <mergeCell ref="B38:E38"/>
    <mergeCell ref="F38:L38"/>
    <mergeCell ref="A4:A6"/>
    <mergeCell ref="A38:A40"/>
    <mergeCell ref="B5:B6"/>
    <mergeCell ref="B39:B40"/>
    <mergeCell ref="C5:C6"/>
    <mergeCell ref="C39:C40"/>
    <mergeCell ref="D5:D6"/>
    <mergeCell ref="D39:D40"/>
    <mergeCell ref="E5:E6"/>
    <mergeCell ref="E39:E40"/>
    <mergeCell ref="F5:F6"/>
    <mergeCell ref="F39:F40"/>
    <mergeCell ref="G5:G6"/>
    <mergeCell ref="G39:G40"/>
    <mergeCell ref="H5:H6"/>
    <mergeCell ref="H39:H40"/>
    <mergeCell ref="I5:I6"/>
    <mergeCell ref="I39:I40"/>
    <mergeCell ref="J5:J6"/>
    <mergeCell ref="J39:J40"/>
    <mergeCell ref="K5:K6"/>
    <mergeCell ref="K39:K40"/>
    <mergeCell ref="L5:L6"/>
    <mergeCell ref="L39:L40"/>
    <mergeCell ref="A1:M2"/>
    <mergeCell ref="A35:M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1">
      <selection activeCell="A1" sqref="A1:IV65536"/>
    </sheetView>
  </sheetViews>
  <sheetFormatPr defaultColWidth="8.7109375" defaultRowHeight="24" customHeight="1"/>
  <cols>
    <col min="1" max="1" width="34.140625" style="5" customWidth="1"/>
    <col min="2" max="3" width="10.7109375" style="5" customWidth="1"/>
    <col min="4" max="4" width="10.7109375" style="7" customWidth="1"/>
    <col min="5" max="5" width="10.7109375" style="8" customWidth="1"/>
    <col min="6" max="6" width="10.7109375" style="79" customWidth="1"/>
    <col min="7" max="9" width="10.7109375" style="5" customWidth="1"/>
    <col min="10" max="10" width="10.7109375" style="7" customWidth="1"/>
    <col min="11" max="11" width="10.7109375" style="5" customWidth="1"/>
    <col min="12" max="12" width="10.7109375" style="8" customWidth="1"/>
    <col min="13" max="13" width="9.8515625" style="3" hidden="1" customWidth="1"/>
    <col min="14" max="32" width="9.00390625" style="3" bestFit="1" customWidth="1"/>
    <col min="33" max="16384" width="8.7109375" style="3" customWidth="1"/>
  </cols>
  <sheetData>
    <row r="1" spans="1:12" s="3" customFormat="1" ht="24" customHeight="1">
      <c r="A1" s="9" t="s">
        <v>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s="78" customFormat="1" ht="24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6"/>
    </row>
    <row r="3" spans="1:13" s="78" customFormat="1" ht="24" customHeight="1">
      <c r="A3" s="37"/>
      <c r="B3" s="37"/>
      <c r="C3" s="37"/>
      <c r="D3" s="38"/>
      <c r="E3" s="39"/>
      <c r="F3" s="80"/>
      <c r="G3" s="37"/>
      <c r="H3" s="37"/>
      <c r="I3" s="37"/>
      <c r="J3" s="38"/>
      <c r="K3" s="37"/>
      <c r="L3" s="67"/>
      <c r="M3" s="67"/>
    </row>
    <row r="4" spans="1:13" s="3" customFormat="1" ht="24" customHeight="1">
      <c r="A4" s="3" t="s">
        <v>1</v>
      </c>
      <c r="B4" s="5"/>
      <c r="C4" s="5"/>
      <c r="D4" s="40"/>
      <c r="E4" s="40"/>
      <c r="F4" s="40"/>
      <c r="G4" s="40"/>
      <c r="H4" s="81"/>
      <c r="I4" s="5"/>
      <c r="J4" s="7"/>
      <c r="K4" s="5"/>
      <c r="L4" s="98" t="s">
        <v>3</v>
      </c>
      <c r="M4" s="99" t="s">
        <v>2</v>
      </c>
    </row>
    <row r="5" spans="1:13" s="3" customFormat="1" ht="24" customHeight="1">
      <c r="A5" s="18" t="s">
        <v>4</v>
      </c>
      <c r="B5" s="19" t="s">
        <v>5</v>
      </c>
      <c r="C5" s="19"/>
      <c r="D5" s="19"/>
      <c r="E5" s="19"/>
      <c r="F5" s="82" t="s">
        <v>6</v>
      </c>
      <c r="G5" s="83"/>
      <c r="H5" s="83"/>
      <c r="I5" s="83"/>
      <c r="J5" s="83"/>
      <c r="K5" s="83"/>
      <c r="L5" s="100"/>
      <c r="M5" s="99"/>
    </row>
    <row r="6" spans="1:13" s="3" customFormat="1" ht="24" customHeight="1">
      <c r="A6" s="18"/>
      <c r="B6" s="21" t="s">
        <v>5</v>
      </c>
      <c r="C6" s="22" t="s">
        <v>7</v>
      </c>
      <c r="D6" s="21" t="s">
        <v>8</v>
      </c>
      <c r="E6" s="23" t="s">
        <v>9</v>
      </c>
      <c r="F6" s="43" t="s">
        <v>10</v>
      </c>
      <c r="G6" s="21" t="s">
        <v>11</v>
      </c>
      <c r="H6" s="22" t="s">
        <v>6</v>
      </c>
      <c r="I6" s="23" t="s">
        <v>96</v>
      </c>
      <c r="J6" s="22" t="s">
        <v>13</v>
      </c>
      <c r="K6" s="43" t="s">
        <v>97</v>
      </c>
      <c r="L6" s="23" t="s">
        <v>15</v>
      </c>
      <c r="M6" s="101" t="s">
        <v>40</v>
      </c>
    </row>
    <row r="7" spans="1:13" s="3" customFormat="1" ht="24" customHeight="1">
      <c r="A7" s="18"/>
      <c r="B7" s="21"/>
      <c r="C7" s="22"/>
      <c r="D7" s="21"/>
      <c r="E7" s="23"/>
      <c r="F7" s="84"/>
      <c r="G7" s="21"/>
      <c r="H7" s="22"/>
      <c r="I7" s="23"/>
      <c r="J7" s="22"/>
      <c r="K7" s="84"/>
      <c r="L7" s="102"/>
      <c r="M7" s="103"/>
    </row>
    <row r="8" spans="1:13" s="3" customFormat="1" ht="24" customHeight="1">
      <c r="A8" s="85" t="s">
        <v>98</v>
      </c>
      <c r="B8" s="86">
        <f aca="true" t="shared" si="0" ref="B8:B23">H8-G8</f>
        <v>22888</v>
      </c>
      <c r="C8" s="87">
        <f>J8-'[1]县区 (8)'!J8</f>
        <v>30754</v>
      </c>
      <c r="D8" s="86">
        <f aca="true" t="shared" si="1" ref="D8:D23">B8-C8</f>
        <v>-7866</v>
      </c>
      <c r="E8" s="88">
        <f aca="true" t="shared" si="2" ref="E8:E23">IF(C8&lt;=0,0,D8/C8*100)</f>
        <v>-25.5771606945438</v>
      </c>
      <c r="F8" s="89">
        <f>SUM(F9:F15)</f>
        <v>1291964</v>
      </c>
      <c r="G8" s="90">
        <v>139393</v>
      </c>
      <c r="H8" s="91">
        <v>162281</v>
      </c>
      <c r="I8" s="88">
        <f aca="true" t="shared" si="3" ref="I8:I23">IF(F8&lt;=0,0,H8/F8*100)</f>
        <v>12.560798907709502</v>
      </c>
      <c r="J8" s="104">
        <v>366540</v>
      </c>
      <c r="K8" s="89">
        <f aca="true" t="shared" si="4" ref="K8:K23">H8-J8</f>
        <v>-204259</v>
      </c>
      <c r="L8" s="88">
        <f aca="true" t="shared" si="5" ref="L8:L23">IF(J8&lt;=0,0,K8/J8*100)</f>
        <v>-55.72625088666994</v>
      </c>
      <c r="M8" s="105"/>
    </row>
    <row r="9" spans="1:13" s="3" customFormat="1" ht="24" customHeight="1">
      <c r="A9" s="89" t="s">
        <v>19</v>
      </c>
      <c r="B9" s="86">
        <f t="shared" si="0"/>
        <v>2585</v>
      </c>
      <c r="C9" s="87">
        <f>J9-'[1]县区 (8)'!J9</f>
        <v>14991</v>
      </c>
      <c r="D9" s="86">
        <f t="shared" si="1"/>
        <v>-12406</v>
      </c>
      <c r="E9" s="88">
        <f t="shared" si="2"/>
        <v>-82.75632045894203</v>
      </c>
      <c r="F9" s="89">
        <v>778595</v>
      </c>
      <c r="G9" s="90">
        <v>35966</v>
      </c>
      <c r="H9" s="91">
        <v>38551</v>
      </c>
      <c r="I9" s="88">
        <f t="shared" si="3"/>
        <v>4.95135468375728</v>
      </c>
      <c r="J9" s="104">
        <v>221254</v>
      </c>
      <c r="K9" s="86">
        <f t="shared" si="4"/>
        <v>-182703</v>
      </c>
      <c r="L9" s="88">
        <f t="shared" si="5"/>
        <v>-82.57613421678252</v>
      </c>
      <c r="M9" s="75"/>
    </row>
    <row r="10" spans="1:13" s="3" customFormat="1" ht="24" customHeight="1">
      <c r="A10" s="89" t="s">
        <v>20</v>
      </c>
      <c r="B10" s="86">
        <f t="shared" si="0"/>
        <v>0</v>
      </c>
      <c r="C10" s="87">
        <f>J10-'[1]县区 (8)'!J10</f>
        <v>1</v>
      </c>
      <c r="D10" s="86">
        <f t="shared" si="1"/>
        <v>-1</v>
      </c>
      <c r="E10" s="88">
        <f t="shared" si="2"/>
        <v>-100</v>
      </c>
      <c r="F10" s="89">
        <v>250</v>
      </c>
      <c r="G10" s="90">
        <v>4</v>
      </c>
      <c r="H10" s="91">
        <v>4</v>
      </c>
      <c r="I10" s="88">
        <f t="shared" si="3"/>
        <v>1.6</v>
      </c>
      <c r="J10" s="104">
        <v>6</v>
      </c>
      <c r="K10" s="86">
        <f t="shared" si="4"/>
        <v>-2</v>
      </c>
      <c r="L10" s="88">
        <f t="shared" si="5"/>
        <v>-33.33333333333333</v>
      </c>
      <c r="M10" s="75"/>
    </row>
    <row r="11" spans="1:13" s="3" customFormat="1" ht="24" customHeight="1">
      <c r="A11" s="92" t="s">
        <v>21</v>
      </c>
      <c r="B11" s="86">
        <f t="shared" si="0"/>
        <v>41</v>
      </c>
      <c r="C11" s="87">
        <f>J11-'[1]县区 (8)'!J11</f>
        <v>30</v>
      </c>
      <c r="D11" s="86">
        <f t="shared" si="1"/>
        <v>11</v>
      </c>
      <c r="E11" s="88">
        <f t="shared" si="2"/>
        <v>36.666666666666664</v>
      </c>
      <c r="F11" s="89">
        <v>193</v>
      </c>
      <c r="G11" s="90">
        <v>92</v>
      </c>
      <c r="H11" s="91">
        <v>133</v>
      </c>
      <c r="I11" s="88">
        <f t="shared" si="3"/>
        <v>68.9119170984456</v>
      </c>
      <c r="J11" s="104">
        <v>117</v>
      </c>
      <c r="K11" s="86">
        <f t="shared" si="4"/>
        <v>16</v>
      </c>
      <c r="L11" s="88">
        <f t="shared" si="5"/>
        <v>13.675213675213676</v>
      </c>
      <c r="M11" s="75"/>
    </row>
    <row r="12" spans="1:13" s="3" customFormat="1" ht="24" customHeight="1">
      <c r="A12" s="92" t="s">
        <v>22</v>
      </c>
      <c r="B12" s="86">
        <f t="shared" si="0"/>
        <v>0</v>
      </c>
      <c r="C12" s="87">
        <f>J12-'[1]县区 (8)'!J12</f>
        <v>0</v>
      </c>
      <c r="D12" s="86">
        <f t="shared" si="1"/>
        <v>0</v>
      </c>
      <c r="E12" s="88">
        <f t="shared" si="2"/>
        <v>0</v>
      </c>
      <c r="F12" s="89">
        <v>1800</v>
      </c>
      <c r="G12" s="90">
        <v>1587</v>
      </c>
      <c r="H12" s="91">
        <v>1587</v>
      </c>
      <c r="I12" s="88">
        <f t="shared" si="3"/>
        <v>88.16666666666667</v>
      </c>
      <c r="J12" s="104">
        <v>200</v>
      </c>
      <c r="K12" s="86">
        <f t="shared" si="4"/>
        <v>1387</v>
      </c>
      <c r="L12" s="88">
        <f t="shared" si="5"/>
        <v>693.5</v>
      </c>
      <c r="M12" s="75"/>
    </row>
    <row r="13" spans="1:13" s="3" customFormat="1" ht="24" customHeight="1">
      <c r="A13" s="92" t="s">
        <v>23</v>
      </c>
      <c r="B13" s="86">
        <f t="shared" si="0"/>
        <v>15096</v>
      </c>
      <c r="C13" s="87">
        <f>J13-'[1]县区 (8)'!J13</f>
        <v>-642</v>
      </c>
      <c r="D13" s="86">
        <f t="shared" si="1"/>
        <v>15738</v>
      </c>
      <c r="E13" s="88">
        <f t="shared" si="2"/>
        <v>0</v>
      </c>
      <c r="F13" s="89">
        <v>164600</v>
      </c>
      <c r="G13" s="90">
        <v>73173</v>
      </c>
      <c r="H13" s="91">
        <v>88269</v>
      </c>
      <c r="I13" s="88">
        <f t="shared" si="3"/>
        <v>53.62636695018226</v>
      </c>
      <c r="J13" s="104">
        <v>28059</v>
      </c>
      <c r="K13" s="86">
        <f t="shared" si="4"/>
        <v>60210</v>
      </c>
      <c r="L13" s="88">
        <f t="shared" si="5"/>
        <v>214.58355607826368</v>
      </c>
      <c r="M13" s="75"/>
    </row>
    <row r="14" spans="1:13" s="3" customFormat="1" ht="24" customHeight="1">
      <c r="A14" s="92" t="s">
        <v>24</v>
      </c>
      <c r="B14" s="86">
        <f t="shared" si="0"/>
        <v>715</v>
      </c>
      <c r="C14" s="87">
        <f>J14-'[1]县区 (8)'!J14</f>
        <v>6275</v>
      </c>
      <c r="D14" s="86">
        <f t="shared" si="1"/>
        <v>-5560</v>
      </c>
      <c r="E14" s="88">
        <f t="shared" si="2"/>
        <v>-88.60557768924303</v>
      </c>
      <c r="F14" s="89">
        <v>76326</v>
      </c>
      <c r="G14" s="90">
        <v>16299</v>
      </c>
      <c r="H14" s="91">
        <v>17014</v>
      </c>
      <c r="I14" s="88">
        <f t="shared" si="3"/>
        <v>22.29122448444829</v>
      </c>
      <c r="J14" s="104">
        <v>25774</v>
      </c>
      <c r="K14" s="86">
        <f t="shared" si="4"/>
        <v>-8760</v>
      </c>
      <c r="L14" s="88">
        <f t="shared" si="5"/>
        <v>-33.98773958252502</v>
      </c>
      <c r="M14" s="75"/>
    </row>
    <row r="15" spans="1:13" s="3" customFormat="1" ht="24" customHeight="1">
      <c r="A15" s="92" t="s">
        <v>25</v>
      </c>
      <c r="B15" s="86">
        <f t="shared" si="0"/>
        <v>4451</v>
      </c>
      <c r="C15" s="87">
        <f>J15-'[1]县区 (8)'!J15</f>
        <v>10099</v>
      </c>
      <c r="D15" s="86">
        <f t="shared" si="1"/>
        <v>-5648</v>
      </c>
      <c r="E15" s="88">
        <f t="shared" si="2"/>
        <v>-55.92632933953857</v>
      </c>
      <c r="F15" s="89">
        <v>270200</v>
      </c>
      <c r="G15" s="90">
        <v>12272</v>
      </c>
      <c r="H15" s="91">
        <v>16723</v>
      </c>
      <c r="I15" s="88">
        <f t="shared" si="3"/>
        <v>6.189119170984456</v>
      </c>
      <c r="J15" s="104">
        <v>91130</v>
      </c>
      <c r="K15" s="86">
        <f t="shared" si="4"/>
        <v>-74407</v>
      </c>
      <c r="L15" s="88">
        <f t="shared" si="5"/>
        <v>-81.64929221990563</v>
      </c>
      <c r="M15" s="75"/>
    </row>
    <row r="16" spans="1:13" s="3" customFormat="1" ht="24" customHeight="1">
      <c r="A16" s="93" t="s">
        <v>99</v>
      </c>
      <c r="B16" s="86">
        <f t="shared" si="0"/>
        <v>20573</v>
      </c>
      <c r="C16" s="87">
        <f>J16-'[1]县区 (8)'!J16</f>
        <v>80721</v>
      </c>
      <c r="D16" s="86">
        <f t="shared" si="1"/>
        <v>-60148</v>
      </c>
      <c r="E16" s="88">
        <f t="shared" si="2"/>
        <v>-74.5134475539203</v>
      </c>
      <c r="F16" s="89">
        <f>SUM(F17:F23)</f>
        <v>976029</v>
      </c>
      <c r="G16" s="90">
        <v>1056564</v>
      </c>
      <c r="H16" s="91">
        <v>1077137</v>
      </c>
      <c r="I16" s="88">
        <f t="shared" si="3"/>
        <v>110.3591184278336</v>
      </c>
      <c r="J16" s="104">
        <v>727081</v>
      </c>
      <c r="K16" s="86">
        <f t="shared" si="4"/>
        <v>350056</v>
      </c>
      <c r="L16" s="88">
        <f t="shared" si="5"/>
        <v>48.14539232905275</v>
      </c>
      <c r="M16" s="75"/>
    </row>
    <row r="17" spans="1:13" s="3" customFormat="1" ht="24" customHeight="1">
      <c r="A17" s="89" t="s">
        <v>19</v>
      </c>
      <c r="B17" s="86">
        <f t="shared" si="0"/>
        <v>2972</v>
      </c>
      <c r="C17" s="87">
        <f>J17-'[1]县区 (8)'!J17</f>
        <v>26911</v>
      </c>
      <c r="D17" s="86">
        <f t="shared" si="1"/>
        <v>-23939</v>
      </c>
      <c r="E17" s="88">
        <f t="shared" si="2"/>
        <v>-88.95618891902939</v>
      </c>
      <c r="F17" s="89">
        <v>480742</v>
      </c>
      <c r="G17" s="90">
        <v>121922</v>
      </c>
      <c r="H17" s="91">
        <v>124894</v>
      </c>
      <c r="I17" s="88">
        <f t="shared" si="3"/>
        <v>25.979423474545598</v>
      </c>
      <c r="J17" s="104">
        <v>221493</v>
      </c>
      <c r="K17" s="86">
        <f t="shared" si="4"/>
        <v>-96599</v>
      </c>
      <c r="L17" s="88">
        <f t="shared" si="5"/>
        <v>-43.61266496006646</v>
      </c>
      <c r="M17" s="75"/>
    </row>
    <row r="18" spans="1:13" s="3" customFormat="1" ht="24" customHeight="1">
      <c r="A18" s="89" t="s">
        <v>20</v>
      </c>
      <c r="B18" s="86">
        <f t="shared" si="0"/>
        <v>6599</v>
      </c>
      <c r="C18" s="87">
        <f>J18-'[1]县区 (8)'!J18</f>
        <v>14311</v>
      </c>
      <c r="D18" s="86">
        <f t="shared" si="1"/>
        <v>-7712</v>
      </c>
      <c r="E18" s="88">
        <f t="shared" si="2"/>
        <v>-53.88861714764867</v>
      </c>
      <c r="F18" s="89">
        <v>49832</v>
      </c>
      <c r="G18" s="90">
        <v>98371</v>
      </c>
      <c r="H18" s="91">
        <v>104970</v>
      </c>
      <c r="I18" s="88">
        <f t="shared" si="3"/>
        <v>210.6477765291379</v>
      </c>
      <c r="J18" s="104">
        <v>49451</v>
      </c>
      <c r="K18" s="86">
        <f t="shared" si="4"/>
        <v>55519</v>
      </c>
      <c r="L18" s="88">
        <f t="shared" si="5"/>
        <v>112.2707326444359</v>
      </c>
      <c r="M18" s="75"/>
    </row>
    <row r="19" spans="1:13" s="3" customFormat="1" ht="24" customHeight="1">
      <c r="A19" s="92" t="s">
        <v>21</v>
      </c>
      <c r="B19" s="86">
        <f t="shared" si="0"/>
        <v>23</v>
      </c>
      <c r="C19" s="87">
        <f>J19-'[1]县区 (8)'!J19</f>
        <v>17037</v>
      </c>
      <c r="D19" s="86">
        <f t="shared" si="1"/>
        <v>-17014</v>
      </c>
      <c r="E19" s="88">
        <f t="shared" si="2"/>
        <v>-99.86499970652109</v>
      </c>
      <c r="F19" s="89">
        <v>325</v>
      </c>
      <c r="G19" s="90">
        <v>81425</v>
      </c>
      <c r="H19" s="91">
        <v>81448</v>
      </c>
      <c r="I19" s="88">
        <f t="shared" si="3"/>
        <v>25060.923076923078</v>
      </c>
      <c r="J19" s="104">
        <v>42205</v>
      </c>
      <c r="K19" s="86">
        <f t="shared" si="4"/>
        <v>39243</v>
      </c>
      <c r="L19" s="88">
        <f t="shared" si="5"/>
        <v>92.98187418552304</v>
      </c>
      <c r="M19" s="75"/>
    </row>
    <row r="20" spans="1:13" s="3" customFormat="1" ht="24" customHeight="1">
      <c r="A20" s="92" t="s">
        <v>22</v>
      </c>
      <c r="B20" s="86">
        <f t="shared" si="0"/>
        <v>62</v>
      </c>
      <c r="C20" s="87">
        <f>J20-'[1]县区 (8)'!J20</f>
        <v>1500</v>
      </c>
      <c r="D20" s="86">
        <f t="shared" si="1"/>
        <v>-1438</v>
      </c>
      <c r="E20" s="88">
        <f t="shared" si="2"/>
        <v>-95.86666666666666</v>
      </c>
      <c r="F20" s="89">
        <v>8573</v>
      </c>
      <c r="G20" s="90">
        <v>597</v>
      </c>
      <c r="H20" s="91">
        <v>659</v>
      </c>
      <c r="I20" s="88">
        <f t="shared" si="3"/>
        <v>7.686924063921614</v>
      </c>
      <c r="J20" s="104">
        <v>2779</v>
      </c>
      <c r="K20" s="86">
        <f t="shared" si="4"/>
        <v>-2120</v>
      </c>
      <c r="L20" s="88">
        <f t="shared" si="5"/>
        <v>-76.28643396905362</v>
      </c>
      <c r="M20" s="75"/>
    </row>
    <row r="21" spans="1:13" s="3" customFormat="1" ht="24" customHeight="1">
      <c r="A21" s="92" t="s">
        <v>23</v>
      </c>
      <c r="B21" s="86">
        <f t="shared" si="0"/>
        <v>775</v>
      </c>
      <c r="C21" s="87">
        <f>J21-'[1]县区 (8)'!J21</f>
        <v>1571</v>
      </c>
      <c r="D21" s="86">
        <f t="shared" si="1"/>
        <v>-796</v>
      </c>
      <c r="E21" s="88">
        <f t="shared" si="2"/>
        <v>-50.668364099299815</v>
      </c>
      <c r="F21" s="89">
        <v>46209</v>
      </c>
      <c r="G21" s="90">
        <v>261640</v>
      </c>
      <c r="H21" s="91">
        <v>262415</v>
      </c>
      <c r="I21" s="88">
        <f t="shared" si="3"/>
        <v>567.8872081196304</v>
      </c>
      <c r="J21" s="104">
        <v>147515</v>
      </c>
      <c r="K21" s="86">
        <f t="shared" si="4"/>
        <v>114900</v>
      </c>
      <c r="L21" s="88">
        <f t="shared" si="5"/>
        <v>77.89038402874284</v>
      </c>
      <c r="M21" s="75"/>
    </row>
    <row r="22" spans="1:13" s="3" customFormat="1" ht="24" customHeight="1">
      <c r="A22" s="92" t="s">
        <v>24</v>
      </c>
      <c r="B22" s="86">
        <f t="shared" si="0"/>
        <v>2207</v>
      </c>
      <c r="C22" s="87">
        <f>J22-'[1]县区 (8)'!J22</f>
        <v>6385</v>
      </c>
      <c r="D22" s="86">
        <f t="shared" si="1"/>
        <v>-4178</v>
      </c>
      <c r="E22" s="88">
        <f t="shared" si="2"/>
        <v>-65.43461237274863</v>
      </c>
      <c r="F22" s="89">
        <v>39339</v>
      </c>
      <c r="G22" s="90">
        <v>155194</v>
      </c>
      <c r="H22" s="91">
        <v>157401</v>
      </c>
      <c r="I22" s="88">
        <f t="shared" si="3"/>
        <v>400.11439029970256</v>
      </c>
      <c r="J22" s="104">
        <v>132648</v>
      </c>
      <c r="K22" s="86">
        <f t="shared" si="4"/>
        <v>24753</v>
      </c>
      <c r="L22" s="88">
        <f t="shared" si="5"/>
        <v>18.66066582232676</v>
      </c>
      <c r="M22" s="75"/>
    </row>
    <row r="23" spans="1:13" s="3" customFormat="1" ht="24" customHeight="1">
      <c r="A23" s="92" t="s">
        <v>25</v>
      </c>
      <c r="B23" s="86">
        <f t="shared" si="0"/>
        <v>7935</v>
      </c>
      <c r="C23" s="87">
        <f>J23-'[1]县区 (8)'!J23</f>
        <v>13006</v>
      </c>
      <c r="D23" s="86">
        <f t="shared" si="1"/>
        <v>-5071</v>
      </c>
      <c r="E23" s="88">
        <f t="shared" si="2"/>
        <v>-38.989697062894045</v>
      </c>
      <c r="F23" s="89">
        <v>351009</v>
      </c>
      <c r="G23" s="94">
        <v>337415</v>
      </c>
      <c r="H23" s="91">
        <v>345350</v>
      </c>
      <c r="I23" s="88">
        <f t="shared" si="3"/>
        <v>98.38779062645118</v>
      </c>
      <c r="J23" s="104">
        <v>130990</v>
      </c>
      <c r="K23" s="86">
        <f t="shared" si="4"/>
        <v>214360</v>
      </c>
      <c r="L23" s="88">
        <f t="shared" si="5"/>
        <v>163.6460798534239</v>
      </c>
      <c r="M23" s="106"/>
    </row>
    <row r="24" spans="1:12" s="3" customFormat="1" ht="24" customHeight="1">
      <c r="A24" s="35" t="s">
        <v>36</v>
      </c>
      <c r="B24" s="5"/>
      <c r="C24" s="5"/>
      <c r="D24" s="7"/>
      <c r="E24" s="8"/>
      <c r="F24" s="79"/>
      <c r="G24" s="5"/>
      <c r="H24" s="95"/>
      <c r="I24" s="5"/>
      <c r="J24" s="7"/>
      <c r="K24" s="5"/>
      <c r="L24" s="8"/>
    </row>
    <row r="25" spans="1:13" s="3" customFormat="1" ht="24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2" s="3" customFormat="1" ht="24" customHeight="1">
      <c r="A26" s="97" t="s">
        <v>100</v>
      </c>
      <c r="B26" s="5"/>
      <c r="C26" s="5"/>
      <c r="D26" s="7"/>
      <c r="E26" s="8"/>
      <c r="F26" s="79"/>
      <c r="G26" s="5"/>
      <c r="H26" s="5"/>
      <c r="I26" s="5"/>
      <c r="J26" s="7"/>
      <c r="K26" s="5"/>
      <c r="L26" s="8"/>
    </row>
  </sheetData>
  <sheetProtection/>
  <mergeCells count="19">
    <mergeCell ref="L3:M3"/>
    <mergeCell ref="D4:G4"/>
    <mergeCell ref="B5:E5"/>
    <mergeCell ref="F5:L5"/>
    <mergeCell ref="A25:M25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:L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zoomScaleSheetLayoutView="100" workbookViewId="0" topLeftCell="A30">
      <selection activeCell="F8" sqref="F8"/>
    </sheetView>
  </sheetViews>
  <sheetFormatPr defaultColWidth="8.7109375" defaultRowHeight="15"/>
  <cols>
    <col min="1" max="1" width="43.421875" style="5" customWidth="1"/>
    <col min="2" max="2" width="10.7109375" style="5" customWidth="1"/>
    <col min="3" max="3" width="10.7109375" style="6" customWidth="1"/>
    <col min="4" max="4" width="10.7109375" style="7" customWidth="1"/>
    <col min="5" max="5" width="10.7109375" style="8" customWidth="1"/>
    <col min="6" max="6" width="10.7109375" style="7" customWidth="1"/>
    <col min="7" max="7" width="10.7109375" style="5" customWidth="1"/>
    <col min="8" max="8" width="10.7109375" style="8" customWidth="1"/>
    <col min="9" max="9" width="10.7109375" style="5" customWidth="1"/>
    <col min="10" max="10" width="10.7109375" style="7" customWidth="1"/>
    <col min="11" max="11" width="10.7109375" style="5" customWidth="1"/>
    <col min="12" max="12" width="10.7109375" style="8" customWidth="1"/>
    <col min="13" max="13" width="5.7109375" style="3" hidden="1" customWidth="1"/>
    <col min="14" max="14" width="9.140625" style="3" customWidth="1"/>
    <col min="15" max="32" width="9.00390625" style="3" bestFit="1" customWidth="1"/>
    <col min="33" max="16384" width="8.7109375" style="3" customWidth="1"/>
  </cols>
  <sheetData>
    <row r="1" spans="1:12" s="1" customFormat="1" ht="19.5" customHeight="1">
      <c r="A1" s="9" t="s">
        <v>101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</row>
    <row r="2" spans="1:13" s="2" customFormat="1" ht="19.5" customHeight="1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53"/>
    </row>
    <row r="3" spans="1:13" s="2" customFormat="1" ht="19.5" customHeight="1">
      <c r="A3" s="11"/>
      <c r="B3" s="11"/>
      <c r="C3" s="12"/>
      <c r="D3" s="13"/>
      <c r="E3" s="14"/>
      <c r="F3" s="13"/>
      <c r="G3" s="11"/>
      <c r="H3" s="14"/>
      <c r="I3" s="11"/>
      <c r="J3" s="13"/>
      <c r="K3" s="54"/>
      <c r="L3" s="54"/>
      <c r="M3" s="54"/>
    </row>
    <row r="4" spans="1:13" s="1" customFormat="1" ht="19.5" customHeight="1">
      <c r="A4" s="1" t="s">
        <v>1</v>
      </c>
      <c r="B4" s="15"/>
      <c r="C4" s="6"/>
      <c r="D4" s="16" t="s">
        <v>2</v>
      </c>
      <c r="E4" s="16"/>
      <c r="F4" s="16"/>
      <c r="G4" s="16"/>
      <c r="H4" s="17"/>
      <c r="I4" s="15"/>
      <c r="J4" s="55"/>
      <c r="K4" s="56" t="s">
        <v>3</v>
      </c>
      <c r="L4" s="56"/>
      <c r="M4" s="57" t="s">
        <v>2</v>
      </c>
    </row>
    <row r="5" spans="1:13" s="1" customFormat="1" ht="30" customHeight="1">
      <c r="A5" s="18" t="s">
        <v>4</v>
      </c>
      <c r="B5" s="19" t="s">
        <v>5</v>
      </c>
      <c r="C5" s="20"/>
      <c r="D5" s="19"/>
      <c r="E5" s="19"/>
      <c r="F5" s="19" t="s">
        <v>6</v>
      </c>
      <c r="G5" s="19"/>
      <c r="H5" s="19"/>
      <c r="I5" s="19"/>
      <c r="J5" s="19"/>
      <c r="K5" s="19"/>
      <c r="L5" s="19"/>
      <c r="M5" s="57"/>
    </row>
    <row r="6" spans="1:13" s="1" customFormat="1" ht="30" customHeight="1">
      <c r="A6" s="18"/>
      <c r="B6" s="21" t="s">
        <v>5</v>
      </c>
      <c r="C6" s="22" t="s">
        <v>7</v>
      </c>
      <c r="D6" s="21" t="s">
        <v>8</v>
      </c>
      <c r="E6" s="23" t="s">
        <v>9</v>
      </c>
      <c r="F6" s="24" t="s">
        <v>38</v>
      </c>
      <c r="G6" s="21" t="s">
        <v>11</v>
      </c>
      <c r="H6" s="25" t="s">
        <v>6</v>
      </c>
      <c r="I6" s="23" t="s">
        <v>12</v>
      </c>
      <c r="J6" s="25" t="s">
        <v>13</v>
      </c>
      <c r="K6" s="21" t="s">
        <v>14</v>
      </c>
      <c r="L6" s="23" t="s">
        <v>15</v>
      </c>
      <c r="M6" s="58" t="s">
        <v>40</v>
      </c>
    </row>
    <row r="7" spans="1:13" s="1" customFormat="1" ht="30" customHeight="1">
      <c r="A7" s="18"/>
      <c r="B7" s="21"/>
      <c r="C7" s="22"/>
      <c r="D7" s="21"/>
      <c r="E7" s="23"/>
      <c r="F7" s="24"/>
      <c r="G7" s="21"/>
      <c r="H7" s="25"/>
      <c r="I7" s="23"/>
      <c r="J7" s="25"/>
      <c r="K7" s="21"/>
      <c r="L7" s="23"/>
      <c r="M7" s="59"/>
    </row>
    <row r="8" spans="1:13" s="1" customFormat="1" ht="30" customHeight="1">
      <c r="A8" s="26" t="s">
        <v>102</v>
      </c>
      <c r="B8" s="21"/>
      <c r="C8" s="27">
        <f>J8-'[1]全市 (8)'!J8</f>
        <v>0</v>
      </c>
      <c r="D8" s="21"/>
      <c r="E8" s="23"/>
      <c r="F8" s="28">
        <v>7698</v>
      </c>
      <c r="G8" s="29">
        <v>73</v>
      </c>
      <c r="H8" s="30">
        <v>73</v>
      </c>
      <c r="I8" s="46"/>
      <c r="J8" s="25">
        <v>0</v>
      </c>
      <c r="K8" s="21"/>
      <c r="L8" s="60"/>
      <c r="M8" s="61"/>
    </row>
    <row r="9" spans="1:13" s="1" customFormat="1" ht="30" customHeight="1">
      <c r="A9" s="31" t="s">
        <v>103</v>
      </c>
      <c r="B9" s="29">
        <f aca="true" t="shared" si="0" ref="B9:B21">H9-G9</f>
        <v>0</v>
      </c>
      <c r="C9" s="27">
        <f>J9-'[1]全市 (8)'!J9</f>
        <v>0</v>
      </c>
      <c r="D9" s="28">
        <f aca="true" t="shared" si="1" ref="D9:D21">B9-C9</f>
        <v>0</v>
      </c>
      <c r="E9" s="32">
        <f aca="true" t="shared" si="2" ref="E9:E21">IF(C9&lt;=0,0,D9/C9*100)</f>
        <v>0</v>
      </c>
      <c r="F9" s="28">
        <v>2712</v>
      </c>
      <c r="G9" s="28">
        <v>107</v>
      </c>
      <c r="H9" s="30">
        <v>107</v>
      </c>
      <c r="I9" s="62">
        <f aca="true" t="shared" si="3" ref="I9:I21">IF(F9&lt;=0,0,H9/F9*100)</f>
        <v>3.9454277286135695</v>
      </c>
      <c r="J9" s="63">
        <v>515</v>
      </c>
      <c r="K9" s="28">
        <f aca="true" t="shared" si="4" ref="K9:K21">H9-J9</f>
        <v>-408</v>
      </c>
      <c r="L9" s="64">
        <f aca="true" t="shared" si="5" ref="L9:L21">IF(J9&lt;=0,0,K9/J9*100)</f>
        <v>-79.2233009708738</v>
      </c>
      <c r="M9" s="65"/>
    </row>
    <row r="10" spans="1:13" s="1" customFormat="1" ht="30" customHeight="1">
      <c r="A10" s="31" t="s">
        <v>104</v>
      </c>
      <c r="B10" s="29">
        <f t="shared" si="0"/>
        <v>21231</v>
      </c>
      <c r="C10" s="27">
        <f>J10-'[1]全市 (8)'!J10</f>
        <v>28619</v>
      </c>
      <c r="D10" s="28">
        <f t="shared" si="1"/>
        <v>-7388</v>
      </c>
      <c r="E10" s="32">
        <f t="shared" si="2"/>
        <v>-25.815017995038257</v>
      </c>
      <c r="F10" s="28">
        <v>1212985</v>
      </c>
      <c r="G10" s="28">
        <v>120512</v>
      </c>
      <c r="H10" s="30">
        <v>141743</v>
      </c>
      <c r="I10" s="62">
        <f t="shared" si="3"/>
        <v>11.68547014184017</v>
      </c>
      <c r="J10" s="63">
        <v>327933</v>
      </c>
      <c r="K10" s="28">
        <f t="shared" si="4"/>
        <v>-186190</v>
      </c>
      <c r="L10" s="64">
        <f t="shared" si="5"/>
        <v>-56.776841610938824</v>
      </c>
      <c r="M10" s="65"/>
    </row>
    <row r="11" spans="1:13" s="1" customFormat="1" ht="30" customHeight="1">
      <c r="A11" s="33" t="s">
        <v>105</v>
      </c>
      <c r="B11" s="29">
        <f t="shared" si="0"/>
        <v>20333</v>
      </c>
      <c r="C11" s="27">
        <f>J11-'[1]全市 (8)'!J11</f>
        <v>19125</v>
      </c>
      <c r="D11" s="28">
        <f t="shared" si="1"/>
        <v>1208</v>
      </c>
      <c r="E11" s="32">
        <f t="shared" si="2"/>
        <v>6.3163398692810455</v>
      </c>
      <c r="F11" s="28">
        <v>1052640</v>
      </c>
      <c r="G11" s="28">
        <v>112020</v>
      </c>
      <c r="H11" s="30">
        <v>132353</v>
      </c>
      <c r="I11" s="62">
        <f t="shared" si="3"/>
        <v>12.573434412524701</v>
      </c>
      <c r="J11" s="63">
        <v>280411</v>
      </c>
      <c r="K11" s="28">
        <f t="shared" si="4"/>
        <v>-148058</v>
      </c>
      <c r="L11" s="64">
        <f t="shared" si="5"/>
        <v>-52.80035376643569</v>
      </c>
      <c r="M11" s="65"/>
    </row>
    <row r="12" spans="1:13" s="1" customFormat="1" ht="30" customHeight="1">
      <c r="A12" s="33" t="s">
        <v>106</v>
      </c>
      <c r="B12" s="29">
        <f t="shared" si="0"/>
        <v>382</v>
      </c>
      <c r="C12" s="27">
        <f>J12-'[1]全市 (8)'!J12</f>
        <v>445</v>
      </c>
      <c r="D12" s="28">
        <f t="shared" si="1"/>
        <v>-63</v>
      </c>
      <c r="E12" s="32">
        <f t="shared" si="2"/>
        <v>-14.157303370786517</v>
      </c>
      <c r="F12" s="28">
        <v>32000</v>
      </c>
      <c r="G12" s="28">
        <v>3110</v>
      </c>
      <c r="H12" s="30">
        <v>3492</v>
      </c>
      <c r="I12" s="62">
        <f t="shared" si="3"/>
        <v>10.9125</v>
      </c>
      <c r="J12" s="63">
        <v>10800</v>
      </c>
      <c r="K12" s="28">
        <f t="shared" si="4"/>
        <v>-7308</v>
      </c>
      <c r="L12" s="64">
        <f t="shared" si="5"/>
        <v>-67.66666666666666</v>
      </c>
      <c r="M12" s="65"/>
    </row>
    <row r="13" spans="1:13" s="1" customFormat="1" ht="30" customHeight="1">
      <c r="A13" s="33" t="s">
        <v>107</v>
      </c>
      <c r="B13" s="29">
        <f t="shared" si="0"/>
        <v>408</v>
      </c>
      <c r="C13" s="27">
        <f>J13-'[1]全市 (8)'!J13</f>
        <v>9497</v>
      </c>
      <c r="D13" s="28">
        <f t="shared" si="1"/>
        <v>-9089</v>
      </c>
      <c r="E13" s="32">
        <f t="shared" si="2"/>
        <v>-95.70390649678846</v>
      </c>
      <c r="F13" s="28">
        <v>155521</v>
      </c>
      <c r="G13" s="28">
        <v>12796</v>
      </c>
      <c r="H13" s="30">
        <v>13204</v>
      </c>
      <c r="I13" s="62">
        <f t="shared" si="3"/>
        <v>8.490171745294846</v>
      </c>
      <c r="J13" s="63">
        <v>41997</v>
      </c>
      <c r="K13" s="28">
        <f t="shared" si="4"/>
        <v>-28793</v>
      </c>
      <c r="L13" s="64">
        <f t="shared" si="5"/>
        <v>-68.55965902326356</v>
      </c>
      <c r="M13" s="65"/>
    </row>
    <row r="14" spans="1:13" s="1" customFormat="1" ht="30" customHeight="1">
      <c r="A14" s="31" t="s">
        <v>108</v>
      </c>
      <c r="B14" s="29">
        <f t="shared" si="0"/>
        <v>571</v>
      </c>
      <c r="C14" s="27">
        <f>J14-'[1]全市 (8)'!J14</f>
        <v>555</v>
      </c>
      <c r="D14" s="28">
        <f t="shared" si="1"/>
        <v>16</v>
      </c>
      <c r="E14" s="32">
        <f t="shared" si="2"/>
        <v>2.8828828828828827</v>
      </c>
      <c r="F14" s="28">
        <v>6150</v>
      </c>
      <c r="G14" s="28">
        <v>4324</v>
      </c>
      <c r="H14" s="30">
        <v>4895</v>
      </c>
      <c r="I14" s="62">
        <f t="shared" si="3"/>
        <v>79.59349593495935</v>
      </c>
      <c r="J14" s="63">
        <v>4828</v>
      </c>
      <c r="K14" s="28">
        <f t="shared" si="4"/>
        <v>67</v>
      </c>
      <c r="L14" s="64">
        <f t="shared" si="5"/>
        <v>1.387738193869097</v>
      </c>
      <c r="M14" s="65"/>
    </row>
    <row r="15" spans="1:13" s="1" customFormat="1" ht="30" customHeight="1">
      <c r="A15" s="33" t="s">
        <v>109</v>
      </c>
      <c r="B15" s="29">
        <f t="shared" si="0"/>
        <v>357</v>
      </c>
      <c r="C15" s="27">
        <f>J15-'[1]全市 (8)'!J15</f>
        <v>355</v>
      </c>
      <c r="D15" s="28">
        <f t="shared" si="1"/>
        <v>2</v>
      </c>
      <c r="E15" s="32">
        <f t="shared" si="2"/>
        <v>0.5633802816901409</v>
      </c>
      <c r="F15" s="28">
        <v>4450</v>
      </c>
      <c r="G15" s="28">
        <v>2899</v>
      </c>
      <c r="H15" s="30">
        <v>3256</v>
      </c>
      <c r="I15" s="62">
        <f t="shared" si="3"/>
        <v>73.1685393258427</v>
      </c>
      <c r="J15" s="63">
        <v>3140</v>
      </c>
      <c r="K15" s="28">
        <f t="shared" si="4"/>
        <v>116</v>
      </c>
      <c r="L15" s="64">
        <f t="shared" si="5"/>
        <v>3.694267515923567</v>
      </c>
      <c r="M15" s="65"/>
    </row>
    <row r="16" spans="1:13" s="1" customFormat="1" ht="30" customHeight="1">
      <c r="A16" s="33" t="s">
        <v>110</v>
      </c>
      <c r="B16" s="29">
        <f t="shared" si="0"/>
        <v>214</v>
      </c>
      <c r="C16" s="27">
        <f>J16-'[1]全市 (8)'!J16</f>
        <v>200</v>
      </c>
      <c r="D16" s="28">
        <f t="shared" si="1"/>
        <v>14</v>
      </c>
      <c r="E16" s="32">
        <f t="shared" si="2"/>
        <v>7.000000000000001</v>
      </c>
      <c r="F16" s="28">
        <v>1700</v>
      </c>
      <c r="G16" s="28">
        <v>1425</v>
      </c>
      <c r="H16" s="30">
        <v>1639</v>
      </c>
      <c r="I16" s="62">
        <f t="shared" si="3"/>
        <v>96.41176470588235</v>
      </c>
      <c r="J16" s="63">
        <v>1688</v>
      </c>
      <c r="K16" s="28">
        <f t="shared" si="4"/>
        <v>-49</v>
      </c>
      <c r="L16" s="64">
        <f t="shared" si="5"/>
        <v>-2.902843601895735</v>
      </c>
      <c r="M16" s="65"/>
    </row>
    <row r="17" spans="1:13" s="1" customFormat="1" ht="30" customHeight="1">
      <c r="A17" s="31" t="s">
        <v>111</v>
      </c>
      <c r="B17" s="29">
        <f t="shared" si="0"/>
        <v>249</v>
      </c>
      <c r="C17" s="27">
        <f>J17-'[1]全市 (8)'!J17</f>
        <v>1163</v>
      </c>
      <c r="D17" s="28">
        <f t="shared" si="1"/>
        <v>-914</v>
      </c>
      <c r="E17" s="32">
        <f t="shared" si="2"/>
        <v>-78.58985382631126</v>
      </c>
      <c r="F17" s="28">
        <v>32640</v>
      </c>
      <c r="G17" s="28">
        <v>10098</v>
      </c>
      <c r="H17" s="30">
        <v>10347</v>
      </c>
      <c r="I17" s="62">
        <f t="shared" si="3"/>
        <v>31.700367647058826</v>
      </c>
      <c r="J17" s="63">
        <v>28287</v>
      </c>
      <c r="K17" s="28">
        <f t="shared" si="4"/>
        <v>-17940</v>
      </c>
      <c r="L17" s="64">
        <f t="shared" si="5"/>
        <v>-63.421359635168095</v>
      </c>
      <c r="M17" s="65"/>
    </row>
    <row r="18" spans="1:13" s="1" customFormat="1" ht="30" customHeight="1">
      <c r="A18" s="31" t="s">
        <v>112</v>
      </c>
      <c r="B18" s="29">
        <f t="shared" si="0"/>
        <v>837</v>
      </c>
      <c r="C18" s="27">
        <f>J18-'[1]全市 (8)'!J18</f>
        <v>417</v>
      </c>
      <c r="D18" s="28">
        <f t="shared" si="1"/>
        <v>420</v>
      </c>
      <c r="E18" s="32">
        <f t="shared" si="2"/>
        <v>100.71942446043165</v>
      </c>
      <c r="F18" s="28">
        <v>11209</v>
      </c>
      <c r="G18" s="28">
        <v>4279</v>
      </c>
      <c r="H18" s="30">
        <v>5116</v>
      </c>
      <c r="I18" s="62">
        <f t="shared" si="3"/>
        <v>45.641894905879205</v>
      </c>
      <c r="J18" s="63">
        <v>4977</v>
      </c>
      <c r="K18" s="28">
        <f t="shared" si="4"/>
        <v>139</v>
      </c>
      <c r="L18" s="64">
        <f t="shared" si="5"/>
        <v>2.792847096644565</v>
      </c>
      <c r="M18" s="65"/>
    </row>
    <row r="19" spans="1:13" s="1" customFormat="1" ht="30" customHeight="1">
      <c r="A19" s="31" t="s">
        <v>113</v>
      </c>
      <c r="B19" s="29">
        <f t="shared" si="0"/>
        <v>0</v>
      </c>
      <c r="C19" s="27">
        <f>J19-'[1]全市 (8)'!J19</f>
        <v>0</v>
      </c>
      <c r="D19" s="28">
        <f t="shared" si="1"/>
        <v>0</v>
      </c>
      <c r="E19" s="32">
        <f t="shared" si="2"/>
        <v>0</v>
      </c>
      <c r="F19" s="28"/>
      <c r="G19" s="28">
        <v>0</v>
      </c>
      <c r="H19" s="30">
        <v>0</v>
      </c>
      <c r="I19" s="62">
        <f t="shared" si="3"/>
        <v>0</v>
      </c>
      <c r="J19" s="63">
        <v>0</v>
      </c>
      <c r="K19" s="28">
        <f t="shared" si="4"/>
        <v>0</v>
      </c>
      <c r="L19" s="64">
        <f t="shared" si="5"/>
        <v>0</v>
      </c>
      <c r="M19" s="65"/>
    </row>
    <row r="20" spans="1:13" s="1" customFormat="1" ht="30" customHeight="1">
      <c r="A20" s="31" t="s">
        <v>114</v>
      </c>
      <c r="B20" s="29">
        <f t="shared" si="0"/>
        <v>0</v>
      </c>
      <c r="C20" s="27">
        <f>J20-'[1]全市 (8)'!J20</f>
        <v>0</v>
      </c>
      <c r="D20" s="28">
        <f t="shared" si="1"/>
        <v>0</v>
      </c>
      <c r="E20" s="32">
        <f t="shared" si="2"/>
        <v>0</v>
      </c>
      <c r="F20" s="28">
        <v>397</v>
      </c>
      <c r="G20" s="28">
        <v>0</v>
      </c>
      <c r="H20" s="30">
        <v>0</v>
      </c>
      <c r="I20" s="62">
        <f t="shared" si="3"/>
        <v>0</v>
      </c>
      <c r="J20" s="63">
        <v>0</v>
      </c>
      <c r="K20" s="28">
        <f t="shared" si="4"/>
        <v>0</v>
      </c>
      <c r="L20" s="64">
        <f t="shared" si="5"/>
        <v>0</v>
      </c>
      <c r="M20" s="65"/>
    </row>
    <row r="21" spans="1:13" s="1" customFormat="1" ht="30" customHeight="1">
      <c r="A21" s="34" t="s">
        <v>115</v>
      </c>
      <c r="B21" s="29">
        <f t="shared" si="0"/>
        <v>22888</v>
      </c>
      <c r="C21" s="27">
        <f>J21-'[1]全市 (8)'!J21</f>
        <v>30754</v>
      </c>
      <c r="D21" s="28">
        <f t="shared" si="1"/>
        <v>-7866</v>
      </c>
      <c r="E21" s="32">
        <f t="shared" si="2"/>
        <v>-25.5771606945438</v>
      </c>
      <c r="F21" s="28">
        <v>1273791</v>
      </c>
      <c r="G21" s="28">
        <v>139393</v>
      </c>
      <c r="H21" s="30">
        <v>162281</v>
      </c>
      <c r="I21" s="62">
        <f t="shared" si="3"/>
        <v>12.740002088254668</v>
      </c>
      <c r="J21" s="63">
        <v>366540</v>
      </c>
      <c r="K21" s="28">
        <f t="shared" si="4"/>
        <v>-204259</v>
      </c>
      <c r="L21" s="64">
        <f t="shared" si="5"/>
        <v>-55.72625088666994</v>
      </c>
      <c r="M21" s="65"/>
    </row>
    <row r="22" spans="1:3" s="3" customFormat="1" ht="19.5" customHeight="1">
      <c r="A22" s="35" t="s">
        <v>36</v>
      </c>
      <c r="C22" s="36"/>
    </row>
    <row r="23" s="3" customFormat="1" ht="19.5" customHeight="1">
      <c r="C23" s="36"/>
    </row>
    <row r="24" s="3" customFormat="1" ht="19.5" customHeight="1">
      <c r="C24" s="36"/>
    </row>
    <row r="25" spans="1:12" s="3" customFormat="1" ht="19.5" customHeight="1">
      <c r="A25" s="9" t="s">
        <v>116</v>
      </c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</row>
    <row r="26" spans="1:13" s="3" customFormat="1" ht="19.5" customHeight="1">
      <c r="A26" s="9"/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66"/>
    </row>
    <row r="27" spans="1:13" s="3" customFormat="1" ht="19.5" customHeight="1">
      <c r="A27" s="37"/>
      <c r="B27" s="37"/>
      <c r="C27" s="12"/>
      <c r="D27" s="38"/>
      <c r="E27" s="39"/>
      <c r="F27" s="38"/>
      <c r="G27" s="37"/>
      <c r="H27" s="39"/>
      <c r="I27" s="37"/>
      <c r="J27" s="38"/>
      <c r="K27" s="67"/>
      <c r="L27" s="67"/>
      <c r="M27" s="67"/>
    </row>
    <row r="28" spans="1:13" s="4" customFormat="1" ht="27.75" customHeight="1">
      <c r="A28" s="3" t="s">
        <v>1</v>
      </c>
      <c r="B28" s="5"/>
      <c r="C28" s="6"/>
      <c r="D28" s="40"/>
      <c r="E28" s="40"/>
      <c r="F28" s="40"/>
      <c r="G28" s="40"/>
      <c r="H28" s="8"/>
      <c r="I28" s="5"/>
      <c r="J28" s="7"/>
      <c r="K28" s="68" t="s">
        <v>3</v>
      </c>
      <c r="L28" s="68"/>
      <c r="M28" s="69" t="s">
        <v>2</v>
      </c>
    </row>
    <row r="29" spans="1:13" s="3" customFormat="1" ht="27.75" customHeight="1">
      <c r="A29" s="18" t="s">
        <v>4</v>
      </c>
      <c r="B29" s="19" t="s">
        <v>5</v>
      </c>
      <c r="C29" s="20"/>
      <c r="D29" s="19"/>
      <c r="E29" s="19"/>
      <c r="F29" s="41" t="s">
        <v>6</v>
      </c>
      <c r="G29" s="42"/>
      <c r="H29" s="42"/>
      <c r="I29" s="42"/>
      <c r="J29" s="42"/>
      <c r="K29" s="42"/>
      <c r="L29" s="70"/>
      <c r="M29" s="69"/>
    </row>
    <row r="30" spans="1:13" s="3" customFormat="1" ht="27.75" customHeight="1">
      <c r="A30" s="18"/>
      <c r="B30" s="21" t="s">
        <v>5</v>
      </c>
      <c r="C30" s="22" t="s">
        <v>7</v>
      </c>
      <c r="D30" s="21" t="s">
        <v>8</v>
      </c>
      <c r="E30" s="23" t="s">
        <v>9</v>
      </c>
      <c r="F30" s="43" t="s">
        <v>38</v>
      </c>
      <c r="G30" s="21" t="s">
        <v>11</v>
      </c>
      <c r="H30" s="25" t="s">
        <v>6</v>
      </c>
      <c r="I30" s="23" t="s">
        <v>12</v>
      </c>
      <c r="J30" s="22" t="s">
        <v>13</v>
      </c>
      <c r="K30" s="21" t="s">
        <v>14</v>
      </c>
      <c r="L30" s="23" t="s">
        <v>15</v>
      </c>
      <c r="M30" s="71" t="s">
        <v>40</v>
      </c>
    </row>
    <row r="31" spans="1:13" s="3" customFormat="1" ht="30" customHeight="1">
      <c r="A31" s="18"/>
      <c r="B31" s="21"/>
      <c r="C31" s="22"/>
      <c r="D31" s="21"/>
      <c r="E31" s="23"/>
      <c r="F31" s="44"/>
      <c r="G31" s="21"/>
      <c r="H31" s="25"/>
      <c r="I31" s="23"/>
      <c r="J31" s="22"/>
      <c r="K31" s="21"/>
      <c r="L31" s="23"/>
      <c r="M31" s="71"/>
    </row>
    <row r="32" spans="1:13" s="3" customFormat="1" ht="30" customHeight="1">
      <c r="A32" s="45" t="s">
        <v>117</v>
      </c>
      <c r="B32" s="29">
        <f aca="true" t="shared" si="6" ref="B32:B45">H32-G32</f>
        <v>0</v>
      </c>
      <c r="C32" s="27">
        <f>J32-'[1]全市 (8)'!J32</f>
        <v>0</v>
      </c>
      <c r="D32" s="29">
        <f aca="true" t="shared" si="7" ref="D32:D39">B32-C32</f>
        <v>0</v>
      </c>
      <c r="E32" s="46">
        <f aca="true" t="shared" si="8" ref="E32:E39">IF(C32&lt;=0,0,D32/C32*100)</f>
        <v>0</v>
      </c>
      <c r="F32" s="47"/>
      <c r="G32" s="48">
        <v>0</v>
      </c>
      <c r="H32" s="49">
        <v>0</v>
      </c>
      <c r="I32" s="72">
        <f aca="true" t="shared" si="9" ref="I32:I45">IF(F32&lt;=0,0,H32/F32*100)</f>
        <v>0</v>
      </c>
      <c r="J32" s="73">
        <v>0</v>
      </c>
      <c r="K32" s="74">
        <f aca="true" t="shared" si="10" ref="K32:K45">H32-J32</f>
        <v>0</v>
      </c>
      <c r="L32" s="46">
        <f aca="true" t="shared" si="11" ref="L32:L45">IF(J32&lt;=0,0,K32/J32*100)</f>
        <v>0</v>
      </c>
      <c r="M32" s="75"/>
    </row>
    <row r="33" spans="1:13" s="3" customFormat="1" ht="30" customHeight="1">
      <c r="A33" s="50" t="s">
        <v>118</v>
      </c>
      <c r="B33" s="29">
        <f t="shared" si="6"/>
        <v>0</v>
      </c>
      <c r="C33" s="27">
        <f>J33-'[1]全市 (8)'!J33</f>
        <v>0</v>
      </c>
      <c r="D33" s="29">
        <f t="shared" si="7"/>
        <v>0</v>
      </c>
      <c r="E33" s="46">
        <f t="shared" si="8"/>
        <v>0</v>
      </c>
      <c r="F33" s="28">
        <v>20</v>
      </c>
      <c r="G33" s="51">
        <v>0</v>
      </c>
      <c r="H33" s="52">
        <v>0</v>
      </c>
      <c r="I33" s="72">
        <f t="shared" si="9"/>
        <v>0</v>
      </c>
      <c r="J33" s="76">
        <v>0</v>
      </c>
      <c r="K33" s="74">
        <f t="shared" si="10"/>
        <v>0</v>
      </c>
      <c r="L33" s="46">
        <f t="shared" si="11"/>
        <v>0</v>
      </c>
      <c r="M33" s="75"/>
    </row>
    <row r="34" spans="1:13" s="3" customFormat="1" ht="30" customHeight="1">
      <c r="A34" s="50" t="s">
        <v>119</v>
      </c>
      <c r="B34" s="29">
        <f t="shared" si="6"/>
        <v>610</v>
      </c>
      <c r="C34" s="27">
        <f>J34-'[1]全市 (8)'!J34</f>
        <v>248</v>
      </c>
      <c r="D34" s="29">
        <f t="shared" si="7"/>
        <v>362</v>
      </c>
      <c r="E34" s="46">
        <f t="shared" si="8"/>
        <v>145.96774193548387</v>
      </c>
      <c r="F34" s="28">
        <v>1000</v>
      </c>
      <c r="G34" s="51">
        <v>8597</v>
      </c>
      <c r="H34" s="52">
        <v>9207</v>
      </c>
      <c r="I34" s="72">
        <f t="shared" si="9"/>
        <v>920.7</v>
      </c>
      <c r="J34" s="76">
        <v>6784</v>
      </c>
      <c r="K34" s="74">
        <f t="shared" si="10"/>
        <v>2423</v>
      </c>
      <c r="L34" s="46">
        <f t="shared" si="11"/>
        <v>35.71639150943396</v>
      </c>
      <c r="M34" s="75"/>
    </row>
    <row r="35" spans="1:13" s="3" customFormat="1" ht="30" customHeight="1">
      <c r="A35" s="50" t="s">
        <v>120</v>
      </c>
      <c r="B35" s="29">
        <f t="shared" si="6"/>
        <v>0</v>
      </c>
      <c r="C35" s="27">
        <f>J35-'[1]全市 (8)'!J35</f>
        <v>0</v>
      </c>
      <c r="D35" s="29">
        <f t="shared" si="7"/>
        <v>0</v>
      </c>
      <c r="E35" s="46">
        <f t="shared" si="8"/>
        <v>0</v>
      </c>
      <c r="F35" s="28"/>
      <c r="G35" s="51">
        <v>0</v>
      </c>
      <c r="H35" s="52">
        <v>0</v>
      </c>
      <c r="I35" s="72">
        <f t="shared" si="9"/>
        <v>0</v>
      </c>
      <c r="J35" s="76">
        <v>0</v>
      </c>
      <c r="K35" s="74">
        <f t="shared" si="10"/>
        <v>0</v>
      </c>
      <c r="L35" s="46">
        <f t="shared" si="11"/>
        <v>0</v>
      </c>
      <c r="M35" s="75"/>
    </row>
    <row r="36" spans="1:13" s="3" customFormat="1" ht="30" customHeight="1">
      <c r="A36" s="50" t="s">
        <v>121</v>
      </c>
      <c r="B36" s="29">
        <f t="shared" si="6"/>
        <v>9965</v>
      </c>
      <c r="C36" s="27">
        <f>J36-'[1]全市 (8)'!J36</f>
        <v>10592</v>
      </c>
      <c r="D36" s="29">
        <f t="shared" si="7"/>
        <v>-627</v>
      </c>
      <c r="E36" s="46">
        <f t="shared" si="8"/>
        <v>-5.919561933534744</v>
      </c>
      <c r="F36" s="28">
        <v>606231</v>
      </c>
      <c r="G36" s="51">
        <v>236166</v>
      </c>
      <c r="H36" s="52">
        <v>246131</v>
      </c>
      <c r="I36" s="72">
        <f t="shared" si="9"/>
        <v>40.600200253698674</v>
      </c>
      <c r="J36" s="76">
        <v>209348</v>
      </c>
      <c r="K36" s="74">
        <f t="shared" si="10"/>
        <v>36783</v>
      </c>
      <c r="L36" s="46">
        <f t="shared" si="11"/>
        <v>17.570265777556987</v>
      </c>
      <c r="M36" s="75"/>
    </row>
    <row r="37" spans="1:13" s="3" customFormat="1" ht="30" customHeight="1">
      <c r="A37" s="50" t="s">
        <v>122</v>
      </c>
      <c r="B37" s="29">
        <f t="shared" si="6"/>
        <v>7</v>
      </c>
      <c r="C37" s="27">
        <f>J37-'[1]全市 (8)'!J37</f>
        <v>15</v>
      </c>
      <c r="D37" s="29">
        <f t="shared" si="7"/>
        <v>-8</v>
      </c>
      <c r="E37" s="46">
        <f t="shared" si="8"/>
        <v>-53.333333333333336</v>
      </c>
      <c r="F37" s="28"/>
      <c r="G37" s="51">
        <v>24</v>
      </c>
      <c r="H37" s="52">
        <v>31</v>
      </c>
      <c r="I37" s="72">
        <f t="shared" si="9"/>
        <v>0</v>
      </c>
      <c r="J37" s="76">
        <v>75</v>
      </c>
      <c r="K37" s="74">
        <f t="shared" si="10"/>
        <v>-44</v>
      </c>
      <c r="L37" s="46">
        <f t="shared" si="11"/>
        <v>-58.666666666666664</v>
      </c>
      <c r="M37" s="75"/>
    </row>
    <row r="38" spans="1:13" s="3" customFormat="1" ht="30" customHeight="1">
      <c r="A38" s="50" t="s">
        <v>123</v>
      </c>
      <c r="B38" s="29">
        <f t="shared" si="6"/>
        <v>0</v>
      </c>
      <c r="C38" s="27">
        <f>J38-'[1]全市 (8)'!J38</f>
        <v>0</v>
      </c>
      <c r="D38" s="29">
        <f t="shared" si="7"/>
        <v>0</v>
      </c>
      <c r="E38" s="46">
        <f t="shared" si="8"/>
        <v>0</v>
      </c>
      <c r="F38" s="28"/>
      <c r="G38" s="51">
        <v>0</v>
      </c>
      <c r="H38" s="52">
        <v>0</v>
      </c>
      <c r="I38" s="72">
        <f t="shared" si="9"/>
        <v>0</v>
      </c>
      <c r="J38" s="76">
        <v>0</v>
      </c>
      <c r="K38" s="74">
        <f t="shared" si="10"/>
        <v>0</v>
      </c>
      <c r="L38" s="46">
        <f t="shared" si="11"/>
        <v>0</v>
      </c>
      <c r="M38" s="75"/>
    </row>
    <row r="39" spans="1:13" s="3" customFormat="1" ht="30" customHeight="1">
      <c r="A39" s="50" t="s">
        <v>124</v>
      </c>
      <c r="B39" s="29">
        <f t="shared" si="6"/>
        <v>0</v>
      </c>
      <c r="C39" s="27">
        <f>J39-'[1]全市 (8)'!J39</f>
        <v>0</v>
      </c>
      <c r="D39" s="29">
        <f t="shared" si="7"/>
        <v>0</v>
      </c>
      <c r="E39" s="46">
        <f t="shared" si="8"/>
        <v>0</v>
      </c>
      <c r="F39" s="28"/>
      <c r="G39" s="51">
        <v>0</v>
      </c>
      <c r="H39" s="52">
        <v>0</v>
      </c>
      <c r="I39" s="72">
        <f t="shared" si="9"/>
        <v>0</v>
      </c>
      <c r="J39" s="76">
        <v>0</v>
      </c>
      <c r="K39" s="74">
        <f t="shared" si="10"/>
        <v>0</v>
      </c>
      <c r="L39" s="46">
        <f t="shared" si="11"/>
        <v>0</v>
      </c>
      <c r="M39" s="75"/>
    </row>
    <row r="40" spans="1:13" s="3" customFormat="1" ht="30" customHeight="1">
      <c r="A40" s="50" t="s">
        <v>125</v>
      </c>
      <c r="B40" s="29">
        <f t="shared" si="6"/>
        <v>0</v>
      </c>
      <c r="C40" s="27">
        <f>J40-'[1]全市 (8)'!J40</f>
        <v>0</v>
      </c>
      <c r="D40" s="29"/>
      <c r="E40" s="46"/>
      <c r="F40" s="28"/>
      <c r="G40" s="51">
        <v>0</v>
      </c>
      <c r="H40" s="52">
        <v>0</v>
      </c>
      <c r="I40" s="72">
        <f t="shared" si="9"/>
        <v>0</v>
      </c>
      <c r="J40" s="76">
        <v>0</v>
      </c>
      <c r="K40" s="74">
        <f t="shared" si="10"/>
        <v>0</v>
      </c>
      <c r="L40" s="46">
        <f t="shared" si="11"/>
        <v>0</v>
      </c>
      <c r="M40" s="75"/>
    </row>
    <row r="41" spans="1:13" s="3" customFormat="1" ht="30" customHeight="1">
      <c r="A41" s="50" t="s">
        <v>126</v>
      </c>
      <c r="B41" s="29">
        <f t="shared" si="6"/>
        <v>7917</v>
      </c>
      <c r="C41" s="27">
        <f>J41-'[1]全市 (8)'!J41</f>
        <v>69866</v>
      </c>
      <c r="D41" s="29">
        <f aca="true" t="shared" si="12" ref="D41:D45">B41-C41</f>
        <v>-61949</v>
      </c>
      <c r="E41" s="46">
        <f aca="true" t="shared" si="13" ref="E41:E45">IF(C41&lt;=0,0,D41/C41*100)</f>
        <v>-88.66830790370138</v>
      </c>
      <c r="F41" s="28">
        <v>37448</v>
      </c>
      <c r="G41" s="51">
        <v>771737</v>
      </c>
      <c r="H41" s="52">
        <v>779654</v>
      </c>
      <c r="I41" s="72">
        <f t="shared" si="9"/>
        <v>2081.9643238624226</v>
      </c>
      <c r="J41" s="76">
        <v>449988</v>
      </c>
      <c r="K41" s="74">
        <f t="shared" si="10"/>
        <v>329666</v>
      </c>
      <c r="L41" s="46">
        <f t="shared" si="11"/>
        <v>73.26106473950416</v>
      </c>
      <c r="M41" s="75"/>
    </row>
    <row r="42" spans="1:13" s="3" customFormat="1" ht="30" customHeight="1">
      <c r="A42" s="31" t="s">
        <v>127</v>
      </c>
      <c r="B42" s="29">
        <f t="shared" si="6"/>
        <v>2058</v>
      </c>
      <c r="C42" s="27">
        <f>J42-'[1]全市 (8)'!J42</f>
        <v>0</v>
      </c>
      <c r="D42" s="29">
        <f t="shared" si="12"/>
        <v>2058</v>
      </c>
      <c r="E42" s="46">
        <f t="shared" si="13"/>
        <v>0</v>
      </c>
      <c r="F42" s="28">
        <v>104670</v>
      </c>
      <c r="G42" s="51">
        <v>39852</v>
      </c>
      <c r="H42" s="52">
        <v>41910</v>
      </c>
      <c r="I42" s="72">
        <f t="shared" si="9"/>
        <v>40.040126110633416</v>
      </c>
      <c r="J42" s="76">
        <v>60823</v>
      </c>
      <c r="K42" s="74">
        <f t="shared" si="10"/>
        <v>-18913</v>
      </c>
      <c r="L42" s="46">
        <f t="shared" si="11"/>
        <v>-31.09514492872762</v>
      </c>
      <c r="M42" s="75"/>
    </row>
    <row r="43" spans="1:13" s="3" customFormat="1" ht="30" customHeight="1">
      <c r="A43" s="31" t="s">
        <v>128</v>
      </c>
      <c r="B43" s="29">
        <f t="shared" si="6"/>
        <v>16</v>
      </c>
      <c r="C43" s="27">
        <f>J43-'[1]全市 (8)'!J43</f>
        <v>0</v>
      </c>
      <c r="D43" s="29">
        <f t="shared" si="12"/>
        <v>16</v>
      </c>
      <c r="E43" s="46">
        <f t="shared" si="13"/>
        <v>0</v>
      </c>
      <c r="F43" s="28">
        <v>350</v>
      </c>
      <c r="G43" s="51">
        <v>188</v>
      </c>
      <c r="H43" s="52">
        <v>204</v>
      </c>
      <c r="I43" s="72">
        <f t="shared" si="9"/>
        <v>58.285714285714285</v>
      </c>
      <c r="J43" s="76">
        <v>0</v>
      </c>
      <c r="K43" s="74">
        <f t="shared" si="10"/>
        <v>204</v>
      </c>
      <c r="L43" s="46">
        <f t="shared" si="11"/>
        <v>0</v>
      </c>
      <c r="M43" s="75"/>
    </row>
    <row r="44" spans="1:13" s="3" customFormat="1" ht="30" customHeight="1">
      <c r="A44" s="31" t="s">
        <v>129</v>
      </c>
      <c r="B44" s="29">
        <f t="shared" si="6"/>
        <v>0</v>
      </c>
      <c r="C44" s="27">
        <f>J44-'[1]全市 (8)'!J44</f>
        <v>0</v>
      </c>
      <c r="D44" s="29">
        <f t="shared" si="12"/>
        <v>0</v>
      </c>
      <c r="E44" s="46">
        <f t="shared" si="13"/>
        <v>0</v>
      </c>
      <c r="F44" s="28">
        <v>0</v>
      </c>
      <c r="G44" s="51">
        <v>0</v>
      </c>
      <c r="H44" s="52">
        <v>0</v>
      </c>
      <c r="I44" s="72">
        <f t="shared" si="9"/>
        <v>0</v>
      </c>
      <c r="J44" s="77">
        <v>63</v>
      </c>
      <c r="K44" s="74">
        <f t="shared" si="10"/>
        <v>-63</v>
      </c>
      <c r="L44" s="46">
        <f t="shared" si="11"/>
        <v>-100</v>
      </c>
      <c r="M44" s="75"/>
    </row>
    <row r="45" spans="1:13" ht="30" customHeight="1">
      <c r="A45" s="34" t="s">
        <v>130</v>
      </c>
      <c r="B45" s="29">
        <f t="shared" si="6"/>
        <v>20573</v>
      </c>
      <c r="C45" s="27">
        <f>J45-'[1]全市 (8)'!J45</f>
        <v>80721</v>
      </c>
      <c r="D45" s="29">
        <f t="shared" si="12"/>
        <v>-60148</v>
      </c>
      <c r="E45" s="46">
        <f t="shared" si="13"/>
        <v>-74.5134475539203</v>
      </c>
      <c r="F45" s="28">
        <v>749719</v>
      </c>
      <c r="G45" s="51">
        <v>1056564</v>
      </c>
      <c r="H45" s="52">
        <v>1077137</v>
      </c>
      <c r="I45" s="72">
        <f t="shared" si="9"/>
        <v>143.67209581189752</v>
      </c>
      <c r="J45" s="52">
        <v>727081</v>
      </c>
      <c r="K45" s="74">
        <f t="shared" si="10"/>
        <v>350056</v>
      </c>
      <c r="L45" s="46">
        <f t="shared" si="11"/>
        <v>48.14539232905275</v>
      </c>
      <c r="M45" s="75"/>
    </row>
    <row r="46" ht="18" customHeight="1">
      <c r="A46" s="35" t="s">
        <v>36</v>
      </c>
    </row>
  </sheetData>
  <sheetProtection/>
  <mergeCells count="36">
    <mergeCell ref="K3:M3"/>
    <mergeCell ref="D4:G4"/>
    <mergeCell ref="K4:L4"/>
    <mergeCell ref="B5:E5"/>
    <mergeCell ref="F5:L5"/>
    <mergeCell ref="K27:M27"/>
    <mergeCell ref="D28:G28"/>
    <mergeCell ref="K28:L28"/>
    <mergeCell ref="B29:E29"/>
    <mergeCell ref="F29:L29"/>
    <mergeCell ref="A5:A7"/>
    <mergeCell ref="A29:A31"/>
    <mergeCell ref="B6:B7"/>
    <mergeCell ref="B30:B31"/>
    <mergeCell ref="C6:C7"/>
    <mergeCell ref="C30:C31"/>
    <mergeCell ref="D6:D7"/>
    <mergeCell ref="D30:D31"/>
    <mergeCell ref="E6:E7"/>
    <mergeCell ref="E30:E31"/>
    <mergeCell ref="F6:F7"/>
    <mergeCell ref="F30:F31"/>
    <mergeCell ref="G6:G7"/>
    <mergeCell ref="G30:G31"/>
    <mergeCell ref="H6:H7"/>
    <mergeCell ref="H30:H31"/>
    <mergeCell ref="I6:I7"/>
    <mergeCell ref="I30:I31"/>
    <mergeCell ref="J6:J7"/>
    <mergeCell ref="J30:J31"/>
    <mergeCell ref="K6:K7"/>
    <mergeCell ref="K30:K31"/>
    <mergeCell ref="L6:L7"/>
    <mergeCell ref="L30:L31"/>
    <mergeCell ref="A1:L2"/>
    <mergeCell ref="A25:L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数字财政</dc:creator>
  <cp:keywords/>
  <dc:description/>
  <cp:lastModifiedBy>数字财政</cp:lastModifiedBy>
  <dcterms:created xsi:type="dcterms:W3CDTF">2022-02-07T08:05:29Z</dcterms:created>
  <dcterms:modified xsi:type="dcterms:W3CDTF">2022-10-08T01:04:19Z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34112C11F3B4488387F79360C496AAE6</vt:lpwstr>
  </property>
  <property fmtid="{D5CDD505-2E9C-101B-9397-08002B2CF9AE}" pid="4" name="KSOProductBuildV">
    <vt:lpwstr>2052-11.1.0.10700</vt:lpwstr>
  </property>
</Properties>
</file>