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  <sheet name="Sheet4" sheetId="4" r:id="rId4"/>
  </sheets>
  <externalReferences>
    <externalReference r:id="rId7"/>
    <externalReference r:id="rId8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<sst xmlns="http://schemas.openxmlformats.org/spreadsheetml/2006/main" count="254" uniqueCount="131">
  <si>
    <t>汕尾市2022年1-7月一般公共预算收支完成情况表</t>
  </si>
  <si>
    <t xml:space="preserve"> 制表单位：汕尾市财政局</t>
  </si>
  <si>
    <t xml:space="preserve"> </t>
  </si>
  <si>
    <t>单位：万元</t>
  </si>
  <si>
    <t>科     目</t>
  </si>
  <si>
    <t>本月完成数</t>
  </si>
  <si>
    <t>累计完成数</t>
  </si>
  <si>
    <t>上年同月完成数</t>
  </si>
  <si>
    <r>
      <t>比上年同月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额</t>
    </r>
  </si>
  <si>
    <r>
      <t>比上年同月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%</t>
    </r>
  </si>
  <si>
    <t>年初预算数</t>
  </si>
  <si>
    <t>上月累计数</t>
  </si>
  <si>
    <t>占年度预算 %</t>
  </si>
  <si>
    <t>上年同期 完成数</t>
  </si>
  <si>
    <r>
      <t>比上年同期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额</t>
    </r>
  </si>
  <si>
    <r>
      <t>比上年同期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%</t>
    </r>
  </si>
  <si>
    <t>上年同期完成数</t>
  </si>
  <si>
    <r>
      <t>比上年同期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%（按可比口径）</t>
    </r>
  </si>
  <si>
    <t>一、一般公共预算收入(全市)</t>
  </si>
  <si>
    <t xml:space="preserve">              市直</t>
  </si>
  <si>
    <t xml:space="preserve">             市城区            </t>
  </si>
  <si>
    <r>
      <t xml:space="preserve">                          </t>
    </r>
    <r>
      <rPr>
        <sz val="12"/>
        <rFont val="宋体"/>
        <family val="0"/>
      </rPr>
      <t>红海湾</t>
    </r>
  </si>
  <si>
    <r>
      <t xml:space="preserve">                          </t>
    </r>
    <r>
      <rPr>
        <sz val="12"/>
        <rFont val="宋体"/>
        <family val="0"/>
      </rPr>
      <t>华侨区</t>
    </r>
  </si>
  <si>
    <r>
      <t xml:space="preserve">                          </t>
    </r>
    <r>
      <rPr>
        <sz val="12"/>
        <rFont val="宋体"/>
        <family val="0"/>
      </rPr>
      <t>海丰县</t>
    </r>
  </si>
  <si>
    <r>
      <t xml:space="preserve">                          </t>
    </r>
    <r>
      <rPr>
        <sz val="12"/>
        <rFont val="宋体"/>
        <family val="0"/>
      </rPr>
      <t>陆河县</t>
    </r>
  </si>
  <si>
    <r>
      <t xml:space="preserve">                          </t>
    </r>
    <r>
      <rPr>
        <sz val="12"/>
        <rFont val="宋体"/>
        <family val="0"/>
      </rPr>
      <t>陆丰市</t>
    </r>
  </si>
  <si>
    <t>其中:(1).各项税收收入合计</t>
  </si>
  <si>
    <t xml:space="preserve">             市直</t>
  </si>
  <si>
    <t xml:space="preserve">            市城区            </t>
  </si>
  <si>
    <r>
      <t xml:space="preserve">                        </t>
    </r>
    <r>
      <rPr>
        <sz val="12"/>
        <rFont val="宋体"/>
        <family val="0"/>
      </rPr>
      <t>红海湾</t>
    </r>
  </si>
  <si>
    <r>
      <t xml:space="preserve">                        </t>
    </r>
    <r>
      <rPr>
        <sz val="12"/>
        <rFont val="宋体"/>
        <family val="0"/>
      </rPr>
      <t>华侨区</t>
    </r>
  </si>
  <si>
    <r>
      <t xml:space="preserve">                        </t>
    </r>
    <r>
      <rPr>
        <sz val="12"/>
        <rFont val="宋体"/>
        <family val="0"/>
      </rPr>
      <t>海丰县</t>
    </r>
  </si>
  <si>
    <r>
      <t xml:space="preserve">                        </t>
    </r>
    <r>
      <rPr>
        <sz val="12"/>
        <rFont val="宋体"/>
        <family val="0"/>
      </rPr>
      <t>陆河县</t>
    </r>
  </si>
  <si>
    <r>
      <t xml:space="preserve">                        </t>
    </r>
    <r>
      <rPr>
        <sz val="12"/>
        <rFont val="宋体"/>
        <family val="0"/>
      </rPr>
      <t>陆丰市</t>
    </r>
  </si>
  <si>
    <t xml:space="preserve">     (2).非税收入合计</t>
  </si>
  <si>
    <t>二、一般公共预算支出(全市)</t>
  </si>
  <si>
    <t>备注：第一页年初预算数为各县(市、区)人大通过的预算数，第二、三页为市代编预算数。</t>
  </si>
  <si>
    <t>汕尾市2022年1-7月一般公共预算收入完成情况表</t>
  </si>
  <si>
    <t>年初代编预算数</t>
  </si>
  <si>
    <t>完成年初代编预算 %</t>
  </si>
  <si>
    <t>备注</t>
  </si>
  <si>
    <t>一、税收收入</t>
  </si>
  <si>
    <t>1、国内增值税</t>
  </si>
  <si>
    <t xml:space="preserve">2、企业所得税                 </t>
  </si>
  <si>
    <t>3、个人所得税</t>
  </si>
  <si>
    <t>4、资源税</t>
  </si>
  <si>
    <t>5、城市维护建设税</t>
  </si>
  <si>
    <t>6、房产税</t>
  </si>
  <si>
    <t>7、印花税</t>
  </si>
  <si>
    <t>8、城镇土地使用税</t>
  </si>
  <si>
    <t>9、土地增值税</t>
  </si>
  <si>
    <t>10、车船税</t>
  </si>
  <si>
    <t xml:space="preserve">11、耕地占用税                   </t>
  </si>
  <si>
    <t xml:space="preserve">12、契  税                     </t>
  </si>
  <si>
    <t>13、环境保护税</t>
  </si>
  <si>
    <t>14、其他税收收入</t>
  </si>
  <si>
    <t>二、非税收入</t>
  </si>
  <si>
    <t>1、专项收入</t>
  </si>
  <si>
    <t xml:space="preserve">    其中：教育资金</t>
  </si>
  <si>
    <t xml:space="preserve">          农田水利建设资金</t>
  </si>
  <si>
    <t>2、行政事业性收费收入</t>
  </si>
  <si>
    <t xml:space="preserve">3、罚没收入   </t>
  </si>
  <si>
    <t>4、国有资本经营收入</t>
  </si>
  <si>
    <t>5、国有资源(资产)有偿使用收入</t>
  </si>
  <si>
    <t xml:space="preserve">6、捐赠收入  </t>
  </si>
  <si>
    <t>7、政府住房基金收入</t>
  </si>
  <si>
    <t>8、其他收入</t>
  </si>
  <si>
    <t>一般公共预算收入合计</t>
  </si>
  <si>
    <t>汕尾市2022年1-7月份一般公共预算支出完成情况表</t>
  </si>
  <si>
    <t>占年度代编预算 %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</si>
  <si>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</si>
  <si>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</si>
  <si>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</si>
  <si>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</si>
  <si>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</si>
  <si>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</si>
  <si>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</si>
  <si>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</si>
  <si>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</si>
  <si>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</si>
  <si>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 xml:space="preserve">十一.城乡社区支出         </t>
  </si>
  <si>
    <t>十二.农林水支出</t>
  </si>
  <si>
    <t>十三.交通运输支出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</si>
  <si>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</si>
  <si>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</si>
  <si>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</si>
  <si>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</si>
  <si>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</si>
  <si>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</si>
  <si>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</si>
  <si>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</si>
  <si>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</si>
  <si>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二十三、债务付息支出</t>
  </si>
  <si>
    <t>二十四、债务发行费用支出</t>
  </si>
  <si>
    <t>一般公共预算支出小计</t>
  </si>
  <si>
    <t>汕尾市2022年1-7月政府性基金预算收支完成情况表</t>
  </si>
  <si>
    <t>完成年初预算 %</t>
  </si>
  <si>
    <t>比上年同期±额</t>
  </si>
  <si>
    <t>一、政府性基金收入(全市)</t>
  </si>
  <si>
    <t>二、政府性基金支出(全市)</t>
  </si>
  <si>
    <t xml:space="preserve">           </t>
  </si>
  <si>
    <t>汕尾市2022年1-7月政府性基金预算收入完成情况表</t>
  </si>
  <si>
    <t>一、 国有土地收益基金收入</t>
  </si>
  <si>
    <t>二、 农业土地开发资金收入</t>
  </si>
  <si>
    <t>三、 国有土地使用权出让收入</t>
  </si>
  <si>
    <t xml:space="preserve">   其中：土地出让价款收入</t>
  </si>
  <si>
    <t xml:space="preserve">         补缴的土地价款</t>
  </si>
  <si>
    <t xml:space="preserve">         划拨土地收入</t>
  </si>
  <si>
    <t>四、彩票公益金收入</t>
  </si>
  <si>
    <r>
      <t xml:space="preserve"> </t>
    </r>
    <r>
      <rPr>
        <sz val="12"/>
        <rFont val="宋体"/>
        <family val="0"/>
      </rPr>
      <t xml:space="preserve">  其中：福利彩票公益金收入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</si>
  <si>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体育彩票公益金收入</t>
    </r>
  </si>
  <si>
    <t>五、城市基础设施配套费收入</t>
  </si>
  <si>
    <t>六、污水处理费收入</t>
  </si>
  <si>
    <t>七、 其他政府性基金收入</t>
  </si>
  <si>
    <t>八、专项债务对应项目专项收入</t>
  </si>
  <si>
    <t>政府性基金收入合计</t>
  </si>
  <si>
    <t>汕尾市2022年1-7月政府性基金预算支出完成情况表</t>
  </si>
  <si>
    <t xml:space="preserve">  一、科学技术支出</t>
  </si>
  <si>
    <t xml:space="preserve">  二、文化旅游体育与传媒支出</t>
  </si>
  <si>
    <t xml:space="preserve">  三、社会保障和就业支出</t>
  </si>
  <si>
    <t xml:space="preserve">  四、节能环保支出</t>
  </si>
  <si>
    <t xml:space="preserve">  五、城乡社区支出</t>
  </si>
  <si>
    <t xml:space="preserve">  六、农林水支出</t>
  </si>
  <si>
    <t xml:space="preserve">  七、 交通运输支出</t>
  </si>
  <si>
    <t xml:space="preserve">  八、资源勘探工业信息等支出</t>
  </si>
  <si>
    <t xml:space="preserve">  九、金融支出</t>
  </si>
  <si>
    <t xml:space="preserve">  十、 其他支出</t>
  </si>
  <si>
    <t xml:space="preserve">  十一、债务付息支出</t>
  </si>
  <si>
    <t xml:space="preserve">  十二、债务发行费用支出</t>
  </si>
  <si>
    <t xml:space="preserve">  十三、抗疫特别国债安排的支出</t>
  </si>
  <si>
    <t>政府性基金支出合计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</si>
</sst>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20"/>
      <color indexed="10"/>
      <name val="宋体"/>
      <family val="0"/>
    </font>
    <font>
      <b/>
      <sz val="12"/>
      <name val="宋体"/>
      <family val="0"/>
    </font>
    <font>
      <b/>
      <sz val="14"/>
      <name val="黑体"/>
      <family val="3"/>
    </font>
    <font>
      <b/>
      <sz val="20"/>
      <name val="黑体"/>
      <family val="3"/>
    </font>
    <font>
      <b/>
      <sz val="12"/>
      <name val="黑体"/>
      <family val="3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/>
      <top style="thin">
        <color rgb="FF000000"/>
      </top>
      <bottom>
        <color indexed="8"/>
      </bottom>
    </border>
    <border>
      <left>
        <color indexed="8"/>
      </left>
      <right>
        <color indexed="8"/>
      </right>
      <top style="thin">
        <color rgb="FF000000"/>
      </top>
      <bottom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76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1" fontId="3" fillId="0" borderId="0" xfId="0" applyNumberFormat="1" applyFont="1" applyFill="1" applyBorder="1" applyAlignment="1" applyProtection="1">
      <alignment horizontal="centerContinuous" vertical="center"/>
      <protection locked="0"/>
    </xf>
    <xf numFmtId="1" fontId="3" fillId="0" borderId="0" xfId="0" applyNumberFormat="1" applyFont="1" applyFill="1" applyBorder="1" applyAlignment="1" applyProtection="1">
      <alignment horizontal="right"/>
      <protection locked="0"/>
    </xf>
    <xf numFmtId="1" fontId="6" fillId="0" borderId="0" xfId="0" applyNumberFormat="1" applyFont="1" applyFill="1" applyBorder="1" applyAlignment="1" applyProtection="1">
      <alignment horizontal="centerContinuous" vertical="center"/>
      <protection locked="0"/>
    </xf>
    <xf numFmtId="2" fontId="3" fillId="0" borderId="0" xfId="0" applyNumberFormat="1" applyFont="1" applyFill="1" applyBorder="1" applyAlignment="1" applyProtection="1">
      <alignment horizontal="centerContinuous" vertic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vertical="center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9" xfId="0" applyNumberFormat="1" applyFont="1" applyFill="1" applyBorder="1" applyAlignment="1" applyProtection="1">
      <alignment horizontal="center" vertical="center"/>
      <protection locked="0"/>
    </xf>
    <xf numFmtId="1" fontId="7" fillId="0" borderId="9" xfId="0" applyNumberFormat="1" applyFont="1" applyFill="1" applyBorder="1" applyAlignment="1" applyProtection="1">
      <alignment horizontal="right"/>
      <protection locked="0"/>
    </xf>
    <xf numFmtId="1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49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 applyProtection="1">
      <alignment horizontal="left" vertical="center" wrapText="1"/>
      <protection locked="0"/>
    </xf>
    <xf numFmtId="1" fontId="49" fillId="0" borderId="9" xfId="0" applyNumberFormat="1" applyFont="1" applyFill="1" applyBorder="1" applyAlignment="1" applyProtection="1">
      <alignment horizontal="right" wrapText="1"/>
      <protection locked="0"/>
    </xf>
    <xf numFmtId="1" fontId="2" fillId="0" borderId="9" xfId="0" applyNumberFormat="1" applyFont="1" applyFill="1" applyBorder="1" applyAlignment="1" applyProtection="1">
      <alignment horizontal="right"/>
      <protection locked="0"/>
    </xf>
    <xf numFmtId="1" fontId="4" fillId="0" borderId="9" xfId="0" applyNumberFormat="1" applyFont="1" applyFill="1" applyBorder="1" applyAlignment="1" applyProtection="1">
      <alignment horizontal="right"/>
      <protection locked="0"/>
    </xf>
    <xf numFmtId="1" fontId="7" fillId="0" borderId="9" xfId="0" applyNumberFormat="1" applyFont="1" applyFill="1" applyBorder="1" applyAlignment="1" applyProtection="1">
      <alignment vertical="center"/>
      <protection locked="0"/>
    </xf>
    <xf numFmtId="1" fontId="2" fillId="0" borderId="9" xfId="0" applyNumberFormat="1" applyFont="1" applyFill="1" applyBorder="1" applyAlignment="1" applyProtection="1">
      <alignment horizontal="right" wrapText="1"/>
      <protection locked="0"/>
    </xf>
    <xf numFmtId="2" fontId="2" fillId="0" borderId="9" xfId="0" applyNumberFormat="1" applyFont="1" applyFill="1" applyBorder="1" applyAlignment="1" applyProtection="1">
      <alignment horizontal="right"/>
      <protection locked="0"/>
    </xf>
    <xf numFmtId="1" fontId="2" fillId="0" borderId="9" xfId="0" applyNumberFormat="1" applyFont="1" applyFill="1" applyBorder="1" applyAlignment="1" applyProtection="1">
      <alignment vertical="center"/>
      <protection locked="0"/>
    </xf>
    <xf numFmtId="1" fontId="7" fillId="0" borderId="9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" fontId="3" fillId="0" borderId="0" xfId="0" applyNumberFormat="1" applyFont="1" applyFill="1" applyBorder="1" applyAlignment="1" applyProtection="1">
      <alignment horizontal="centerContinuous"/>
      <protection locked="0"/>
    </xf>
    <xf numFmtId="1" fontId="6" fillId="0" borderId="0" xfId="0" applyNumberFormat="1" applyFont="1" applyFill="1" applyBorder="1" applyAlignment="1" applyProtection="1">
      <alignment horizontal="centerContinuous"/>
      <protection locked="0"/>
    </xf>
    <xf numFmtId="2" fontId="3" fillId="0" borderId="0" xfId="0" applyNumberFormat="1" applyFont="1" applyFill="1" applyBorder="1" applyAlignment="1" applyProtection="1">
      <alignment horizontal="centerContinuous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2" fillId="0" borderId="9" xfId="0" applyNumberFormat="1" applyFont="1" applyFill="1" applyBorder="1" applyAlignment="1" applyProtection="1">
      <alignment horizontal="right" wrapText="1"/>
      <protection locked="0"/>
    </xf>
    <xf numFmtId="1" fontId="2" fillId="0" borderId="13" xfId="0" applyNumberFormat="1" applyFont="1" applyFill="1" applyBorder="1" applyAlignment="1" applyProtection="1">
      <alignment horizontal="right" wrapText="1"/>
      <protection locked="0"/>
    </xf>
    <xf numFmtId="1" fontId="2" fillId="0" borderId="13" xfId="0" applyNumberFormat="1" applyFont="1" applyFill="1" applyBorder="1" applyAlignment="1" applyProtection="1">
      <alignment horizontal="right" wrapText="1"/>
      <protection locked="0"/>
    </xf>
    <xf numFmtId="1" fontId="4" fillId="0" borderId="13" xfId="0" applyNumberFormat="1" applyFont="1" applyFill="1" applyBorder="1" applyAlignment="1" applyProtection="1">
      <alignment horizontal="right" wrapText="1"/>
      <protection locked="0"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" fontId="2" fillId="0" borderId="13" xfId="0" applyNumberFormat="1" applyFont="1" applyFill="1" applyBorder="1" applyAlignment="1" applyProtection="1">
      <alignment horizontal="right"/>
      <protection/>
    </xf>
    <xf numFmtId="1" fontId="4" fillId="0" borderId="13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centerContinuous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2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176" fontId="2" fillId="0" borderId="9" xfId="0" applyNumberFormat="1" applyFont="1" applyFill="1" applyBorder="1" applyAlignment="1" applyProtection="1">
      <alignment horizontal="right"/>
      <protection locked="0"/>
    </xf>
    <xf numFmtId="177" fontId="49" fillId="0" borderId="9" xfId="0" applyNumberFormat="1" applyFont="1" applyFill="1" applyBorder="1" applyAlignment="1" applyProtection="1">
      <alignment horizontal="right"/>
      <protection locked="0"/>
    </xf>
    <xf numFmtId="176" fontId="2" fillId="0" borderId="13" xfId="0" applyNumberFormat="1" applyFont="1" applyFill="1" applyBorder="1" applyAlignment="1" applyProtection="1">
      <alignment horizontal="right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Continuous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1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176" fontId="2" fillId="0" borderId="9" xfId="0" applyNumberFormat="1" applyFont="1" applyFill="1" applyBorder="1" applyAlignment="1" applyProtection="1">
      <alignment horizontal="right" wrapText="1"/>
      <protection locked="0"/>
    </xf>
    <xf numFmtId="1" fontId="49" fillId="0" borderId="10" xfId="0" applyNumberFormat="1" applyFont="1" applyFill="1" applyBorder="1" applyAlignment="1" applyProtection="1">
      <alignment horizontal="right" wrapText="1"/>
      <protection locked="0"/>
    </xf>
    <xf numFmtId="1" fontId="2" fillId="0" borderId="10" xfId="0" applyNumberFormat="1" applyFont="1" applyFill="1" applyBorder="1" applyAlignment="1" applyProtection="1">
      <alignment horizontal="right" wrapText="1"/>
      <protection locked="0"/>
    </xf>
    <xf numFmtId="0" fontId="2" fillId="0" borderId="9" xfId="0" applyFont="1" applyFill="1" applyBorder="1" applyAlignment="1" applyProtection="1">
      <alignment/>
      <protection locked="0"/>
    </xf>
    <xf numFmtId="1" fontId="4" fillId="0" borderId="10" xfId="0" applyNumberFormat="1" applyFont="1" applyFill="1" applyBorder="1" applyAlignment="1" applyProtection="1">
      <alignment horizontal="right"/>
      <protection/>
    </xf>
    <xf numFmtId="1" fontId="4" fillId="0" borderId="19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6" fillId="0" borderId="0" xfId="0" applyNumberFormat="1" applyFont="1" applyFill="1" applyBorder="1" applyAlignment="1" applyProtection="1">
      <alignment horizontal="centerContinuous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locked="0"/>
    </xf>
    <xf numFmtId="1" fontId="7" fillId="0" borderId="21" xfId="0" applyNumberFormat="1" applyFont="1" applyFill="1" applyBorder="1" applyAlignment="1" applyProtection="1">
      <alignment horizontal="center" vertical="center"/>
      <protection locked="0"/>
    </xf>
    <xf numFmtId="1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3" xfId="0" applyNumberFormat="1" applyFont="1" applyFill="1" applyBorder="1" applyAlignment="1" applyProtection="1">
      <alignment/>
      <protection locked="0"/>
    </xf>
    <xf numFmtId="1" fontId="2" fillId="0" borderId="13" xfId="0" applyNumberFormat="1" applyFont="1" applyFill="1" applyBorder="1" applyAlignment="1" applyProtection="1">
      <alignment/>
      <protection locked="0"/>
    </xf>
    <xf numFmtId="1" fontId="49" fillId="0" borderId="9" xfId="0" applyNumberFormat="1" applyFont="1" applyFill="1" applyBorder="1" applyAlignment="1" applyProtection="1">
      <alignment/>
      <protection locked="0"/>
    </xf>
    <xf numFmtId="2" fontId="2" fillId="0" borderId="13" xfId="0" applyNumberFormat="1" applyFont="1" applyFill="1" applyBorder="1" applyAlignment="1" applyProtection="1">
      <alignment/>
      <protection locked="0"/>
    </xf>
    <xf numFmtId="1" fontId="2" fillId="0" borderId="9" xfId="0" applyNumberFormat="1" applyFont="1" applyFill="1" applyBorder="1" applyAlignment="1" applyProtection="1">
      <alignment/>
      <protection locked="0"/>
    </xf>
    <xf numFmtId="1" fontId="2" fillId="0" borderId="13" xfId="0" applyNumberFormat="1" applyFont="1" applyFill="1" applyBorder="1" applyAlignment="1" applyProtection="1">
      <alignment/>
      <protection/>
    </xf>
    <xf numFmtId="1" fontId="4" fillId="0" borderId="13" xfId="0" applyNumberFormat="1" applyFont="1" applyFill="1" applyBorder="1" applyAlignment="1" applyProtection="1">
      <alignment/>
      <protection/>
    </xf>
    <xf numFmtId="1" fontId="11" fillId="0" borderId="9" xfId="0" applyNumberFormat="1" applyFont="1" applyFill="1" applyBorder="1" applyAlignment="1" applyProtection="1">
      <alignment/>
      <protection locked="0"/>
    </xf>
    <xf numFmtId="1" fontId="7" fillId="0" borderId="9" xfId="0" applyNumberFormat="1" applyFont="1" applyFill="1" applyBorder="1" applyAlignment="1" applyProtection="1">
      <alignment/>
      <protection locked="0"/>
    </xf>
    <xf numFmtId="1" fontId="2" fillId="0" borderId="9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" fontId="11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/>
    </xf>
    <xf numFmtId="0" fontId="2" fillId="0" borderId="24" xfId="0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 horizontal="right" vertical="center"/>
      <protection locked="0"/>
    </xf>
    <xf numFmtId="1" fontId="4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20" xfId="0" applyNumberFormat="1" applyFont="1" applyFill="1" applyBorder="1" applyAlignment="1" applyProtection="1">
      <alignment horizontal="center"/>
      <protection locked="0"/>
    </xf>
    <xf numFmtId="1" fontId="7" fillId="0" borderId="21" xfId="0" applyNumberFormat="1" applyFont="1" applyFill="1" applyBorder="1" applyAlignment="1" applyProtection="1">
      <alignment horizontal="center"/>
      <protection locked="0"/>
    </xf>
    <xf numFmtId="49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9" xfId="0" applyNumberFormat="1" applyFont="1" applyFill="1" applyBorder="1" applyAlignment="1" applyProtection="1">
      <alignment/>
      <protection locked="0"/>
    </xf>
    <xf numFmtId="2" fontId="2" fillId="0" borderId="9" xfId="0" applyNumberFormat="1" applyFont="1" applyFill="1" applyBorder="1" applyAlignment="1" applyProtection="1">
      <alignment/>
      <protection locked="0"/>
    </xf>
    <xf numFmtId="49" fontId="2" fillId="0" borderId="9" xfId="0" applyNumberFormat="1" applyFont="1" applyFill="1" applyBorder="1" applyAlignment="1" applyProtection="1">
      <alignment/>
      <protection locked="0"/>
    </xf>
    <xf numFmtId="1" fontId="7" fillId="0" borderId="9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/>
      <protection/>
    </xf>
    <xf numFmtId="49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26" xfId="0" applyNumberFormat="1" applyFont="1" applyFill="1" applyBorder="1" applyAlignment="1" applyProtection="1">
      <alignment horizontal="center" vertical="center"/>
      <protection locked="0"/>
    </xf>
    <xf numFmtId="1" fontId="7" fillId="0" borderId="27" xfId="0" applyNumberFormat="1" applyFont="1" applyFill="1" applyBorder="1" applyAlignment="1" applyProtection="1">
      <alignment horizontal="center" vertical="center"/>
      <protection locked="0"/>
    </xf>
    <xf numFmtId="1" fontId="7" fillId="0" borderId="28" xfId="0" applyNumberFormat="1" applyFont="1" applyFill="1" applyBorder="1" applyAlignment="1" applyProtection="1">
      <alignment horizontal="center" vertical="center"/>
      <protection locked="0"/>
    </xf>
    <xf numFmtId="1" fontId="7" fillId="0" borderId="29" xfId="0" applyNumberFormat="1" applyFont="1" applyFill="1" applyBorder="1" applyAlignment="1" applyProtection="1">
      <alignment horizontal="center" vertical="center"/>
      <protection locked="0"/>
    </xf>
    <xf numFmtId="49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49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49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3" xfId="0" applyNumberFormat="1" applyFont="1" applyFill="1" applyBorder="1" applyAlignment="1" applyProtection="1">
      <alignment/>
      <protection/>
    </xf>
    <xf numFmtId="1" fontId="49" fillId="0" borderId="9" xfId="0" applyNumberFormat="1" applyFont="1" applyFill="1" applyBorder="1" applyAlignment="1" applyProtection="1">
      <alignment/>
      <protection/>
    </xf>
    <xf numFmtId="49" fontId="2" fillId="0" borderId="9" xfId="0" applyNumberFormat="1" applyFont="1" applyFill="1" applyBorder="1" applyAlignment="1" applyProtection="1">
      <alignment horizontal="left"/>
      <protection locked="0"/>
    </xf>
    <xf numFmtId="1" fontId="49" fillId="0" borderId="13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 horizontal="right" vertical="center"/>
      <protection locked="0"/>
    </xf>
    <xf numFmtId="1" fontId="2" fillId="0" borderId="0" xfId="0" applyNumberFormat="1" applyFont="1" applyFill="1" applyBorder="1" applyAlignment="1" applyProtection="1">
      <alignment horizontal="right" vertical="center"/>
      <protection locked="0"/>
    </xf>
    <xf numFmtId="1" fontId="7" fillId="0" borderId="21" xfId="0" applyNumberFormat="1" applyFont="1" applyFill="1" applyBorder="1" applyAlignment="1" applyProtection="1">
      <alignment horizontal="right" vertical="center"/>
      <protection locked="0"/>
    </xf>
    <xf numFmtId="1" fontId="7" fillId="0" borderId="23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 locked="0"/>
    </xf>
    <xf numFmtId="1" fontId="4" fillId="0" borderId="9" xfId="0" applyNumberFormat="1" applyFont="1" applyFill="1" applyBorder="1" applyAlignment="1" applyProtection="1">
      <alignment horizontal="right" vertical="center"/>
      <protection locked="0"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  <xf numFmtId="1" fontId="7" fillId="0" borderId="34" xfId="0" applyNumberFormat="1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horizontal="right"/>
      <protection/>
    </xf>
    <xf numFmtId="1" fontId="49" fillId="0" borderId="10" xfId="0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176" fontId="2" fillId="0" borderId="9" xfId="0" applyNumberFormat="1" applyFont="1" applyFill="1" applyBorder="1" applyAlignment="1" applyProtection="1">
      <alignment/>
      <protection locked="0"/>
    </xf>
    <xf numFmtId="49" fontId="7" fillId="0" borderId="9" xfId="0" applyNumberFormat="1" applyFont="1" applyFill="1" applyBorder="1" applyAlignment="1" applyProtection="1">
      <alignment horizontal="center"/>
      <protection locked="0"/>
    </xf>
    <xf numFmtId="1" fontId="7" fillId="0" borderId="10" xfId="0" applyNumberFormat="1" applyFont="1" applyFill="1" applyBorder="1" applyAlignment="1" applyProtection="1">
      <alignment horizontal="center"/>
      <protection locked="0"/>
    </xf>
    <xf numFmtId="1" fontId="7" fillId="0" borderId="11" xfId="0" applyNumberFormat="1" applyFont="1" applyFill="1" applyBorder="1" applyAlignment="1" applyProtection="1">
      <alignment horizontal="center"/>
      <protection locked="0"/>
    </xf>
    <xf numFmtId="1" fontId="7" fillId="0" borderId="9" xfId="0" applyNumberFormat="1" applyFont="1" applyFill="1" applyBorder="1" applyAlignment="1" applyProtection="1">
      <alignment horizontal="left"/>
      <protection locked="0"/>
    </xf>
    <xf numFmtId="1" fontId="7" fillId="0" borderId="17" xfId="0" applyNumberFormat="1" applyFont="1" applyFill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/>
      <protection locked="0"/>
    </xf>
    <xf numFmtId="0" fontId="7" fillId="0" borderId="36" xfId="0" applyFont="1" applyFill="1" applyBorder="1" applyAlignment="1" applyProtection="1">
      <alignment horizontal="center"/>
      <protection locked="0"/>
    </xf>
    <xf numFmtId="0" fontId="49" fillId="0" borderId="34" xfId="0" applyFont="1" applyFill="1" applyBorder="1" applyAlignment="1" applyProtection="1">
      <alignment horizontal="center" vertical="center"/>
      <protection locked="0"/>
    </xf>
    <xf numFmtId="0" fontId="49" fillId="0" borderId="34" xfId="0" applyFont="1" applyFill="1" applyBorder="1" applyAlignment="1" applyProtection="1">
      <alignment horizontal="center" vertical="center" wrapText="1"/>
      <protection locked="0"/>
    </xf>
    <xf numFmtId="0" fontId="49" fillId="0" borderId="37" xfId="0" applyFont="1" applyFill="1" applyBorder="1" applyAlignment="1" applyProtection="1">
      <alignment horizontal="center" vertical="center"/>
      <protection locked="0"/>
    </xf>
    <xf numFmtId="0" fontId="49" fillId="0" borderId="37" xfId="0" applyFont="1" applyFill="1" applyBorder="1" applyAlignment="1" applyProtection="1">
      <alignment horizontal="center" vertical="center" wrapText="1"/>
      <protection locked="0"/>
    </xf>
    <xf numFmtId="0" fontId="49" fillId="0" borderId="36" xfId="0" applyFont="1" applyFill="1" applyBorder="1" applyAlignment="1" applyProtection="1">
      <alignment/>
      <protection locked="0"/>
    </xf>
    <xf numFmtId="0" fontId="49" fillId="0" borderId="36" xfId="0" applyFont="1" applyFill="1" applyBorder="1" applyAlignment="1" applyProtection="1">
      <alignment/>
      <protection locked="0"/>
    </xf>
    <xf numFmtId="0" fontId="2" fillId="0" borderId="36" xfId="0" applyFont="1" applyFill="1" applyBorder="1" applyAlignment="1" applyProtection="1">
      <alignment/>
      <protection locked="0"/>
    </xf>
    <xf numFmtId="176" fontId="2" fillId="0" borderId="38" xfId="0" applyNumberFormat="1" applyFont="1" applyFill="1" applyBorder="1" applyAlignment="1" applyProtection="1">
      <alignment/>
      <protection locked="0"/>
    </xf>
    <xf numFmtId="0" fontId="2" fillId="0" borderId="39" xfId="0" applyFont="1" applyFill="1" applyBorder="1" applyAlignment="1" applyProtection="1">
      <alignment/>
      <protection locked="0"/>
    </xf>
    <xf numFmtId="0" fontId="2" fillId="0" borderId="40" xfId="0" applyFont="1" applyFill="1" applyBorder="1" applyAlignment="1" applyProtection="1">
      <alignment/>
      <protection locked="0"/>
    </xf>
    <xf numFmtId="1" fontId="7" fillId="0" borderId="9" xfId="0" applyNumberFormat="1" applyFont="1" applyFill="1" applyBorder="1" applyAlignment="1" applyProtection="1" quotePrefix="1">
      <alignment horizontal="left"/>
      <protection locked="0"/>
    </xf>
    <xf numFmtId="49" fontId="2" fillId="0" borderId="9" xfId="0" applyNumberFormat="1" applyFont="1" applyFill="1" applyBorder="1" applyAlignment="1" applyProtection="1" quotePrefix="1">
      <alignment horizontal="left"/>
      <protection locked="0"/>
    </xf>
    <xf numFmtId="49" fontId="2" fillId="0" borderId="9" xfId="0" applyNumberFormat="1" applyFont="1" applyFill="1" applyBorder="1" applyAlignment="1" applyProtection="1" quotePrefix="1">
      <alignment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25968;&#23383;&#36130;&#25919;\Documents\&#25910;&#25903;&#26376;&#25253;&#34920;\2022&#24180;&#20840;&#24066;&#39044;&#31639;&#25191;&#34892;&#25253;&#34920;(&#22522;&#37329;&#39044;&#31639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25968;&#23383;&#36130;&#25919;\Documents\&#25910;&#25903;&#26376;&#25253;&#34920;\2022&#24180;&#20840;&#24066;&#39044;&#31639;&#25191;&#34892;&#25253;&#34920;(&#20844;&#20849;&#39044;&#3163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各县区收支"/>
      <sheetName val="全市收支"/>
      <sheetName val="县区（1）"/>
      <sheetName val="全市（1）"/>
      <sheetName val="县区 (2)"/>
      <sheetName val="全市 (2)"/>
      <sheetName val="县区 (3)"/>
      <sheetName val="全市 (3)"/>
      <sheetName val="县区 (4)"/>
      <sheetName val="全市 (4)"/>
      <sheetName val="县区 (5)"/>
      <sheetName val="全市 (5)"/>
      <sheetName val="县区 (6)"/>
      <sheetName val="全市 (6)"/>
      <sheetName val="县区 (7)"/>
      <sheetName val="全市 (7)"/>
    </sheetNames>
    <sheetDataSet>
      <sheetData sheetId="12">
        <row r="8">
          <cell r="J8">
            <v>298283</v>
          </cell>
        </row>
        <row r="9">
          <cell r="J9">
            <v>196822</v>
          </cell>
        </row>
        <row r="10">
          <cell r="J10">
            <v>5</v>
          </cell>
        </row>
        <row r="11">
          <cell r="J11">
            <v>87</v>
          </cell>
        </row>
        <row r="12">
          <cell r="J12">
            <v>0</v>
          </cell>
        </row>
        <row r="13">
          <cell r="J13">
            <v>23324</v>
          </cell>
        </row>
        <row r="14">
          <cell r="J14">
            <v>11842</v>
          </cell>
        </row>
        <row r="15">
          <cell r="J15">
            <v>66203</v>
          </cell>
        </row>
        <row r="16">
          <cell r="J16">
            <v>472304</v>
          </cell>
        </row>
        <row r="17">
          <cell r="J17">
            <v>159095</v>
          </cell>
        </row>
        <row r="18">
          <cell r="J18">
            <v>35328</v>
          </cell>
        </row>
        <row r="19">
          <cell r="J19">
            <v>25161</v>
          </cell>
        </row>
        <row r="20">
          <cell r="J20">
            <v>1273</v>
          </cell>
        </row>
        <row r="21">
          <cell r="J21">
            <v>92784</v>
          </cell>
        </row>
        <row r="22">
          <cell r="J22">
            <v>103493</v>
          </cell>
        </row>
        <row r="23">
          <cell r="J23">
            <v>55170</v>
          </cell>
        </row>
      </sheetData>
      <sheetData sheetId="13">
        <row r="8">
          <cell r="J8">
            <v>0</v>
          </cell>
        </row>
        <row r="9">
          <cell r="J9">
            <v>275</v>
          </cell>
        </row>
        <row r="10">
          <cell r="J10">
            <v>274573</v>
          </cell>
        </row>
        <row r="11">
          <cell r="J11">
            <v>239649</v>
          </cell>
        </row>
        <row r="12">
          <cell r="J12">
            <v>10345</v>
          </cell>
        </row>
        <row r="13">
          <cell r="J13">
            <v>29081</v>
          </cell>
        </row>
        <row r="14">
          <cell r="J14">
            <v>3183</v>
          </cell>
        </row>
        <row r="15">
          <cell r="J15">
            <v>2107</v>
          </cell>
        </row>
        <row r="16">
          <cell r="J16">
            <v>1076</v>
          </cell>
        </row>
        <row r="17">
          <cell r="J17">
            <v>16990</v>
          </cell>
        </row>
        <row r="18">
          <cell r="J18">
            <v>3262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298283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5990</v>
          </cell>
        </row>
        <row r="35">
          <cell r="J35">
            <v>0</v>
          </cell>
        </row>
        <row r="36">
          <cell r="J36">
            <v>175642</v>
          </cell>
        </row>
        <row r="37">
          <cell r="J37">
            <v>51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258538</v>
          </cell>
        </row>
        <row r="42">
          <cell r="J42">
            <v>32083</v>
          </cell>
        </row>
        <row r="43">
          <cell r="J43">
            <v>0</v>
          </cell>
        </row>
        <row r="44">
          <cell r="J44">
            <v>0</v>
          </cell>
        </row>
        <row r="45">
          <cell r="J45">
            <v>472304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各县区收支"/>
      <sheetName val="全市收支"/>
      <sheetName val="县区（1）"/>
      <sheetName val="全市（1）"/>
      <sheetName val="县区（2）"/>
      <sheetName val="全市（2） "/>
      <sheetName val="县区（3） "/>
      <sheetName val="全市（3）"/>
      <sheetName val="县区（4）"/>
      <sheetName val="全市（4)"/>
      <sheetName val="县区（5)"/>
      <sheetName val="全市（5)"/>
      <sheetName val="县区（6)"/>
      <sheetName val="全市（6)"/>
      <sheetName val="县区（7)"/>
      <sheetName val="全市（7)"/>
    </sheetNames>
    <sheetDataSet>
      <sheetData sheetId="12">
        <row r="7">
          <cell r="J7">
            <v>308979</v>
          </cell>
        </row>
        <row r="8">
          <cell r="J8">
            <v>90424</v>
          </cell>
        </row>
        <row r="9">
          <cell r="J9">
            <v>42553</v>
          </cell>
        </row>
        <row r="10">
          <cell r="J10">
            <v>6258</v>
          </cell>
        </row>
        <row r="11">
          <cell r="J11">
            <v>3685</v>
          </cell>
        </row>
        <row r="12">
          <cell r="J12">
            <v>84402</v>
          </cell>
        </row>
        <row r="13">
          <cell r="J13">
            <v>25858</v>
          </cell>
        </row>
        <row r="14">
          <cell r="J14">
            <v>55799</v>
          </cell>
        </row>
        <row r="15">
          <cell r="J15">
            <v>184561</v>
          </cell>
        </row>
        <row r="16">
          <cell r="J16">
            <v>55945</v>
          </cell>
        </row>
        <row r="17">
          <cell r="J17">
            <v>34328</v>
          </cell>
        </row>
        <row r="18">
          <cell r="J18">
            <v>2275</v>
          </cell>
        </row>
        <row r="19">
          <cell r="J19">
            <v>279</v>
          </cell>
        </row>
        <row r="20">
          <cell r="J20">
            <v>48358</v>
          </cell>
        </row>
        <row r="21">
          <cell r="J21">
            <v>14100</v>
          </cell>
        </row>
        <row r="22">
          <cell r="J22">
            <v>29276</v>
          </cell>
        </row>
        <row r="23">
          <cell r="J23">
            <v>124418</v>
          </cell>
        </row>
        <row r="24">
          <cell r="J24">
            <v>34479</v>
          </cell>
        </row>
        <row r="25">
          <cell r="J25">
            <v>8225</v>
          </cell>
        </row>
        <row r="26">
          <cell r="J26">
            <v>3983</v>
          </cell>
        </row>
        <row r="27">
          <cell r="J27">
            <v>3406</v>
          </cell>
        </row>
        <row r="28">
          <cell r="J28">
            <v>36044</v>
          </cell>
        </row>
        <row r="29">
          <cell r="J29">
            <v>11758</v>
          </cell>
        </row>
        <row r="30">
          <cell r="J30">
            <v>26523</v>
          </cell>
        </row>
        <row r="31">
          <cell r="J31">
            <v>1528102</v>
          </cell>
        </row>
        <row r="32">
          <cell r="J32">
            <v>274648</v>
          </cell>
        </row>
        <row r="33">
          <cell r="J33">
            <v>174709</v>
          </cell>
        </row>
        <row r="34">
          <cell r="J34">
            <v>44901</v>
          </cell>
        </row>
        <row r="35">
          <cell r="J35">
            <v>16308</v>
          </cell>
        </row>
        <row r="36">
          <cell r="J36">
            <v>308181</v>
          </cell>
        </row>
        <row r="37">
          <cell r="J37">
            <v>180138</v>
          </cell>
        </row>
        <row r="38">
          <cell r="J38">
            <v>529217</v>
          </cell>
        </row>
      </sheetData>
      <sheetData sheetId="13">
        <row r="7">
          <cell r="J7">
            <v>184561</v>
          </cell>
        </row>
        <row r="8">
          <cell r="J8">
            <v>41071</v>
          </cell>
        </row>
        <row r="9">
          <cell r="J9">
            <v>18344</v>
          </cell>
        </row>
        <row r="10">
          <cell r="J10">
            <v>3676</v>
          </cell>
        </row>
        <row r="11">
          <cell r="J11">
            <v>1579</v>
          </cell>
        </row>
        <row r="12">
          <cell r="J12">
            <v>12413</v>
          </cell>
        </row>
        <row r="13">
          <cell r="J13">
            <v>3911</v>
          </cell>
        </row>
        <row r="14">
          <cell r="J14">
            <v>5294</v>
          </cell>
        </row>
        <row r="15">
          <cell r="J15">
            <v>3781</v>
          </cell>
        </row>
        <row r="16">
          <cell r="J16">
            <v>28418</v>
          </cell>
        </row>
        <row r="17">
          <cell r="J17">
            <v>3830</v>
          </cell>
        </row>
        <row r="18">
          <cell r="J18">
            <v>27648</v>
          </cell>
        </row>
        <row r="19">
          <cell r="J19">
            <v>33922</v>
          </cell>
        </row>
        <row r="20">
          <cell r="J20">
            <v>483</v>
          </cell>
        </row>
        <row r="21">
          <cell r="J21">
            <v>191</v>
          </cell>
        </row>
        <row r="22">
          <cell r="J22">
            <v>124418</v>
          </cell>
        </row>
        <row r="23">
          <cell r="J23">
            <v>27945</v>
          </cell>
        </row>
        <row r="24">
          <cell r="J24">
            <v>11200</v>
          </cell>
        </row>
        <row r="25">
          <cell r="J25">
            <v>8000</v>
          </cell>
        </row>
        <row r="26">
          <cell r="J26">
            <v>19311</v>
          </cell>
        </row>
        <row r="27">
          <cell r="J27">
            <v>10757</v>
          </cell>
        </row>
        <row r="28">
          <cell r="J28">
            <v>486</v>
          </cell>
        </row>
        <row r="29">
          <cell r="J29">
            <v>43613</v>
          </cell>
        </row>
        <row r="30">
          <cell r="J30">
            <v>2543</v>
          </cell>
        </row>
        <row r="31">
          <cell r="J31">
            <v>1922</v>
          </cell>
        </row>
        <row r="32">
          <cell r="J32">
            <v>17841</v>
          </cell>
        </row>
        <row r="33">
          <cell r="J33">
            <v>308979</v>
          </cell>
        </row>
        <row r="41">
          <cell r="J41">
            <v>209832</v>
          </cell>
        </row>
        <row r="42">
          <cell r="J42">
            <v>0</v>
          </cell>
        </row>
        <row r="43">
          <cell r="J43">
            <v>609</v>
          </cell>
        </row>
        <row r="44">
          <cell r="J44">
            <v>81466</v>
          </cell>
        </row>
        <row r="45">
          <cell r="J45">
            <v>360736</v>
          </cell>
        </row>
        <row r="46">
          <cell r="J46">
            <v>21837</v>
          </cell>
        </row>
        <row r="47">
          <cell r="J47">
            <v>28362</v>
          </cell>
        </row>
        <row r="48">
          <cell r="J48">
            <v>199145</v>
          </cell>
        </row>
        <row r="49">
          <cell r="J49">
            <v>223733</v>
          </cell>
        </row>
        <row r="50">
          <cell r="J50">
            <v>22209</v>
          </cell>
        </row>
        <row r="51">
          <cell r="J51">
            <v>109410</v>
          </cell>
        </row>
        <row r="52">
          <cell r="J52">
            <v>161565</v>
          </cell>
        </row>
        <row r="53">
          <cell r="J53">
            <v>35986</v>
          </cell>
        </row>
        <row r="54">
          <cell r="J54">
            <v>5477</v>
          </cell>
        </row>
        <row r="55">
          <cell r="J55">
            <v>3288</v>
          </cell>
        </row>
        <row r="56">
          <cell r="J56">
            <v>60</v>
          </cell>
        </row>
        <row r="57">
          <cell r="J57">
            <v>0</v>
          </cell>
        </row>
        <row r="58">
          <cell r="J58">
            <v>12448</v>
          </cell>
        </row>
        <row r="59">
          <cell r="J59">
            <v>17768</v>
          </cell>
        </row>
        <row r="60">
          <cell r="J60">
            <v>11219</v>
          </cell>
        </row>
        <row r="61">
          <cell r="J61">
            <v>11536</v>
          </cell>
        </row>
        <row r="62">
          <cell r="J62">
            <v>2535</v>
          </cell>
        </row>
        <row r="63">
          <cell r="J63">
            <v>8881</v>
          </cell>
        </row>
        <row r="64">
          <cell r="J64">
            <v>0</v>
          </cell>
        </row>
        <row r="65">
          <cell r="J65">
            <v>1528102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SheetLayoutView="100" workbookViewId="0" topLeftCell="A1">
      <selection activeCell="U19" sqref="U19"/>
    </sheetView>
  </sheetViews>
  <sheetFormatPr defaultColWidth="8.7109375" defaultRowHeight="15"/>
  <cols>
    <col min="1" max="1" width="37.140625" style="5" customWidth="1"/>
    <col min="2" max="3" width="10.7109375" style="5" customWidth="1"/>
    <col min="4" max="4" width="10.7109375" style="7" customWidth="1"/>
    <col min="5" max="5" width="10.7109375" style="8" customWidth="1"/>
    <col min="6" max="6" width="10.7109375" style="79" customWidth="1"/>
    <col min="7" max="7" width="10.7109375" style="5" hidden="1" customWidth="1"/>
    <col min="8" max="9" width="10.7109375" style="5" customWidth="1"/>
    <col min="10" max="10" width="10.7109375" style="7" customWidth="1"/>
    <col min="11" max="11" width="10.7109375" style="5" customWidth="1"/>
    <col min="12" max="12" width="14.57421875" style="8" customWidth="1"/>
    <col min="13" max="16" width="9.00390625" style="3" hidden="1" customWidth="1"/>
    <col min="17" max="31" width="9.00390625" style="3" bestFit="1" customWidth="1"/>
    <col min="32" max="16384" width="8.7109375" style="3" customWidth="1"/>
  </cols>
  <sheetData>
    <row r="1" spans="1:16" s="3" customFormat="1" ht="1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78" customFormat="1" ht="18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2" s="3" customFormat="1" ht="18" customHeight="1">
      <c r="A3" s="3" t="s">
        <v>1</v>
      </c>
      <c r="B3" s="5"/>
      <c r="C3" s="5"/>
      <c r="D3" s="40" t="s">
        <v>2</v>
      </c>
      <c r="E3" s="40"/>
      <c r="F3" s="40"/>
      <c r="G3" s="40"/>
      <c r="H3" s="81"/>
      <c r="I3" s="5"/>
      <c r="J3" s="7"/>
      <c r="K3" s="36" t="s">
        <v>3</v>
      </c>
      <c r="L3" s="36"/>
    </row>
    <row r="4" spans="1:16" s="3" customFormat="1" ht="18" customHeight="1">
      <c r="A4" s="18" t="s">
        <v>4</v>
      </c>
      <c r="B4" s="19" t="s">
        <v>5</v>
      </c>
      <c r="C4" s="19"/>
      <c r="D4" s="19"/>
      <c r="E4" s="19"/>
      <c r="F4" s="157" t="s">
        <v>6</v>
      </c>
      <c r="G4" s="158"/>
      <c r="H4" s="158"/>
      <c r="I4" s="158"/>
      <c r="J4" s="158"/>
      <c r="K4" s="158"/>
      <c r="L4" s="160"/>
      <c r="M4" s="161"/>
      <c r="N4" s="161"/>
      <c r="O4" s="161"/>
      <c r="P4" s="162"/>
    </row>
    <row r="5" spans="1:16" s="3" customFormat="1" ht="18" customHeight="1">
      <c r="A5" s="18"/>
      <c r="B5" s="21" t="s">
        <v>5</v>
      </c>
      <c r="C5" s="22" t="s">
        <v>7</v>
      </c>
      <c r="D5" s="21" t="s">
        <v>8</v>
      </c>
      <c r="E5" s="23" t="s">
        <v>9</v>
      </c>
      <c r="F5" s="43" t="s">
        <v>10</v>
      </c>
      <c r="G5" s="21" t="s">
        <v>11</v>
      </c>
      <c r="H5" s="22" t="s">
        <v>6</v>
      </c>
      <c r="I5" s="23" t="s">
        <v>12</v>
      </c>
      <c r="J5" s="22" t="s">
        <v>13</v>
      </c>
      <c r="K5" s="21" t="s">
        <v>14</v>
      </c>
      <c r="L5" s="23" t="s">
        <v>15</v>
      </c>
      <c r="M5" s="163" t="s">
        <v>6</v>
      </c>
      <c r="N5" s="164" t="s">
        <v>16</v>
      </c>
      <c r="O5" s="21" t="s">
        <v>14</v>
      </c>
      <c r="P5" s="23" t="s">
        <v>17</v>
      </c>
    </row>
    <row r="6" spans="1:16" s="3" customFormat="1" ht="18" customHeight="1">
      <c r="A6" s="18"/>
      <c r="B6" s="21"/>
      <c r="C6" s="22"/>
      <c r="D6" s="21"/>
      <c r="E6" s="23"/>
      <c r="F6" s="44"/>
      <c r="G6" s="21"/>
      <c r="H6" s="22"/>
      <c r="I6" s="23"/>
      <c r="J6" s="22"/>
      <c r="K6" s="21"/>
      <c r="L6" s="23"/>
      <c r="M6" s="165"/>
      <c r="N6" s="166"/>
      <c r="O6" s="21"/>
      <c r="P6" s="23"/>
    </row>
    <row r="7" spans="1:16" s="3" customFormat="1" ht="18" customHeight="1">
      <c r="A7" s="93" t="s">
        <v>18</v>
      </c>
      <c r="B7" s="89">
        <f aca="true" t="shared" si="0" ref="B7:B38">H7-G7</f>
        <v>25177</v>
      </c>
      <c r="C7" s="87">
        <f>J7-'[2]县区（6)'!J7</f>
        <v>25623</v>
      </c>
      <c r="D7" s="89">
        <f aca="true" t="shared" si="1" ref="D7:D38">B7-C7</f>
        <v>-446</v>
      </c>
      <c r="E7" s="115">
        <f aca="true" t="shared" si="2" ref="E7:E38">IF(C7&lt;=0,0,D7/C7*100)</f>
        <v>-1.7406236584318775</v>
      </c>
      <c r="F7" s="89">
        <f>SUM(F8:F14)</f>
        <v>584405</v>
      </c>
      <c r="G7" s="94">
        <v>345187</v>
      </c>
      <c r="H7" s="104">
        <v>370364</v>
      </c>
      <c r="I7" s="115">
        <f aca="true" t="shared" si="3" ref="I7:I38">IF(F7&lt;=0,0,H7/F7*100)</f>
        <v>63.37454333895158</v>
      </c>
      <c r="J7" s="104">
        <v>334602</v>
      </c>
      <c r="K7" s="89">
        <f aca="true" t="shared" si="4" ref="K7:K38">H7-J7</f>
        <v>35762</v>
      </c>
      <c r="L7" s="115">
        <f aca="true" t="shared" si="5" ref="L7:L38">IF(J7&lt;=0,0,K7/J7*100)</f>
        <v>10.687921769744353</v>
      </c>
      <c r="M7" s="167">
        <v>385361</v>
      </c>
      <c r="N7" s="168">
        <v>340473</v>
      </c>
      <c r="O7" s="169">
        <f aca="true" t="shared" si="6" ref="O7:O39">M7-N7</f>
        <v>44888</v>
      </c>
      <c r="P7" s="170">
        <f aca="true" t="shared" si="7" ref="P7:P38">O7/N7*100</f>
        <v>13.184011654374943</v>
      </c>
    </row>
    <row r="8" spans="1:16" s="3" customFormat="1" ht="18" customHeight="1">
      <c r="A8" s="89" t="s">
        <v>19</v>
      </c>
      <c r="B8" s="89">
        <f t="shared" si="0"/>
        <v>8315</v>
      </c>
      <c r="C8" s="87">
        <f>J8-'[2]县区（6)'!J8</f>
        <v>8772</v>
      </c>
      <c r="D8" s="89">
        <f t="shared" si="1"/>
        <v>-457</v>
      </c>
      <c r="E8" s="115">
        <f t="shared" si="2"/>
        <v>-5.209758321933425</v>
      </c>
      <c r="F8" s="89">
        <v>180943</v>
      </c>
      <c r="G8" s="94">
        <v>121801</v>
      </c>
      <c r="H8" s="104">
        <v>130116</v>
      </c>
      <c r="I8" s="115">
        <f t="shared" si="3"/>
        <v>71.9099384889164</v>
      </c>
      <c r="J8" s="104">
        <v>99196</v>
      </c>
      <c r="K8" s="89">
        <f t="shared" si="4"/>
        <v>30920</v>
      </c>
      <c r="L8" s="115">
        <f t="shared" si="5"/>
        <v>31.17061171821444</v>
      </c>
      <c r="M8" s="167">
        <v>145113</v>
      </c>
      <c r="N8" s="168">
        <v>105067</v>
      </c>
      <c r="O8" s="169">
        <f t="shared" si="6"/>
        <v>40046</v>
      </c>
      <c r="P8" s="170">
        <f t="shared" si="7"/>
        <v>38.11472679337946</v>
      </c>
    </row>
    <row r="9" spans="1:16" s="3" customFormat="1" ht="18" customHeight="1">
      <c r="A9" s="89" t="s">
        <v>20</v>
      </c>
      <c r="B9" s="89">
        <f t="shared" si="0"/>
        <v>2923</v>
      </c>
      <c r="C9" s="87">
        <f>J9-'[2]县区（6)'!J9</f>
        <v>3653</v>
      </c>
      <c r="D9" s="89">
        <f t="shared" si="1"/>
        <v>-730</v>
      </c>
      <c r="E9" s="115">
        <f t="shared" si="2"/>
        <v>-19.98357514371749</v>
      </c>
      <c r="F9" s="89">
        <v>85439</v>
      </c>
      <c r="G9" s="94">
        <v>43343</v>
      </c>
      <c r="H9" s="104">
        <v>46266</v>
      </c>
      <c r="I9" s="115">
        <f t="shared" si="3"/>
        <v>54.1509146876719</v>
      </c>
      <c r="J9" s="104">
        <v>46206</v>
      </c>
      <c r="K9" s="89">
        <f t="shared" si="4"/>
        <v>60</v>
      </c>
      <c r="L9" s="115">
        <f t="shared" si="5"/>
        <v>0.1298532658096351</v>
      </c>
      <c r="M9" s="167">
        <v>46266</v>
      </c>
      <c r="N9" s="168">
        <v>46206</v>
      </c>
      <c r="O9" s="169">
        <f t="shared" si="6"/>
        <v>60</v>
      </c>
      <c r="P9" s="170">
        <f t="shared" si="7"/>
        <v>0.1298532658096351</v>
      </c>
    </row>
    <row r="10" spans="1:16" s="3" customFormat="1" ht="18" customHeight="1">
      <c r="A10" s="92" t="s">
        <v>21</v>
      </c>
      <c r="B10" s="89">
        <f t="shared" si="0"/>
        <v>2410</v>
      </c>
      <c r="C10" s="87">
        <f>J10-'[2]县区（6)'!J10</f>
        <v>329</v>
      </c>
      <c r="D10" s="89">
        <f t="shared" si="1"/>
        <v>2081</v>
      </c>
      <c r="E10" s="115">
        <f t="shared" si="2"/>
        <v>632.5227963525836</v>
      </c>
      <c r="F10" s="89">
        <v>12935</v>
      </c>
      <c r="G10" s="94">
        <v>5292</v>
      </c>
      <c r="H10" s="104">
        <v>7702</v>
      </c>
      <c r="I10" s="115">
        <f t="shared" si="3"/>
        <v>59.543873212214926</v>
      </c>
      <c r="J10" s="104">
        <v>6587</v>
      </c>
      <c r="K10" s="89">
        <f t="shared" si="4"/>
        <v>1115</v>
      </c>
      <c r="L10" s="115">
        <f t="shared" si="5"/>
        <v>16.92728100804615</v>
      </c>
      <c r="M10" s="167">
        <v>7702</v>
      </c>
      <c r="N10" s="168">
        <v>6587</v>
      </c>
      <c r="O10" s="169">
        <f t="shared" si="6"/>
        <v>1115</v>
      </c>
      <c r="P10" s="170">
        <f t="shared" si="7"/>
        <v>16.92728100804615</v>
      </c>
    </row>
    <row r="11" spans="1:16" s="3" customFormat="1" ht="18" customHeight="1">
      <c r="A11" s="92" t="s">
        <v>22</v>
      </c>
      <c r="B11" s="89">
        <f t="shared" si="0"/>
        <v>18</v>
      </c>
      <c r="C11" s="87">
        <f>J11-'[2]县区（6)'!J11</f>
        <v>15</v>
      </c>
      <c r="D11" s="89">
        <f t="shared" si="1"/>
        <v>3</v>
      </c>
      <c r="E11" s="115">
        <f t="shared" si="2"/>
        <v>20</v>
      </c>
      <c r="F11" s="89">
        <v>8196</v>
      </c>
      <c r="G11" s="94">
        <v>1899</v>
      </c>
      <c r="H11" s="104">
        <v>1917</v>
      </c>
      <c r="I11" s="115">
        <f t="shared" si="3"/>
        <v>23.389458272327964</v>
      </c>
      <c r="J11" s="104">
        <v>3700</v>
      </c>
      <c r="K11" s="89">
        <f t="shared" si="4"/>
        <v>-1783</v>
      </c>
      <c r="L11" s="115">
        <f t="shared" si="5"/>
        <v>-48.18918918918919</v>
      </c>
      <c r="M11" s="167">
        <v>1917</v>
      </c>
      <c r="N11" s="168">
        <v>3700</v>
      </c>
      <c r="O11" s="169">
        <f t="shared" si="6"/>
        <v>-1783</v>
      </c>
      <c r="P11" s="170">
        <f t="shared" si="7"/>
        <v>-48.18918918918919</v>
      </c>
    </row>
    <row r="12" spans="1:16" s="3" customFormat="1" ht="18" customHeight="1">
      <c r="A12" s="92" t="s">
        <v>23</v>
      </c>
      <c r="B12" s="89">
        <f t="shared" si="0"/>
        <v>5795</v>
      </c>
      <c r="C12" s="87">
        <f>J12-'[2]县区（6)'!J12</f>
        <v>5751</v>
      </c>
      <c r="D12" s="89">
        <f t="shared" si="1"/>
        <v>44</v>
      </c>
      <c r="E12" s="115">
        <f t="shared" si="2"/>
        <v>0.7650843331594506</v>
      </c>
      <c r="F12" s="89">
        <v>135667</v>
      </c>
      <c r="G12" s="94">
        <v>85029</v>
      </c>
      <c r="H12" s="104">
        <v>90824</v>
      </c>
      <c r="I12" s="115">
        <f t="shared" si="3"/>
        <v>66.94627285928044</v>
      </c>
      <c r="J12" s="104">
        <v>90153</v>
      </c>
      <c r="K12" s="89">
        <f t="shared" si="4"/>
        <v>671</v>
      </c>
      <c r="L12" s="115">
        <f t="shared" si="5"/>
        <v>0.7442902621099686</v>
      </c>
      <c r="M12" s="167">
        <v>90824</v>
      </c>
      <c r="N12" s="168">
        <v>90153</v>
      </c>
      <c r="O12" s="169">
        <f t="shared" si="6"/>
        <v>671</v>
      </c>
      <c r="P12" s="170">
        <f t="shared" si="7"/>
        <v>0.7442902621099686</v>
      </c>
    </row>
    <row r="13" spans="1:16" s="3" customFormat="1" ht="18" customHeight="1">
      <c r="A13" s="92" t="s">
        <v>24</v>
      </c>
      <c r="B13" s="89">
        <f t="shared" si="0"/>
        <v>2498</v>
      </c>
      <c r="C13" s="87">
        <f>J13-'[2]县区（6)'!J13</f>
        <v>2032</v>
      </c>
      <c r="D13" s="89">
        <f t="shared" si="1"/>
        <v>466</v>
      </c>
      <c r="E13" s="115">
        <f t="shared" si="2"/>
        <v>22.933070866141733</v>
      </c>
      <c r="F13" s="89">
        <v>47250</v>
      </c>
      <c r="G13" s="94">
        <v>27568</v>
      </c>
      <c r="H13" s="104">
        <v>30066</v>
      </c>
      <c r="I13" s="115">
        <f t="shared" si="3"/>
        <v>63.631746031746026</v>
      </c>
      <c r="J13" s="104">
        <v>27890</v>
      </c>
      <c r="K13" s="89">
        <f t="shared" si="4"/>
        <v>2176</v>
      </c>
      <c r="L13" s="115">
        <f t="shared" si="5"/>
        <v>7.802079598422374</v>
      </c>
      <c r="M13" s="167">
        <v>30066</v>
      </c>
      <c r="N13" s="168">
        <v>27890</v>
      </c>
      <c r="O13" s="169">
        <f t="shared" si="6"/>
        <v>2176</v>
      </c>
      <c r="P13" s="170">
        <f t="shared" si="7"/>
        <v>7.802079598422374</v>
      </c>
    </row>
    <row r="14" spans="1:16" s="3" customFormat="1" ht="18" customHeight="1">
      <c r="A14" s="92" t="s">
        <v>25</v>
      </c>
      <c r="B14" s="89">
        <f t="shared" si="0"/>
        <v>3218</v>
      </c>
      <c r="C14" s="87">
        <f>J14-'[2]县区（6)'!J14</f>
        <v>5071</v>
      </c>
      <c r="D14" s="89">
        <f t="shared" si="1"/>
        <v>-1853</v>
      </c>
      <c r="E14" s="115">
        <f t="shared" si="2"/>
        <v>-36.54111615066062</v>
      </c>
      <c r="F14" s="89">
        <v>113975</v>
      </c>
      <c r="G14" s="94">
        <v>60255</v>
      </c>
      <c r="H14" s="104">
        <v>63473</v>
      </c>
      <c r="I14" s="115">
        <f t="shared" si="3"/>
        <v>55.69028295678877</v>
      </c>
      <c r="J14" s="104">
        <v>60870</v>
      </c>
      <c r="K14" s="89">
        <f t="shared" si="4"/>
        <v>2603</v>
      </c>
      <c r="L14" s="115">
        <f t="shared" si="5"/>
        <v>4.276326597667159</v>
      </c>
      <c r="M14" s="167">
        <v>63473</v>
      </c>
      <c r="N14" s="168">
        <v>60870</v>
      </c>
      <c r="O14" s="169">
        <f t="shared" si="6"/>
        <v>2603</v>
      </c>
      <c r="P14" s="170">
        <f t="shared" si="7"/>
        <v>4.276326597667159</v>
      </c>
    </row>
    <row r="15" spans="1:16" s="3" customFormat="1" ht="18" customHeight="1">
      <c r="A15" s="173" t="s">
        <v>26</v>
      </c>
      <c r="B15" s="89">
        <f t="shared" si="0"/>
        <v>15958</v>
      </c>
      <c r="C15" s="87">
        <f>J15-'[2]县区（6)'!J15</f>
        <v>16919</v>
      </c>
      <c r="D15" s="89">
        <f t="shared" si="1"/>
        <v>-961</v>
      </c>
      <c r="E15" s="115">
        <f t="shared" si="2"/>
        <v>-5.680004728411844</v>
      </c>
      <c r="F15" s="89">
        <f>SUM(F16:F22)</f>
        <v>339854</v>
      </c>
      <c r="G15" s="94">
        <v>146212</v>
      </c>
      <c r="H15" s="104">
        <v>162170</v>
      </c>
      <c r="I15" s="115">
        <f t="shared" si="3"/>
        <v>47.717549300582014</v>
      </c>
      <c r="J15" s="104">
        <v>201480</v>
      </c>
      <c r="K15" s="89">
        <f t="shared" si="4"/>
        <v>-39310</v>
      </c>
      <c r="L15" s="115">
        <f t="shared" si="5"/>
        <v>-19.510621401627954</v>
      </c>
      <c r="M15" s="167">
        <v>177167</v>
      </c>
      <c r="N15" s="168">
        <v>207351</v>
      </c>
      <c r="O15" s="169">
        <f t="shared" si="6"/>
        <v>-30184</v>
      </c>
      <c r="P15" s="170">
        <f t="shared" si="7"/>
        <v>-14.55695897294925</v>
      </c>
    </row>
    <row r="16" spans="1:16" s="3" customFormat="1" ht="18" customHeight="1">
      <c r="A16" s="89" t="s">
        <v>27</v>
      </c>
      <c r="B16" s="89">
        <f t="shared" si="0"/>
        <v>4021</v>
      </c>
      <c r="C16" s="87">
        <f>J16-'[2]县区（6)'!J16</f>
        <v>2747</v>
      </c>
      <c r="D16" s="89">
        <f t="shared" si="1"/>
        <v>1274</v>
      </c>
      <c r="E16" s="115">
        <f t="shared" si="2"/>
        <v>46.37786676374226</v>
      </c>
      <c r="F16" s="89">
        <v>91060</v>
      </c>
      <c r="G16" s="94">
        <v>38189</v>
      </c>
      <c r="H16" s="104">
        <v>42210</v>
      </c>
      <c r="I16" s="115">
        <f t="shared" si="3"/>
        <v>46.35405227322644</v>
      </c>
      <c r="J16" s="104">
        <v>58692</v>
      </c>
      <c r="K16" s="89">
        <f t="shared" si="4"/>
        <v>-16482</v>
      </c>
      <c r="L16" s="115">
        <f t="shared" si="5"/>
        <v>-28.08219178082192</v>
      </c>
      <c r="M16" s="167">
        <v>57207</v>
      </c>
      <c r="N16" s="168">
        <v>64563</v>
      </c>
      <c r="O16" s="169">
        <f t="shared" si="6"/>
        <v>-7356</v>
      </c>
      <c r="P16" s="170">
        <f t="shared" si="7"/>
        <v>-11.393522605826867</v>
      </c>
    </row>
    <row r="17" spans="1:16" s="3" customFormat="1" ht="18" customHeight="1">
      <c r="A17" s="89" t="s">
        <v>28</v>
      </c>
      <c r="B17" s="89">
        <f t="shared" si="0"/>
        <v>2564</v>
      </c>
      <c r="C17" s="87">
        <f>J17-'[2]县区（6)'!J17</f>
        <v>2382</v>
      </c>
      <c r="D17" s="89">
        <f t="shared" si="1"/>
        <v>182</v>
      </c>
      <c r="E17" s="115">
        <f t="shared" si="2"/>
        <v>7.64063811922754</v>
      </c>
      <c r="F17" s="89">
        <v>54878</v>
      </c>
      <c r="G17" s="94">
        <v>32004</v>
      </c>
      <c r="H17" s="104">
        <v>34568</v>
      </c>
      <c r="I17" s="115">
        <f t="shared" si="3"/>
        <v>62.990633769452245</v>
      </c>
      <c r="J17" s="104">
        <v>36710</v>
      </c>
      <c r="K17" s="89">
        <f t="shared" si="4"/>
        <v>-2142</v>
      </c>
      <c r="L17" s="115">
        <f t="shared" si="5"/>
        <v>-5.834922364478344</v>
      </c>
      <c r="M17" s="167">
        <v>34568</v>
      </c>
      <c r="N17" s="168">
        <v>36710</v>
      </c>
      <c r="O17" s="169">
        <f t="shared" si="6"/>
        <v>-2142</v>
      </c>
      <c r="P17" s="170">
        <f t="shared" si="7"/>
        <v>-5.834922364478344</v>
      </c>
    </row>
    <row r="18" spans="1:16" s="3" customFormat="1" ht="18" customHeight="1">
      <c r="A18" s="92" t="s">
        <v>29</v>
      </c>
      <c r="B18" s="89">
        <f t="shared" si="0"/>
        <v>214</v>
      </c>
      <c r="C18" s="87">
        <f>J18-'[2]县区（6)'!J18</f>
        <v>300</v>
      </c>
      <c r="D18" s="89">
        <f t="shared" si="1"/>
        <v>-86</v>
      </c>
      <c r="E18" s="115">
        <f t="shared" si="2"/>
        <v>-28.666666666666668</v>
      </c>
      <c r="F18" s="89">
        <v>6468</v>
      </c>
      <c r="G18" s="94">
        <v>1572</v>
      </c>
      <c r="H18" s="104">
        <v>1786</v>
      </c>
      <c r="I18" s="115">
        <f t="shared" si="3"/>
        <v>27.61286332714904</v>
      </c>
      <c r="J18" s="104">
        <v>2575</v>
      </c>
      <c r="K18" s="89">
        <f t="shared" si="4"/>
        <v>-789</v>
      </c>
      <c r="L18" s="115">
        <f t="shared" si="5"/>
        <v>-30.640776699029125</v>
      </c>
      <c r="M18" s="167">
        <v>1786</v>
      </c>
      <c r="N18" s="168">
        <v>2575</v>
      </c>
      <c r="O18" s="169">
        <f t="shared" si="6"/>
        <v>-789</v>
      </c>
      <c r="P18" s="170">
        <f t="shared" si="7"/>
        <v>-30.640776699029125</v>
      </c>
    </row>
    <row r="19" spans="1:16" s="3" customFormat="1" ht="18" customHeight="1">
      <c r="A19" s="92" t="s">
        <v>30</v>
      </c>
      <c r="B19" s="89">
        <f t="shared" si="0"/>
        <v>17</v>
      </c>
      <c r="C19" s="87">
        <f>J19-'[2]县区（6)'!J19</f>
        <v>13</v>
      </c>
      <c r="D19" s="89">
        <f t="shared" si="1"/>
        <v>4</v>
      </c>
      <c r="E19" s="115">
        <f t="shared" si="2"/>
        <v>30.76923076923077</v>
      </c>
      <c r="F19" s="89">
        <v>463</v>
      </c>
      <c r="G19" s="94">
        <v>311</v>
      </c>
      <c r="H19" s="104">
        <v>328</v>
      </c>
      <c r="I19" s="115">
        <f t="shared" si="3"/>
        <v>70.84233261339092</v>
      </c>
      <c r="J19" s="104">
        <v>292</v>
      </c>
      <c r="K19" s="89">
        <f t="shared" si="4"/>
        <v>36</v>
      </c>
      <c r="L19" s="115">
        <f t="shared" si="5"/>
        <v>12.32876712328767</v>
      </c>
      <c r="M19" s="167">
        <v>328</v>
      </c>
      <c r="N19" s="168">
        <v>292</v>
      </c>
      <c r="O19" s="169">
        <f t="shared" si="6"/>
        <v>36</v>
      </c>
      <c r="P19" s="170">
        <f t="shared" si="7"/>
        <v>12.32876712328767</v>
      </c>
    </row>
    <row r="20" spans="1:16" s="3" customFormat="1" ht="18" customHeight="1">
      <c r="A20" s="92" t="s">
        <v>31</v>
      </c>
      <c r="B20" s="89">
        <f t="shared" si="0"/>
        <v>5502</v>
      </c>
      <c r="C20" s="87">
        <f>J20-'[2]县区（6)'!J20</f>
        <v>5329</v>
      </c>
      <c r="D20" s="89">
        <f t="shared" si="1"/>
        <v>173</v>
      </c>
      <c r="E20" s="115">
        <f t="shared" si="2"/>
        <v>3.246387689998124</v>
      </c>
      <c r="F20" s="89">
        <v>94667</v>
      </c>
      <c r="G20" s="94">
        <v>34235</v>
      </c>
      <c r="H20" s="104">
        <v>39737</v>
      </c>
      <c r="I20" s="115">
        <f t="shared" si="3"/>
        <v>41.9755564240971</v>
      </c>
      <c r="J20" s="104">
        <v>53687</v>
      </c>
      <c r="K20" s="89">
        <f t="shared" si="4"/>
        <v>-13950</v>
      </c>
      <c r="L20" s="115">
        <f t="shared" si="5"/>
        <v>-25.983943971538732</v>
      </c>
      <c r="M20" s="167">
        <v>39737</v>
      </c>
      <c r="N20" s="168">
        <v>53687</v>
      </c>
      <c r="O20" s="169">
        <f t="shared" si="6"/>
        <v>-13950</v>
      </c>
      <c r="P20" s="170">
        <f t="shared" si="7"/>
        <v>-25.983943971538732</v>
      </c>
    </row>
    <row r="21" spans="1:16" s="3" customFormat="1" ht="18" customHeight="1">
      <c r="A21" s="92" t="s">
        <v>32</v>
      </c>
      <c r="B21" s="89">
        <f t="shared" si="0"/>
        <v>1297</v>
      </c>
      <c r="C21" s="87">
        <f>J21-'[2]县区（6)'!J21</f>
        <v>1752</v>
      </c>
      <c r="D21" s="89">
        <f t="shared" si="1"/>
        <v>-455</v>
      </c>
      <c r="E21" s="115">
        <f t="shared" si="2"/>
        <v>-25.9703196347032</v>
      </c>
      <c r="F21" s="89">
        <v>29768</v>
      </c>
      <c r="G21" s="94">
        <v>14900</v>
      </c>
      <c r="H21" s="104">
        <v>16197</v>
      </c>
      <c r="I21" s="115">
        <f t="shared" si="3"/>
        <v>54.41077667293738</v>
      </c>
      <c r="J21" s="104">
        <v>15852</v>
      </c>
      <c r="K21" s="89">
        <f t="shared" si="4"/>
        <v>345</v>
      </c>
      <c r="L21" s="115">
        <f t="shared" si="5"/>
        <v>2.1763815291445874</v>
      </c>
      <c r="M21" s="167">
        <v>16197</v>
      </c>
      <c r="N21" s="168">
        <v>15852</v>
      </c>
      <c r="O21" s="169">
        <f t="shared" si="6"/>
        <v>345</v>
      </c>
      <c r="P21" s="170">
        <f t="shared" si="7"/>
        <v>2.1763815291445874</v>
      </c>
    </row>
    <row r="22" spans="1:16" s="3" customFormat="1" ht="18" customHeight="1">
      <c r="A22" s="92" t="s">
        <v>33</v>
      </c>
      <c r="B22" s="89">
        <f t="shared" si="0"/>
        <v>2343</v>
      </c>
      <c r="C22" s="87">
        <f>J22-'[2]县区（6)'!J22</f>
        <v>4396</v>
      </c>
      <c r="D22" s="89">
        <f t="shared" si="1"/>
        <v>-2053</v>
      </c>
      <c r="E22" s="115">
        <f t="shared" si="2"/>
        <v>-46.70154686078253</v>
      </c>
      <c r="F22" s="89">
        <v>62550</v>
      </c>
      <c r="G22" s="94">
        <v>25001</v>
      </c>
      <c r="H22" s="104">
        <v>27344</v>
      </c>
      <c r="I22" s="115">
        <f t="shared" si="3"/>
        <v>43.715427657873704</v>
      </c>
      <c r="J22" s="104">
        <v>33672</v>
      </c>
      <c r="K22" s="89">
        <f t="shared" si="4"/>
        <v>-6328</v>
      </c>
      <c r="L22" s="115">
        <f t="shared" si="5"/>
        <v>-18.793062485150866</v>
      </c>
      <c r="M22" s="167">
        <v>27344</v>
      </c>
      <c r="N22" s="168">
        <v>33672</v>
      </c>
      <c r="O22" s="169">
        <f t="shared" si="6"/>
        <v>-6328</v>
      </c>
      <c r="P22" s="170">
        <f t="shared" si="7"/>
        <v>-18.793062485150866</v>
      </c>
    </row>
    <row r="23" spans="1:16" s="3" customFormat="1" ht="18" customHeight="1">
      <c r="A23" s="173" t="s">
        <v>34</v>
      </c>
      <c r="B23" s="89">
        <f t="shared" si="0"/>
        <v>9219</v>
      </c>
      <c r="C23" s="87">
        <f>J23-'[2]县区（6)'!J23</f>
        <v>8704</v>
      </c>
      <c r="D23" s="89">
        <f t="shared" si="1"/>
        <v>515</v>
      </c>
      <c r="E23" s="115">
        <f t="shared" si="2"/>
        <v>5.916819852941177</v>
      </c>
      <c r="F23" s="89">
        <f>SUM(F24:F30)</f>
        <v>244551</v>
      </c>
      <c r="G23" s="94">
        <v>198975</v>
      </c>
      <c r="H23" s="104">
        <v>208194</v>
      </c>
      <c r="I23" s="115">
        <f t="shared" si="3"/>
        <v>85.13316240784131</v>
      </c>
      <c r="J23" s="104">
        <v>133122</v>
      </c>
      <c r="K23" s="89">
        <f t="shared" si="4"/>
        <v>75072</v>
      </c>
      <c r="L23" s="115">
        <f t="shared" si="5"/>
        <v>56.3933835128679</v>
      </c>
      <c r="M23" s="167">
        <v>208194</v>
      </c>
      <c r="N23" s="168">
        <v>133122</v>
      </c>
      <c r="O23" s="169">
        <f t="shared" si="6"/>
        <v>75072</v>
      </c>
      <c r="P23" s="170">
        <f t="shared" si="7"/>
        <v>56.3933835128679</v>
      </c>
    </row>
    <row r="24" spans="1:16" s="3" customFormat="1" ht="18" customHeight="1">
      <c r="A24" s="89" t="s">
        <v>27</v>
      </c>
      <c r="B24" s="89">
        <f t="shared" si="0"/>
        <v>4294</v>
      </c>
      <c r="C24" s="87">
        <f>J24-'[2]县区（6)'!J24</f>
        <v>6025</v>
      </c>
      <c r="D24" s="89">
        <f t="shared" si="1"/>
        <v>-1731</v>
      </c>
      <c r="E24" s="115">
        <f t="shared" si="2"/>
        <v>-28.730290456431533</v>
      </c>
      <c r="F24" s="3">
        <v>89883</v>
      </c>
      <c r="G24" s="94">
        <v>83612</v>
      </c>
      <c r="H24" s="104">
        <v>87906</v>
      </c>
      <c r="I24" s="115">
        <f t="shared" si="3"/>
        <v>97.80047394946763</v>
      </c>
      <c r="J24" s="104">
        <v>40504</v>
      </c>
      <c r="K24" s="89">
        <f t="shared" si="4"/>
        <v>47402</v>
      </c>
      <c r="L24" s="115">
        <f t="shared" si="5"/>
        <v>117.03041674896306</v>
      </c>
      <c r="M24" s="167">
        <v>87906</v>
      </c>
      <c r="N24" s="168">
        <v>40504</v>
      </c>
      <c r="O24" s="169">
        <f t="shared" si="6"/>
        <v>47402</v>
      </c>
      <c r="P24" s="170">
        <f t="shared" si="7"/>
        <v>117.03041674896306</v>
      </c>
    </row>
    <row r="25" spans="1:16" s="3" customFormat="1" ht="18" customHeight="1">
      <c r="A25" s="89" t="s">
        <v>28</v>
      </c>
      <c r="B25" s="89">
        <f t="shared" si="0"/>
        <v>359</v>
      </c>
      <c r="C25" s="87">
        <f>J25-'[2]县区（6)'!J25</f>
        <v>1271</v>
      </c>
      <c r="D25" s="89">
        <f t="shared" si="1"/>
        <v>-912</v>
      </c>
      <c r="E25" s="115">
        <f t="shared" si="2"/>
        <v>-71.75452399685287</v>
      </c>
      <c r="F25" s="89">
        <v>30561</v>
      </c>
      <c r="G25" s="94">
        <v>11339</v>
      </c>
      <c r="H25" s="104">
        <v>11698</v>
      </c>
      <c r="I25" s="115">
        <f t="shared" si="3"/>
        <v>38.27754327410752</v>
      </c>
      <c r="J25" s="104">
        <v>9496</v>
      </c>
      <c r="K25" s="89">
        <f t="shared" si="4"/>
        <v>2202</v>
      </c>
      <c r="L25" s="115">
        <f t="shared" si="5"/>
        <v>23.18871103622578</v>
      </c>
      <c r="M25" s="167">
        <v>11698</v>
      </c>
      <c r="N25" s="168">
        <v>9496</v>
      </c>
      <c r="O25" s="169">
        <f t="shared" si="6"/>
        <v>2202</v>
      </c>
      <c r="P25" s="170">
        <f t="shared" si="7"/>
        <v>23.18871103622578</v>
      </c>
    </row>
    <row r="26" spans="1:16" s="3" customFormat="1" ht="18" customHeight="1">
      <c r="A26" s="92" t="s">
        <v>29</v>
      </c>
      <c r="B26" s="89">
        <f t="shared" si="0"/>
        <v>2196</v>
      </c>
      <c r="C26" s="87">
        <f>J26-'[2]县区（6)'!J26</f>
        <v>29</v>
      </c>
      <c r="D26" s="89">
        <f t="shared" si="1"/>
        <v>2167</v>
      </c>
      <c r="E26" s="115">
        <f t="shared" si="2"/>
        <v>7472.4137931034475</v>
      </c>
      <c r="F26" s="89">
        <v>6467</v>
      </c>
      <c r="G26" s="94">
        <v>3720</v>
      </c>
      <c r="H26" s="104">
        <v>5916</v>
      </c>
      <c r="I26" s="115">
        <f t="shared" si="3"/>
        <v>91.4798206278027</v>
      </c>
      <c r="J26" s="104">
        <v>4012</v>
      </c>
      <c r="K26" s="89">
        <f t="shared" si="4"/>
        <v>1904</v>
      </c>
      <c r="L26" s="115">
        <f t="shared" si="5"/>
        <v>47.45762711864407</v>
      </c>
      <c r="M26" s="167">
        <v>5916</v>
      </c>
      <c r="N26" s="168">
        <v>4012</v>
      </c>
      <c r="O26" s="169">
        <f t="shared" si="6"/>
        <v>1904</v>
      </c>
      <c r="P26" s="170">
        <f t="shared" si="7"/>
        <v>47.45762711864407</v>
      </c>
    </row>
    <row r="27" spans="1:16" s="3" customFormat="1" ht="18" customHeight="1">
      <c r="A27" s="92" t="s">
        <v>30</v>
      </c>
      <c r="B27" s="89">
        <f t="shared" si="0"/>
        <v>1</v>
      </c>
      <c r="C27" s="87">
        <f>J27-'[2]县区（6)'!J27</f>
        <v>2</v>
      </c>
      <c r="D27" s="89">
        <f t="shared" si="1"/>
        <v>-1</v>
      </c>
      <c r="E27" s="115">
        <f t="shared" si="2"/>
        <v>-50</v>
      </c>
      <c r="F27" s="89">
        <v>7733</v>
      </c>
      <c r="G27" s="94">
        <v>1588</v>
      </c>
      <c r="H27" s="104">
        <v>1589</v>
      </c>
      <c r="I27" s="115">
        <f t="shared" si="3"/>
        <v>20.548299495667916</v>
      </c>
      <c r="J27" s="104">
        <v>3408</v>
      </c>
      <c r="K27" s="89">
        <f t="shared" si="4"/>
        <v>-1819</v>
      </c>
      <c r="L27" s="115">
        <f t="shared" si="5"/>
        <v>-53.374413145539904</v>
      </c>
      <c r="M27" s="167">
        <v>1589</v>
      </c>
      <c r="N27" s="168">
        <v>3408</v>
      </c>
      <c r="O27" s="169">
        <f t="shared" si="6"/>
        <v>-1819</v>
      </c>
      <c r="P27" s="170">
        <f t="shared" si="7"/>
        <v>-53.374413145539904</v>
      </c>
    </row>
    <row r="28" spans="1:16" s="3" customFormat="1" ht="18" customHeight="1">
      <c r="A28" s="92" t="s">
        <v>31</v>
      </c>
      <c r="B28" s="89">
        <f t="shared" si="0"/>
        <v>293</v>
      </c>
      <c r="C28" s="87">
        <f>J28-'[2]县区（6)'!J28</f>
        <v>422</v>
      </c>
      <c r="D28" s="89">
        <f t="shared" si="1"/>
        <v>-129</v>
      </c>
      <c r="E28" s="115">
        <f t="shared" si="2"/>
        <v>-30.568720379146917</v>
      </c>
      <c r="F28" s="89">
        <v>41000</v>
      </c>
      <c r="G28" s="94">
        <v>50794</v>
      </c>
      <c r="H28" s="104">
        <v>51087</v>
      </c>
      <c r="I28" s="115">
        <f t="shared" si="3"/>
        <v>124.60243902439025</v>
      </c>
      <c r="J28" s="104">
        <v>36466</v>
      </c>
      <c r="K28" s="89">
        <f t="shared" si="4"/>
        <v>14621</v>
      </c>
      <c r="L28" s="115">
        <f t="shared" si="5"/>
        <v>40.09488290462349</v>
      </c>
      <c r="M28" s="167">
        <v>51087</v>
      </c>
      <c r="N28" s="168">
        <v>36466</v>
      </c>
      <c r="O28" s="169">
        <f t="shared" si="6"/>
        <v>14621</v>
      </c>
      <c r="P28" s="170">
        <f t="shared" si="7"/>
        <v>40.09488290462349</v>
      </c>
    </row>
    <row r="29" spans="1:16" s="3" customFormat="1" ht="18" customHeight="1">
      <c r="A29" s="92" t="s">
        <v>32</v>
      </c>
      <c r="B29" s="89">
        <f t="shared" si="0"/>
        <v>1201</v>
      </c>
      <c r="C29" s="87">
        <f>J29-'[2]县区（6)'!J29</f>
        <v>280</v>
      </c>
      <c r="D29" s="89">
        <f t="shared" si="1"/>
        <v>921</v>
      </c>
      <c r="E29" s="115">
        <f t="shared" si="2"/>
        <v>328.9285714285714</v>
      </c>
      <c r="F29" s="89">
        <v>17482</v>
      </c>
      <c r="G29" s="94">
        <v>12668</v>
      </c>
      <c r="H29" s="104">
        <v>13869</v>
      </c>
      <c r="I29" s="115">
        <f t="shared" si="3"/>
        <v>79.33302825763643</v>
      </c>
      <c r="J29" s="104">
        <v>12038</v>
      </c>
      <c r="K29" s="89">
        <f t="shared" si="4"/>
        <v>1831</v>
      </c>
      <c r="L29" s="115">
        <f t="shared" si="5"/>
        <v>15.21016780196046</v>
      </c>
      <c r="M29" s="167">
        <v>13869</v>
      </c>
      <c r="N29" s="168">
        <v>12038</v>
      </c>
      <c r="O29" s="169">
        <f t="shared" si="6"/>
        <v>1831</v>
      </c>
      <c r="P29" s="170">
        <f t="shared" si="7"/>
        <v>15.21016780196046</v>
      </c>
    </row>
    <row r="30" spans="1:16" s="3" customFormat="1" ht="18" customHeight="1">
      <c r="A30" s="92" t="s">
        <v>33</v>
      </c>
      <c r="B30" s="89">
        <f t="shared" si="0"/>
        <v>875</v>
      </c>
      <c r="C30" s="87">
        <f>J30-'[2]县区（6)'!J30</f>
        <v>675</v>
      </c>
      <c r="D30" s="89">
        <f t="shared" si="1"/>
        <v>200</v>
      </c>
      <c r="E30" s="115">
        <f t="shared" si="2"/>
        <v>29.629629629629626</v>
      </c>
      <c r="F30" s="89">
        <v>51425</v>
      </c>
      <c r="G30" s="94">
        <v>35254</v>
      </c>
      <c r="H30" s="104">
        <v>36129</v>
      </c>
      <c r="I30" s="115">
        <f t="shared" si="3"/>
        <v>70.25571220223627</v>
      </c>
      <c r="J30" s="104">
        <v>27198</v>
      </c>
      <c r="K30" s="89">
        <f t="shared" si="4"/>
        <v>8931</v>
      </c>
      <c r="L30" s="115">
        <f t="shared" si="5"/>
        <v>32.8369733068608</v>
      </c>
      <c r="M30" s="167">
        <v>36129</v>
      </c>
      <c r="N30" s="168">
        <v>27198</v>
      </c>
      <c r="O30" s="169">
        <f t="shared" si="6"/>
        <v>8931</v>
      </c>
      <c r="P30" s="170">
        <f t="shared" si="7"/>
        <v>32.8369733068608</v>
      </c>
    </row>
    <row r="31" spans="1:16" s="3" customFormat="1" ht="18" customHeight="1">
      <c r="A31" s="93" t="s">
        <v>35</v>
      </c>
      <c r="B31" s="89">
        <f t="shared" si="0"/>
        <v>170287</v>
      </c>
      <c r="C31" s="87">
        <f>J31-'[2]县区（6)'!J31</f>
        <v>143344</v>
      </c>
      <c r="D31" s="89">
        <f t="shared" si="1"/>
        <v>26943</v>
      </c>
      <c r="E31" s="115">
        <f t="shared" si="2"/>
        <v>18.796043085165756</v>
      </c>
      <c r="F31" s="89">
        <f>SUM(F32:F38)</f>
        <v>3051994</v>
      </c>
      <c r="G31" s="94">
        <v>1511430</v>
      </c>
      <c r="H31" s="104">
        <v>1681717</v>
      </c>
      <c r="I31" s="115">
        <f t="shared" si="3"/>
        <v>55.10223807779438</v>
      </c>
      <c r="J31" s="104">
        <v>1671446</v>
      </c>
      <c r="K31" s="89">
        <f t="shared" si="4"/>
        <v>10271</v>
      </c>
      <c r="L31" s="115">
        <f t="shared" si="5"/>
        <v>0.6144978659196887</v>
      </c>
      <c r="M31" s="167">
        <v>1681717</v>
      </c>
      <c r="N31" s="168">
        <v>1671446</v>
      </c>
      <c r="O31" s="169">
        <f t="shared" si="6"/>
        <v>10271</v>
      </c>
      <c r="P31" s="170">
        <f t="shared" si="7"/>
        <v>0.6144978659196887</v>
      </c>
    </row>
    <row r="32" spans="1:16" s="3" customFormat="1" ht="18" customHeight="1">
      <c r="A32" s="89" t="s">
        <v>27</v>
      </c>
      <c r="B32" s="89">
        <f t="shared" si="0"/>
        <v>23879</v>
      </c>
      <c r="C32" s="87">
        <f>J32-'[2]县区（6)'!J32</f>
        <v>23523</v>
      </c>
      <c r="D32" s="89">
        <f t="shared" si="1"/>
        <v>356</v>
      </c>
      <c r="E32" s="115">
        <f t="shared" si="2"/>
        <v>1.51341240488033</v>
      </c>
      <c r="F32" s="89">
        <v>706000</v>
      </c>
      <c r="G32" s="94">
        <v>287502</v>
      </c>
      <c r="H32" s="104">
        <v>311381</v>
      </c>
      <c r="I32" s="115">
        <f t="shared" si="3"/>
        <v>44.104957507082155</v>
      </c>
      <c r="J32" s="104">
        <v>298171</v>
      </c>
      <c r="K32" s="89">
        <f t="shared" si="4"/>
        <v>13210</v>
      </c>
      <c r="L32" s="115">
        <f t="shared" si="5"/>
        <v>4.430343661858464</v>
      </c>
      <c r="M32" s="167">
        <v>311381</v>
      </c>
      <c r="N32" s="168">
        <v>298171</v>
      </c>
      <c r="O32" s="169">
        <f t="shared" si="6"/>
        <v>13210</v>
      </c>
      <c r="P32" s="170">
        <f t="shared" si="7"/>
        <v>4.430343661858464</v>
      </c>
    </row>
    <row r="33" spans="1:16" s="3" customFormat="1" ht="18" customHeight="1">
      <c r="A33" s="89" t="s">
        <v>28</v>
      </c>
      <c r="B33" s="89">
        <f t="shared" si="0"/>
        <v>19926</v>
      </c>
      <c r="C33" s="87">
        <f>J33-'[2]县区（6)'!J33</f>
        <v>14081</v>
      </c>
      <c r="D33" s="89">
        <f t="shared" si="1"/>
        <v>5845</v>
      </c>
      <c r="E33" s="115">
        <f t="shared" si="2"/>
        <v>41.50983594915134</v>
      </c>
      <c r="F33" s="89">
        <v>382604</v>
      </c>
      <c r="G33" s="94">
        <v>158335</v>
      </c>
      <c r="H33" s="104">
        <v>178261</v>
      </c>
      <c r="I33" s="115">
        <f t="shared" si="3"/>
        <v>46.59151498677484</v>
      </c>
      <c r="J33" s="104">
        <v>188790</v>
      </c>
      <c r="K33" s="89">
        <f t="shared" si="4"/>
        <v>-10529</v>
      </c>
      <c r="L33" s="115">
        <f t="shared" si="5"/>
        <v>-5.577096244504476</v>
      </c>
      <c r="M33" s="167">
        <v>178261</v>
      </c>
      <c r="N33" s="168">
        <v>188790</v>
      </c>
      <c r="O33" s="169">
        <f t="shared" si="6"/>
        <v>-10529</v>
      </c>
      <c r="P33" s="170">
        <f t="shared" si="7"/>
        <v>-5.577096244504476</v>
      </c>
    </row>
    <row r="34" spans="1:16" s="3" customFormat="1" ht="18" customHeight="1">
      <c r="A34" s="92" t="s">
        <v>29</v>
      </c>
      <c r="B34" s="89">
        <f t="shared" si="0"/>
        <v>4451</v>
      </c>
      <c r="C34" s="87">
        <f>J34-'[2]县区（6)'!J34</f>
        <v>2721</v>
      </c>
      <c r="D34" s="89">
        <f t="shared" si="1"/>
        <v>1730</v>
      </c>
      <c r="E34" s="115">
        <f t="shared" si="2"/>
        <v>63.57956633590591</v>
      </c>
      <c r="F34" s="89">
        <v>89895</v>
      </c>
      <c r="G34" s="94">
        <v>43418</v>
      </c>
      <c r="H34" s="104">
        <v>47869</v>
      </c>
      <c r="I34" s="115">
        <f t="shared" si="3"/>
        <v>53.24990266421936</v>
      </c>
      <c r="J34" s="104">
        <v>47622</v>
      </c>
      <c r="K34" s="89">
        <f t="shared" si="4"/>
        <v>247</v>
      </c>
      <c r="L34" s="115">
        <f t="shared" si="5"/>
        <v>0.5186678425937592</v>
      </c>
      <c r="M34" s="167">
        <v>47869</v>
      </c>
      <c r="N34" s="168">
        <v>47622</v>
      </c>
      <c r="O34" s="169">
        <f t="shared" si="6"/>
        <v>247</v>
      </c>
      <c r="P34" s="170">
        <f t="shared" si="7"/>
        <v>0.5186678425937592</v>
      </c>
    </row>
    <row r="35" spans="1:16" s="3" customFormat="1" ht="18" customHeight="1">
      <c r="A35" s="92" t="s">
        <v>30</v>
      </c>
      <c r="B35" s="89">
        <f t="shared" si="0"/>
        <v>1383</v>
      </c>
      <c r="C35" s="87">
        <f>J35-'[2]县区（6)'!J35</f>
        <v>1705</v>
      </c>
      <c r="D35" s="89">
        <f t="shared" si="1"/>
        <v>-322</v>
      </c>
      <c r="E35" s="115">
        <f t="shared" si="2"/>
        <v>-18.885630498533722</v>
      </c>
      <c r="F35" s="89">
        <v>29513</v>
      </c>
      <c r="G35" s="94">
        <v>11096</v>
      </c>
      <c r="H35" s="104">
        <v>12479</v>
      </c>
      <c r="I35" s="115">
        <f t="shared" si="3"/>
        <v>42.28306170162301</v>
      </c>
      <c r="J35" s="104">
        <v>18013</v>
      </c>
      <c r="K35" s="89">
        <f t="shared" si="4"/>
        <v>-5534</v>
      </c>
      <c r="L35" s="115">
        <f t="shared" si="5"/>
        <v>-30.722256148337312</v>
      </c>
      <c r="M35" s="167">
        <v>12479</v>
      </c>
      <c r="N35" s="168">
        <v>18013</v>
      </c>
      <c r="O35" s="169">
        <f t="shared" si="6"/>
        <v>-5534</v>
      </c>
      <c r="P35" s="170">
        <f t="shared" si="7"/>
        <v>-30.722256148337312</v>
      </c>
    </row>
    <row r="36" spans="1:16" s="3" customFormat="1" ht="18" customHeight="1">
      <c r="A36" s="92" t="s">
        <v>31</v>
      </c>
      <c r="B36" s="89">
        <f t="shared" si="0"/>
        <v>53625</v>
      </c>
      <c r="C36" s="87">
        <f>J36-'[2]县区（6)'!J36</f>
        <v>30337</v>
      </c>
      <c r="D36" s="89">
        <f t="shared" si="1"/>
        <v>23288</v>
      </c>
      <c r="E36" s="115">
        <f t="shared" si="2"/>
        <v>76.76434716682598</v>
      </c>
      <c r="F36" s="89">
        <v>626582</v>
      </c>
      <c r="G36" s="94">
        <v>313445</v>
      </c>
      <c r="H36" s="104">
        <v>367070</v>
      </c>
      <c r="I36" s="115">
        <f t="shared" si="3"/>
        <v>58.58291492573997</v>
      </c>
      <c r="J36" s="104">
        <v>338518</v>
      </c>
      <c r="K36" s="89">
        <f t="shared" si="4"/>
        <v>28552</v>
      </c>
      <c r="L36" s="115">
        <f t="shared" si="5"/>
        <v>8.434411168682315</v>
      </c>
      <c r="M36" s="167">
        <v>367070</v>
      </c>
      <c r="N36" s="168">
        <v>338518</v>
      </c>
      <c r="O36" s="169">
        <f t="shared" si="6"/>
        <v>28552</v>
      </c>
      <c r="P36" s="170">
        <f t="shared" si="7"/>
        <v>8.434411168682315</v>
      </c>
    </row>
    <row r="37" spans="1:16" s="3" customFormat="1" ht="18" customHeight="1">
      <c r="A37" s="92" t="s">
        <v>32</v>
      </c>
      <c r="B37" s="89">
        <f t="shared" si="0"/>
        <v>14536</v>
      </c>
      <c r="C37" s="87">
        <f>J37-'[2]县区（6)'!J37</f>
        <v>27619</v>
      </c>
      <c r="D37" s="89">
        <f t="shared" si="1"/>
        <v>-13083</v>
      </c>
      <c r="E37" s="115">
        <f t="shared" si="2"/>
        <v>-47.3695644302835</v>
      </c>
      <c r="F37" s="89">
        <v>301696</v>
      </c>
      <c r="G37" s="94">
        <v>189937</v>
      </c>
      <c r="H37" s="104">
        <v>204473</v>
      </c>
      <c r="I37" s="115">
        <f t="shared" si="3"/>
        <v>67.77451474331778</v>
      </c>
      <c r="J37" s="104">
        <v>207757</v>
      </c>
      <c r="K37" s="89">
        <f t="shared" si="4"/>
        <v>-3284</v>
      </c>
      <c r="L37" s="115">
        <f t="shared" si="5"/>
        <v>-1.5806928286411528</v>
      </c>
      <c r="M37" s="167">
        <v>204473</v>
      </c>
      <c r="N37" s="168">
        <v>207757</v>
      </c>
      <c r="O37" s="169">
        <f t="shared" si="6"/>
        <v>-3284</v>
      </c>
      <c r="P37" s="170">
        <f t="shared" si="7"/>
        <v>-1.5806928286411528</v>
      </c>
    </row>
    <row r="38" spans="1:16" s="3" customFormat="1" ht="18" customHeight="1">
      <c r="A38" s="92" t="s">
        <v>33</v>
      </c>
      <c r="B38" s="89">
        <f t="shared" si="0"/>
        <v>52487</v>
      </c>
      <c r="C38" s="87">
        <f>J38-'[2]县区（6)'!J38</f>
        <v>43358</v>
      </c>
      <c r="D38" s="89">
        <f t="shared" si="1"/>
        <v>9129</v>
      </c>
      <c r="E38" s="115">
        <f t="shared" si="2"/>
        <v>21.054937958392912</v>
      </c>
      <c r="F38" s="89">
        <v>915704</v>
      </c>
      <c r="G38" s="94">
        <v>507697</v>
      </c>
      <c r="H38" s="104">
        <v>560184</v>
      </c>
      <c r="I38" s="115">
        <f t="shared" si="3"/>
        <v>61.175226929226035</v>
      </c>
      <c r="J38" s="104">
        <v>572575</v>
      </c>
      <c r="K38" s="89">
        <f t="shared" si="4"/>
        <v>-12391</v>
      </c>
      <c r="L38" s="115">
        <f t="shared" si="5"/>
        <v>-2.1640833078635984</v>
      </c>
      <c r="M38" s="167">
        <v>560184</v>
      </c>
      <c r="N38" s="168">
        <v>572575</v>
      </c>
      <c r="O38" s="169">
        <f t="shared" si="6"/>
        <v>-12391</v>
      </c>
      <c r="P38" s="170">
        <f t="shared" si="7"/>
        <v>-2.1640833078635984</v>
      </c>
    </row>
    <row r="39" spans="1:16" s="3" customFormat="1" ht="14.25">
      <c r="A39" s="35" t="s">
        <v>36</v>
      </c>
      <c r="B39" s="5"/>
      <c r="C39" s="5"/>
      <c r="D39" s="7"/>
      <c r="E39" s="8"/>
      <c r="F39" s="79"/>
      <c r="G39" s="5"/>
      <c r="H39" s="5"/>
      <c r="I39" s="5"/>
      <c r="J39" s="7"/>
      <c r="K39" s="5"/>
      <c r="L39" s="8"/>
      <c r="O39" s="171">
        <f t="shared" si="6"/>
        <v>0</v>
      </c>
      <c r="P39" s="172"/>
    </row>
  </sheetData>
  <sheetProtection/>
  <mergeCells count="22">
    <mergeCell ref="D3:G3"/>
    <mergeCell ref="K3:L3"/>
    <mergeCell ref="B4:E4"/>
    <mergeCell ref="F4:L4"/>
    <mergeCell ref="M4:P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A1:P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zoomScaleSheetLayoutView="100" workbookViewId="0" topLeftCell="A22">
      <selection activeCell="S69" sqref="S69"/>
    </sheetView>
  </sheetViews>
  <sheetFormatPr defaultColWidth="8.7109375" defaultRowHeight="15"/>
  <cols>
    <col min="1" max="1" width="35.421875" style="5" customWidth="1"/>
    <col min="2" max="3" width="10.7109375" style="5" customWidth="1"/>
    <col min="4" max="4" width="10.7109375" style="7" customWidth="1"/>
    <col min="5" max="5" width="10.7109375" style="8" customWidth="1"/>
    <col min="6" max="6" width="10.7109375" style="7" customWidth="1"/>
    <col min="7" max="7" width="10.7109375" style="5" customWidth="1"/>
    <col min="8" max="8" width="10.7109375" style="8" customWidth="1"/>
    <col min="9" max="9" width="10.7109375" style="107" customWidth="1"/>
    <col min="10" max="10" width="10.7109375" style="108" customWidth="1"/>
    <col min="11" max="11" width="10.7109375" style="5" customWidth="1"/>
    <col min="12" max="12" width="10.7109375" style="8" customWidth="1"/>
    <col min="13" max="13" width="5.7109375" style="3" hidden="1" customWidth="1"/>
    <col min="14" max="14" width="9.140625" style="3" customWidth="1"/>
    <col min="15" max="32" width="9.00390625" style="3" bestFit="1" customWidth="1"/>
    <col min="33" max="16384" width="8.7109375" style="3" customWidth="1"/>
  </cols>
  <sheetData>
    <row r="1" spans="1:13" s="3" customFormat="1" ht="19.5" customHeight="1">
      <c r="A1" s="9" t="s">
        <v>37</v>
      </c>
      <c r="B1" s="9"/>
      <c r="C1" s="9"/>
      <c r="D1" s="9"/>
      <c r="E1" s="9"/>
      <c r="F1" s="9"/>
      <c r="G1" s="9"/>
      <c r="H1" s="9"/>
      <c r="I1" s="143"/>
      <c r="J1" s="143"/>
      <c r="K1" s="9"/>
      <c r="L1" s="9"/>
      <c r="M1" s="9"/>
    </row>
    <row r="2" spans="1:13" s="78" customFormat="1" ht="3" customHeight="1">
      <c r="A2" s="9"/>
      <c r="B2" s="9"/>
      <c r="C2" s="9"/>
      <c r="D2" s="9"/>
      <c r="E2" s="9"/>
      <c r="F2" s="9"/>
      <c r="G2" s="9"/>
      <c r="H2" s="9"/>
      <c r="I2" s="143"/>
      <c r="J2" s="143"/>
      <c r="K2" s="9"/>
      <c r="L2" s="9"/>
      <c r="M2" s="9"/>
    </row>
    <row r="3" spans="1:13" s="3" customFormat="1" ht="19.5" customHeight="1">
      <c r="A3" s="3" t="s">
        <v>1</v>
      </c>
      <c r="B3" s="5"/>
      <c r="C3" s="7"/>
      <c r="D3" s="68"/>
      <c r="E3" s="68"/>
      <c r="F3" s="99" t="s">
        <v>2</v>
      </c>
      <c r="G3" s="5"/>
      <c r="H3" s="5"/>
      <c r="I3" s="144" t="s">
        <v>2</v>
      </c>
      <c r="J3" s="144"/>
      <c r="K3" s="98" t="s">
        <v>3</v>
      </c>
      <c r="L3" s="98"/>
      <c r="M3" s="98"/>
    </row>
    <row r="4" spans="1:13" s="3" customFormat="1" ht="19.5" customHeight="1">
      <c r="A4" s="109" t="s">
        <v>4</v>
      </c>
      <c r="B4" s="41" t="s">
        <v>5</v>
      </c>
      <c r="C4" s="42"/>
      <c r="D4" s="42"/>
      <c r="E4" s="70"/>
      <c r="F4" s="110" t="s">
        <v>6</v>
      </c>
      <c r="G4" s="111"/>
      <c r="H4" s="111"/>
      <c r="I4" s="145"/>
      <c r="J4" s="145"/>
      <c r="K4" s="111"/>
      <c r="L4" s="146"/>
      <c r="M4" s="99"/>
    </row>
    <row r="5" spans="1:13" s="3" customFormat="1" ht="19.5" customHeight="1">
      <c r="A5" s="112"/>
      <c r="B5" s="21" t="s">
        <v>5</v>
      </c>
      <c r="C5" s="22" t="s">
        <v>7</v>
      </c>
      <c r="D5" s="21" t="s">
        <v>8</v>
      </c>
      <c r="E5" s="23" t="s">
        <v>9</v>
      </c>
      <c r="F5" s="43" t="s">
        <v>38</v>
      </c>
      <c r="G5" s="21" t="s">
        <v>11</v>
      </c>
      <c r="H5" s="25" t="s">
        <v>6</v>
      </c>
      <c r="I5" s="23" t="s">
        <v>39</v>
      </c>
      <c r="J5" s="25" t="s">
        <v>13</v>
      </c>
      <c r="K5" s="21" t="s">
        <v>14</v>
      </c>
      <c r="L5" s="23" t="s">
        <v>15</v>
      </c>
      <c r="M5" s="147" t="s">
        <v>40</v>
      </c>
    </row>
    <row r="6" spans="1:13" s="3" customFormat="1" ht="19.5" customHeight="1">
      <c r="A6" s="113"/>
      <c r="B6" s="21"/>
      <c r="C6" s="22"/>
      <c r="D6" s="21"/>
      <c r="E6" s="23"/>
      <c r="F6" s="44"/>
      <c r="G6" s="21"/>
      <c r="H6" s="25"/>
      <c r="I6" s="23"/>
      <c r="J6" s="25"/>
      <c r="K6" s="21"/>
      <c r="L6" s="23"/>
      <c r="M6" s="148"/>
    </row>
    <row r="7" spans="1:13" s="3" customFormat="1" ht="19.5" customHeight="1">
      <c r="A7" s="93" t="s">
        <v>41</v>
      </c>
      <c r="B7" s="89">
        <f aca="true" t="shared" si="0" ref="B7:B33">H7-G7</f>
        <v>15958</v>
      </c>
      <c r="C7" s="114">
        <f>J7-'[2]全市（6)'!J7</f>
        <v>16919</v>
      </c>
      <c r="D7" s="89">
        <f aca="true" t="shared" si="1" ref="D7:D33">B7-C7</f>
        <v>-961</v>
      </c>
      <c r="E7" s="115">
        <f aca="true" t="shared" si="2" ref="E7:E33">IF(C7&lt;=0,0,D7/C7*100)</f>
        <v>-5.680004728411844</v>
      </c>
      <c r="F7" s="89">
        <v>327482</v>
      </c>
      <c r="G7" s="89">
        <v>146212</v>
      </c>
      <c r="H7" s="114">
        <v>162170</v>
      </c>
      <c r="I7" s="32">
        <f aca="true" t="shared" si="3" ref="I7:I33">IF(F7&lt;=0,0,H7/F7*100)</f>
        <v>49.520278977165155</v>
      </c>
      <c r="J7" s="149">
        <v>201480</v>
      </c>
      <c r="K7" s="89">
        <f aca="true" t="shared" si="4" ref="K7:K33">H7-J7</f>
        <v>-39310</v>
      </c>
      <c r="L7" s="88">
        <f aca="true" t="shared" si="5" ref="L7:L33">IF(J7&lt;=0,0,K7/J7*100)</f>
        <v>-19.510621401627954</v>
      </c>
      <c r="M7" s="75"/>
    </row>
    <row r="8" spans="1:13" s="3" customFormat="1" ht="19.5" customHeight="1">
      <c r="A8" s="89" t="s">
        <v>42</v>
      </c>
      <c r="B8" s="89">
        <f t="shared" si="0"/>
        <v>3455</v>
      </c>
      <c r="C8" s="114">
        <f>J8-'[2]全市（6)'!J8</f>
        <v>5159</v>
      </c>
      <c r="D8" s="89">
        <f t="shared" si="1"/>
        <v>-1704</v>
      </c>
      <c r="E8" s="115">
        <f t="shared" si="2"/>
        <v>-33.02965691025393</v>
      </c>
      <c r="F8" s="89">
        <v>66000</v>
      </c>
      <c r="G8" s="89">
        <v>28349</v>
      </c>
      <c r="H8" s="114">
        <v>31804</v>
      </c>
      <c r="I8" s="32">
        <f t="shared" si="3"/>
        <v>48.18787878787879</v>
      </c>
      <c r="J8" s="149">
        <v>46230</v>
      </c>
      <c r="K8" s="89">
        <f t="shared" si="4"/>
        <v>-14426</v>
      </c>
      <c r="L8" s="88">
        <f t="shared" si="5"/>
        <v>-31.204845338524766</v>
      </c>
      <c r="M8" s="75"/>
    </row>
    <row r="9" spans="1:13" s="3" customFormat="1" ht="19.5" customHeight="1">
      <c r="A9" s="89" t="s">
        <v>43</v>
      </c>
      <c r="B9" s="89">
        <f t="shared" si="0"/>
        <v>2007</v>
      </c>
      <c r="C9" s="114">
        <f>J9-'[2]全市（6)'!J9</f>
        <v>3578</v>
      </c>
      <c r="D9" s="89">
        <f t="shared" si="1"/>
        <v>-1571</v>
      </c>
      <c r="E9" s="115">
        <f t="shared" si="2"/>
        <v>-43.90721073225266</v>
      </c>
      <c r="F9" s="89">
        <v>30000</v>
      </c>
      <c r="G9" s="89">
        <v>17234</v>
      </c>
      <c r="H9" s="114">
        <v>19241</v>
      </c>
      <c r="I9" s="32">
        <f t="shared" si="3"/>
        <v>64.13666666666667</v>
      </c>
      <c r="J9" s="149">
        <v>21922</v>
      </c>
      <c r="K9" s="89">
        <f t="shared" si="4"/>
        <v>-2681</v>
      </c>
      <c r="L9" s="88">
        <f t="shared" si="5"/>
        <v>-12.229723565368124</v>
      </c>
      <c r="M9" s="75"/>
    </row>
    <row r="10" spans="1:13" s="3" customFormat="1" ht="19.5" customHeight="1">
      <c r="A10" s="89" t="s">
        <v>44</v>
      </c>
      <c r="B10" s="89">
        <f t="shared" si="0"/>
        <v>577</v>
      </c>
      <c r="C10" s="114">
        <f>J10-'[2]全市（6)'!J10</f>
        <v>501</v>
      </c>
      <c r="D10" s="89">
        <f t="shared" si="1"/>
        <v>76</v>
      </c>
      <c r="E10" s="115">
        <f t="shared" si="2"/>
        <v>15.169660678642716</v>
      </c>
      <c r="F10" s="89">
        <v>9000</v>
      </c>
      <c r="G10" s="89">
        <v>2463</v>
      </c>
      <c r="H10" s="114">
        <v>3040</v>
      </c>
      <c r="I10" s="32">
        <f t="shared" si="3"/>
        <v>33.77777777777778</v>
      </c>
      <c r="J10" s="149">
        <v>4177</v>
      </c>
      <c r="K10" s="89">
        <f t="shared" si="4"/>
        <v>-1137</v>
      </c>
      <c r="L10" s="88">
        <f t="shared" si="5"/>
        <v>-27.220493176921234</v>
      </c>
      <c r="M10" s="75"/>
    </row>
    <row r="11" spans="1:13" s="3" customFormat="1" ht="19.5" customHeight="1">
      <c r="A11" s="89" t="s">
        <v>45</v>
      </c>
      <c r="B11" s="89">
        <f t="shared" si="0"/>
        <v>17</v>
      </c>
      <c r="C11" s="114">
        <f>J11-'[2]全市（6)'!J11</f>
        <v>102</v>
      </c>
      <c r="D11" s="89">
        <f t="shared" si="1"/>
        <v>-85</v>
      </c>
      <c r="E11" s="115">
        <f t="shared" si="2"/>
        <v>-83.33333333333334</v>
      </c>
      <c r="F11" s="89">
        <v>3600</v>
      </c>
      <c r="G11" s="89">
        <v>307</v>
      </c>
      <c r="H11" s="114">
        <v>324</v>
      </c>
      <c r="I11" s="32">
        <f t="shared" si="3"/>
        <v>9</v>
      </c>
      <c r="J11" s="149">
        <v>1681</v>
      </c>
      <c r="K11" s="89">
        <f t="shared" si="4"/>
        <v>-1357</v>
      </c>
      <c r="L11" s="88">
        <f t="shared" si="5"/>
        <v>-80.72575847709696</v>
      </c>
      <c r="M11" s="75"/>
    </row>
    <row r="12" spans="1:13" s="3" customFormat="1" ht="19.5" customHeight="1">
      <c r="A12" s="89" t="s">
        <v>46</v>
      </c>
      <c r="B12" s="89">
        <f t="shared" si="0"/>
        <v>1673</v>
      </c>
      <c r="C12" s="114">
        <f>J12-'[2]全市（6)'!J12</f>
        <v>1940</v>
      </c>
      <c r="D12" s="89">
        <f t="shared" si="1"/>
        <v>-267</v>
      </c>
      <c r="E12" s="115">
        <f t="shared" si="2"/>
        <v>-13.762886597938145</v>
      </c>
      <c r="F12" s="89">
        <v>25000</v>
      </c>
      <c r="G12" s="89">
        <v>10528</v>
      </c>
      <c r="H12" s="114">
        <v>12201</v>
      </c>
      <c r="I12" s="32">
        <f t="shared" si="3"/>
        <v>48.803999999999995</v>
      </c>
      <c r="J12" s="149">
        <v>14353</v>
      </c>
      <c r="K12" s="89">
        <f t="shared" si="4"/>
        <v>-2152</v>
      </c>
      <c r="L12" s="88">
        <f t="shared" si="5"/>
        <v>-14.993381174667316</v>
      </c>
      <c r="M12" s="75"/>
    </row>
    <row r="13" spans="1:13" s="3" customFormat="1" ht="19.5" customHeight="1">
      <c r="A13" s="89" t="s">
        <v>47</v>
      </c>
      <c r="B13" s="89">
        <f t="shared" si="0"/>
        <v>653</v>
      </c>
      <c r="C13" s="114">
        <f>J13-'[2]全市（6)'!J13</f>
        <v>153</v>
      </c>
      <c r="D13" s="89">
        <f t="shared" si="1"/>
        <v>500</v>
      </c>
      <c r="E13" s="115">
        <f t="shared" si="2"/>
        <v>326.797385620915</v>
      </c>
      <c r="F13" s="89">
        <v>13000</v>
      </c>
      <c r="G13" s="89">
        <v>11083</v>
      </c>
      <c r="H13" s="114">
        <v>11736</v>
      </c>
      <c r="I13" s="32">
        <f t="shared" si="3"/>
        <v>90.27692307692308</v>
      </c>
      <c r="J13" s="149">
        <v>4064</v>
      </c>
      <c r="K13" s="89">
        <f t="shared" si="4"/>
        <v>7672</v>
      </c>
      <c r="L13" s="88">
        <f t="shared" si="5"/>
        <v>188.7795275590551</v>
      </c>
      <c r="M13" s="75"/>
    </row>
    <row r="14" spans="1:13" s="3" customFormat="1" ht="19.5" customHeight="1">
      <c r="A14" s="89" t="s">
        <v>48</v>
      </c>
      <c r="B14" s="89">
        <f t="shared" si="0"/>
        <v>1491</v>
      </c>
      <c r="C14" s="114">
        <f>J14-'[2]全市（6)'!J14</f>
        <v>843</v>
      </c>
      <c r="D14" s="89">
        <f t="shared" si="1"/>
        <v>648</v>
      </c>
      <c r="E14" s="115">
        <f t="shared" si="2"/>
        <v>76.86832740213522</v>
      </c>
      <c r="F14" s="89">
        <v>11000</v>
      </c>
      <c r="G14" s="89">
        <v>6534</v>
      </c>
      <c r="H14" s="114">
        <v>8025</v>
      </c>
      <c r="I14" s="32">
        <f t="shared" si="3"/>
        <v>72.95454545454545</v>
      </c>
      <c r="J14" s="149">
        <v>6137</v>
      </c>
      <c r="K14" s="89">
        <f t="shared" si="4"/>
        <v>1888</v>
      </c>
      <c r="L14" s="88">
        <f t="shared" si="5"/>
        <v>30.764217044158382</v>
      </c>
      <c r="M14" s="75"/>
    </row>
    <row r="15" spans="1:13" s="3" customFormat="1" ht="19.5" customHeight="1">
      <c r="A15" s="89" t="s">
        <v>49</v>
      </c>
      <c r="B15" s="89">
        <f t="shared" si="0"/>
        <v>86</v>
      </c>
      <c r="C15" s="114">
        <f>J15-'[2]全市（6)'!J15</f>
        <v>83</v>
      </c>
      <c r="D15" s="89">
        <f t="shared" si="1"/>
        <v>3</v>
      </c>
      <c r="E15" s="115">
        <f t="shared" si="2"/>
        <v>3.614457831325301</v>
      </c>
      <c r="F15" s="89">
        <v>11500</v>
      </c>
      <c r="G15" s="89">
        <v>3894</v>
      </c>
      <c r="H15" s="114">
        <v>3980</v>
      </c>
      <c r="I15" s="32">
        <f t="shared" si="3"/>
        <v>34.608695652173914</v>
      </c>
      <c r="J15" s="149">
        <v>3864</v>
      </c>
      <c r="K15" s="89">
        <f t="shared" si="4"/>
        <v>116</v>
      </c>
      <c r="L15" s="88">
        <f t="shared" si="5"/>
        <v>3.002070393374741</v>
      </c>
      <c r="M15" s="75"/>
    </row>
    <row r="16" spans="1:13" s="3" customFormat="1" ht="19.5" customHeight="1">
      <c r="A16" s="89" t="s">
        <v>50</v>
      </c>
      <c r="B16" s="89">
        <f t="shared" si="0"/>
        <v>1956</v>
      </c>
      <c r="C16" s="114">
        <f>J16-'[2]全市（6)'!J16</f>
        <v>2090</v>
      </c>
      <c r="D16" s="89">
        <f t="shared" si="1"/>
        <v>-134</v>
      </c>
      <c r="E16" s="115">
        <f t="shared" si="2"/>
        <v>-6.411483253588517</v>
      </c>
      <c r="F16" s="89">
        <v>45000</v>
      </c>
      <c r="G16" s="89">
        <v>33192</v>
      </c>
      <c r="H16" s="114">
        <v>35148</v>
      </c>
      <c r="I16" s="32">
        <f t="shared" si="3"/>
        <v>78.10666666666667</v>
      </c>
      <c r="J16" s="149">
        <v>30508</v>
      </c>
      <c r="K16" s="89">
        <f t="shared" si="4"/>
        <v>4640</v>
      </c>
      <c r="L16" s="88">
        <f t="shared" si="5"/>
        <v>15.209125475285171</v>
      </c>
      <c r="M16" s="75"/>
    </row>
    <row r="17" spans="1:13" s="3" customFormat="1" ht="19.5" customHeight="1">
      <c r="A17" s="89" t="s">
        <v>51</v>
      </c>
      <c r="B17" s="89">
        <f t="shared" si="0"/>
        <v>672</v>
      </c>
      <c r="C17" s="114">
        <f>J17-'[2]全市（6)'!J17</f>
        <v>605</v>
      </c>
      <c r="D17" s="89">
        <f t="shared" si="1"/>
        <v>67</v>
      </c>
      <c r="E17" s="115">
        <f t="shared" si="2"/>
        <v>11.074380165289256</v>
      </c>
      <c r="F17" s="89">
        <v>8000</v>
      </c>
      <c r="G17" s="89">
        <v>4377</v>
      </c>
      <c r="H17" s="114">
        <v>5049</v>
      </c>
      <c r="I17" s="32">
        <f t="shared" si="3"/>
        <v>63.112500000000004</v>
      </c>
      <c r="J17" s="149">
        <v>4435</v>
      </c>
      <c r="K17" s="89">
        <f t="shared" si="4"/>
        <v>614</v>
      </c>
      <c r="L17" s="88">
        <f t="shared" si="5"/>
        <v>13.844419391206314</v>
      </c>
      <c r="M17" s="75"/>
    </row>
    <row r="18" spans="1:13" s="3" customFormat="1" ht="19.5" customHeight="1">
      <c r="A18" s="89" t="s">
        <v>52</v>
      </c>
      <c r="B18" s="89">
        <f t="shared" si="0"/>
        <v>204</v>
      </c>
      <c r="C18" s="114">
        <f>J18-'[2]全市（6)'!J18</f>
        <v>33</v>
      </c>
      <c r="D18" s="89">
        <f t="shared" si="1"/>
        <v>171</v>
      </c>
      <c r="E18" s="115">
        <f t="shared" si="2"/>
        <v>518.1818181818181</v>
      </c>
      <c r="F18" s="89">
        <v>30000</v>
      </c>
      <c r="G18" s="89">
        <v>6797</v>
      </c>
      <c r="H18" s="114">
        <v>7001</v>
      </c>
      <c r="I18" s="32">
        <f t="shared" si="3"/>
        <v>23.336666666666666</v>
      </c>
      <c r="J18" s="149">
        <v>27681</v>
      </c>
      <c r="K18" s="89">
        <f t="shared" si="4"/>
        <v>-20680</v>
      </c>
      <c r="L18" s="88">
        <f t="shared" si="5"/>
        <v>-74.70828366027239</v>
      </c>
      <c r="M18" s="75"/>
    </row>
    <row r="19" spans="1:13" s="3" customFormat="1" ht="19.5" customHeight="1">
      <c r="A19" s="89" t="s">
        <v>53</v>
      </c>
      <c r="B19" s="89">
        <f t="shared" si="0"/>
        <v>2961</v>
      </c>
      <c r="C19" s="114">
        <f>J19-'[2]全市（6)'!J19</f>
        <v>1646</v>
      </c>
      <c r="D19" s="89">
        <f t="shared" si="1"/>
        <v>1315</v>
      </c>
      <c r="E19" s="115">
        <f t="shared" si="2"/>
        <v>79.8906439854192</v>
      </c>
      <c r="F19" s="89">
        <v>60000</v>
      </c>
      <c r="G19" s="89">
        <v>20818</v>
      </c>
      <c r="H19" s="114">
        <v>23779</v>
      </c>
      <c r="I19" s="32">
        <f t="shared" si="3"/>
        <v>39.63166666666667</v>
      </c>
      <c r="J19" s="149">
        <v>35568</v>
      </c>
      <c r="K19" s="89">
        <f t="shared" si="4"/>
        <v>-11789</v>
      </c>
      <c r="L19" s="88">
        <f t="shared" si="5"/>
        <v>-33.14496176338282</v>
      </c>
      <c r="M19" s="75"/>
    </row>
    <row r="20" spans="1:13" s="3" customFormat="1" ht="19.5" customHeight="1">
      <c r="A20" s="89" t="s">
        <v>54</v>
      </c>
      <c r="B20" s="89">
        <f t="shared" si="0"/>
        <v>191</v>
      </c>
      <c r="C20" s="114">
        <f>J20-'[2]全市（6)'!J20</f>
        <v>186</v>
      </c>
      <c r="D20" s="89">
        <f t="shared" si="1"/>
        <v>5</v>
      </c>
      <c r="E20" s="115">
        <f t="shared" si="2"/>
        <v>2.6881720430107525</v>
      </c>
      <c r="F20" s="89">
        <v>1020</v>
      </c>
      <c r="G20" s="89">
        <v>617</v>
      </c>
      <c r="H20" s="114">
        <v>808</v>
      </c>
      <c r="I20" s="32">
        <f t="shared" si="3"/>
        <v>79.2156862745098</v>
      </c>
      <c r="J20" s="149">
        <v>669</v>
      </c>
      <c r="K20" s="89">
        <f t="shared" si="4"/>
        <v>139</v>
      </c>
      <c r="L20" s="88">
        <f t="shared" si="5"/>
        <v>20.777279521674142</v>
      </c>
      <c r="M20" s="75"/>
    </row>
    <row r="21" spans="1:13" s="3" customFormat="1" ht="19.5" customHeight="1">
      <c r="A21" s="89" t="s">
        <v>55</v>
      </c>
      <c r="B21" s="89">
        <f t="shared" si="0"/>
        <v>15</v>
      </c>
      <c r="C21" s="114">
        <f>J21-'[2]全市（6)'!J21</f>
        <v>0</v>
      </c>
      <c r="D21" s="89">
        <f t="shared" si="1"/>
        <v>15</v>
      </c>
      <c r="E21" s="115">
        <f t="shared" si="2"/>
        <v>0</v>
      </c>
      <c r="F21" s="89">
        <v>14362</v>
      </c>
      <c r="G21" s="89">
        <v>19</v>
      </c>
      <c r="H21" s="114">
        <v>34</v>
      </c>
      <c r="I21" s="32">
        <f t="shared" si="3"/>
        <v>0.2367358306642529</v>
      </c>
      <c r="J21" s="149">
        <v>191</v>
      </c>
      <c r="K21" s="89">
        <f t="shared" si="4"/>
        <v>-157</v>
      </c>
      <c r="L21" s="88">
        <f t="shared" si="5"/>
        <v>-82.19895287958116</v>
      </c>
      <c r="M21" s="75"/>
    </row>
    <row r="22" spans="1:13" s="3" customFormat="1" ht="19.5" customHeight="1">
      <c r="A22" s="93" t="s">
        <v>56</v>
      </c>
      <c r="B22" s="89">
        <f t="shared" si="0"/>
        <v>9219</v>
      </c>
      <c r="C22" s="114">
        <f>J22-'[2]全市（6)'!J22</f>
        <v>8704</v>
      </c>
      <c r="D22" s="89">
        <f t="shared" si="1"/>
        <v>515</v>
      </c>
      <c r="E22" s="115">
        <f t="shared" si="2"/>
        <v>5.916819852941177</v>
      </c>
      <c r="F22" s="89">
        <v>252958</v>
      </c>
      <c r="G22" s="89">
        <v>198975</v>
      </c>
      <c r="H22" s="114">
        <v>208194</v>
      </c>
      <c r="I22" s="32">
        <f t="shared" si="3"/>
        <v>82.30378165545268</v>
      </c>
      <c r="J22" s="149">
        <v>133122</v>
      </c>
      <c r="K22" s="89">
        <f t="shared" si="4"/>
        <v>75072</v>
      </c>
      <c r="L22" s="88">
        <f t="shared" si="5"/>
        <v>56.3933835128679</v>
      </c>
      <c r="M22" s="75"/>
    </row>
    <row r="23" spans="1:13" s="3" customFormat="1" ht="19.5" customHeight="1">
      <c r="A23" s="89" t="s">
        <v>57</v>
      </c>
      <c r="B23" s="89">
        <f t="shared" si="0"/>
        <v>1189</v>
      </c>
      <c r="C23" s="114">
        <f>J23-'[2]全市（6)'!J23</f>
        <v>1538</v>
      </c>
      <c r="D23" s="89">
        <f t="shared" si="1"/>
        <v>-349</v>
      </c>
      <c r="E23" s="115">
        <f t="shared" si="2"/>
        <v>-22.69180754226268</v>
      </c>
      <c r="F23" s="89">
        <v>37000</v>
      </c>
      <c r="G23" s="89">
        <v>9698</v>
      </c>
      <c r="H23" s="114">
        <v>10887</v>
      </c>
      <c r="I23" s="32">
        <f t="shared" si="3"/>
        <v>29.424324324324324</v>
      </c>
      <c r="J23" s="149">
        <v>29483</v>
      </c>
      <c r="K23" s="89">
        <f t="shared" si="4"/>
        <v>-18596</v>
      </c>
      <c r="L23" s="88">
        <f t="shared" si="5"/>
        <v>-63.073635654444935</v>
      </c>
      <c r="M23" s="75"/>
    </row>
    <row r="24" spans="1:13" s="3" customFormat="1" ht="19.5" customHeight="1">
      <c r="A24" s="116" t="s">
        <v>58</v>
      </c>
      <c r="B24" s="89">
        <f t="shared" si="0"/>
        <v>0</v>
      </c>
      <c r="C24" s="114">
        <f>J24-'[2]全市（6)'!J24</f>
        <v>0</v>
      </c>
      <c r="D24" s="89">
        <f t="shared" si="1"/>
        <v>0</v>
      </c>
      <c r="E24" s="115">
        <f t="shared" si="2"/>
        <v>0</v>
      </c>
      <c r="F24" s="89"/>
      <c r="G24" s="89">
        <v>1385</v>
      </c>
      <c r="H24" s="114">
        <v>1385</v>
      </c>
      <c r="I24" s="32">
        <f t="shared" si="3"/>
        <v>0</v>
      </c>
      <c r="J24" s="149">
        <v>11200</v>
      </c>
      <c r="K24" s="89">
        <f t="shared" si="4"/>
        <v>-9815</v>
      </c>
      <c r="L24" s="88">
        <f t="shared" si="5"/>
        <v>-87.63392857142858</v>
      </c>
      <c r="M24" s="75"/>
    </row>
    <row r="25" spans="1:13" s="3" customFormat="1" ht="19.5" customHeight="1">
      <c r="A25" s="116" t="s">
        <v>59</v>
      </c>
      <c r="B25" s="89">
        <f t="shared" si="0"/>
        <v>0</v>
      </c>
      <c r="C25" s="114">
        <f>J25-'[2]全市（6)'!J25</f>
        <v>0</v>
      </c>
      <c r="D25" s="89">
        <f t="shared" si="1"/>
        <v>0</v>
      </c>
      <c r="E25" s="115">
        <f t="shared" si="2"/>
        <v>0</v>
      </c>
      <c r="F25" s="89"/>
      <c r="G25" s="89">
        <v>989</v>
      </c>
      <c r="H25" s="114">
        <v>989</v>
      </c>
      <c r="I25" s="32">
        <f t="shared" si="3"/>
        <v>0</v>
      </c>
      <c r="J25" s="149">
        <v>8000</v>
      </c>
      <c r="K25" s="89">
        <f t="shared" si="4"/>
        <v>-7011</v>
      </c>
      <c r="L25" s="88">
        <f t="shared" si="5"/>
        <v>-87.6375</v>
      </c>
      <c r="M25" s="75"/>
    </row>
    <row r="26" spans="1:13" s="3" customFormat="1" ht="19.5" customHeight="1">
      <c r="A26" s="89" t="s">
        <v>60</v>
      </c>
      <c r="B26" s="89">
        <f t="shared" si="0"/>
        <v>1573</v>
      </c>
      <c r="C26" s="114">
        <f>J26-'[2]全市（6)'!J26</f>
        <v>971</v>
      </c>
      <c r="D26" s="89">
        <f t="shared" si="1"/>
        <v>602</v>
      </c>
      <c r="E26" s="115">
        <f t="shared" si="2"/>
        <v>61.997940267765195</v>
      </c>
      <c r="F26" s="89">
        <v>33000</v>
      </c>
      <c r="G26" s="89">
        <v>13262</v>
      </c>
      <c r="H26" s="114">
        <v>14835</v>
      </c>
      <c r="I26" s="32">
        <f t="shared" si="3"/>
        <v>44.95454545454545</v>
      </c>
      <c r="J26" s="149">
        <v>20282</v>
      </c>
      <c r="K26" s="89">
        <f t="shared" si="4"/>
        <v>-5447</v>
      </c>
      <c r="L26" s="88">
        <f t="shared" si="5"/>
        <v>-26.85632580613352</v>
      </c>
      <c r="M26" s="75"/>
    </row>
    <row r="27" spans="1:13" s="3" customFormat="1" ht="19.5" customHeight="1">
      <c r="A27" s="89" t="s">
        <v>61</v>
      </c>
      <c r="B27" s="89">
        <f t="shared" si="0"/>
        <v>357</v>
      </c>
      <c r="C27" s="114">
        <f>J27-'[2]全市（6)'!J27</f>
        <v>4828</v>
      </c>
      <c r="D27" s="89">
        <f t="shared" si="1"/>
        <v>-4471</v>
      </c>
      <c r="E27" s="115">
        <f t="shared" si="2"/>
        <v>-92.6056338028169</v>
      </c>
      <c r="F27" s="89">
        <v>30000</v>
      </c>
      <c r="G27" s="89">
        <v>33758</v>
      </c>
      <c r="H27" s="114">
        <v>34115</v>
      </c>
      <c r="I27" s="32">
        <f t="shared" si="3"/>
        <v>113.71666666666667</v>
      </c>
      <c r="J27" s="149">
        <v>15585</v>
      </c>
      <c r="K27" s="89">
        <f t="shared" si="4"/>
        <v>18530</v>
      </c>
      <c r="L27" s="88">
        <f t="shared" si="5"/>
        <v>118.89637471928137</v>
      </c>
      <c r="M27" s="75"/>
    </row>
    <row r="28" spans="1:13" s="3" customFormat="1" ht="19.5" customHeight="1">
      <c r="A28" s="89" t="s">
        <v>62</v>
      </c>
      <c r="B28" s="89">
        <f t="shared" si="0"/>
        <v>-150</v>
      </c>
      <c r="C28" s="114">
        <f>J28-'[2]全市（6)'!J28</f>
        <v>0</v>
      </c>
      <c r="D28" s="89">
        <f t="shared" si="1"/>
        <v>-150</v>
      </c>
      <c r="E28" s="115">
        <f t="shared" si="2"/>
        <v>0</v>
      </c>
      <c r="F28" s="89">
        <v>2000</v>
      </c>
      <c r="G28" s="89">
        <v>6200</v>
      </c>
      <c r="H28" s="114">
        <v>6050</v>
      </c>
      <c r="I28" s="32">
        <f t="shared" si="3"/>
        <v>302.5</v>
      </c>
      <c r="J28" s="149">
        <v>486</v>
      </c>
      <c r="K28" s="89">
        <f t="shared" si="4"/>
        <v>5564</v>
      </c>
      <c r="L28" s="88">
        <f t="shared" si="5"/>
        <v>1144.8559670781895</v>
      </c>
      <c r="M28" s="75"/>
    </row>
    <row r="29" spans="1:13" s="3" customFormat="1" ht="19.5" customHeight="1">
      <c r="A29" s="92" t="s">
        <v>63</v>
      </c>
      <c r="B29" s="89">
        <f t="shared" si="0"/>
        <v>3642</v>
      </c>
      <c r="C29" s="114">
        <f>J29-'[2]全市（6)'!J29</f>
        <v>691</v>
      </c>
      <c r="D29" s="89">
        <f t="shared" si="1"/>
        <v>2951</v>
      </c>
      <c r="E29" s="115">
        <f t="shared" si="2"/>
        <v>427.06222865412445</v>
      </c>
      <c r="F29" s="89">
        <v>104500</v>
      </c>
      <c r="G29" s="89">
        <v>102762</v>
      </c>
      <c r="H29" s="114">
        <v>106404</v>
      </c>
      <c r="I29" s="32">
        <f t="shared" si="3"/>
        <v>101.822009569378</v>
      </c>
      <c r="J29" s="149">
        <v>44304</v>
      </c>
      <c r="K29" s="89">
        <f t="shared" si="4"/>
        <v>62100</v>
      </c>
      <c r="L29" s="88">
        <f t="shared" si="5"/>
        <v>140.16793066088843</v>
      </c>
      <c r="M29" s="75"/>
    </row>
    <row r="30" spans="1:13" s="3" customFormat="1" ht="19.5" customHeight="1">
      <c r="A30" s="89" t="s">
        <v>64</v>
      </c>
      <c r="B30" s="89">
        <f t="shared" si="0"/>
        <v>-1</v>
      </c>
      <c r="C30" s="114">
        <f>J30-'[2]全市（6)'!J30</f>
        <v>30</v>
      </c>
      <c r="D30" s="89">
        <f t="shared" si="1"/>
        <v>-31</v>
      </c>
      <c r="E30" s="115">
        <f t="shared" si="2"/>
        <v>-103.33333333333334</v>
      </c>
      <c r="F30" s="89">
        <v>12000</v>
      </c>
      <c r="G30" s="89">
        <v>13806</v>
      </c>
      <c r="H30" s="114">
        <v>13805</v>
      </c>
      <c r="I30" s="32">
        <f t="shared" si="3"/>
        <v>115.04166666666666</v>
      </c>
      <c r="J30" s="149">
        <v>2573</v>
      </c>
      <c r="K30" s="89">
        <f t="shared" si="4"/>
        <v>11232</v>
      </c>
      <c r="L30" s="88">
        <f t="shared" si="5"/>
        <v>436.5332296929654</v>
      </c>
      <c r="M30" s="75"/>
    </row>
    <row r="31" spans="1:13" s="3" customFormat="1" ht="19.5" customHeight="1">
      <c r="A31" s="89" t="s">
        <v>65</v>
      </c>
      <c r="B31" s="89">
        <f t="shared" si="0"/>
        <v>31</v>
      </c>
      <c r="C31" s="114">
        <f>J31-'[2]全市（6)'!J31</f>
        <v>0</v>
      </c>
      <c r="D31" s="89">
        <f t="shared" si="1"/>
        <v>31</v>
      </c>
      <c r="E31" s="115">
        <f t="shared" si="2"/>
        <v>0</v>
      </c>
      <c r="F31" s="89">
        <v>6500</v>
      </c>
      <c r="G31" s="89">
        <v>6780</v>
      </c>
      <c r="H31" s="114">
        <v>6811</v>
      </c>
      <c r="I31" s="32">
        <f t="shared" si="3"/>
        <v>104.78461538461539</v>
      </c>
      <c r="J31" s="149">
        <v>1922</v>
      </c>
      <c r="K31" s="89">
        <f t="shared" si="4"/>
        <v>4889</v>
      </c>
      <c r="L31" s="88">
        <f t="shared" si="5"/>
        <v>254.3704474505723</v>
      </c>
      <c r="M31" s="75"/>
    </row>
    <row r="32" spans="1:13" s="3" customFormat="1" ht="19.5" customHeight="1">
      <c r="A32" s="89" t="s">
        <v>66</v>
      </c>
      <c r="B32" s="89">
        <f t="shared" si="0"/>
        <v>2578</v>
      </c>
      <c r="C32" s="114">
        <f>J32-'[2]全市（6)'!J32</f>
        <v>646</v>
      </c>
      <c r="D32" s="89">
        <f t="shared" si="1"/>
        <v>1932</v>
      </c>
      <c r="E32" s="115">
        <f t="shared" si="2"/>
        <v>299.07120743034056</v>
      </c>
      <c r="F32" s="89">
        <v>27958</v>
      </c>
      <c r="G32" s="89">
        <v>12709</v>
      </c>
      <c r="H32" s="114">
        <v>15287</v>
      </c>
      <c r="I32" s="32">
        <f t="shared" si="3"/>
        <v>54.67844624078976</v>
      </c>
      <c r="J32" s="149">
        <v>18487</v>
      </c>
      <c r="K32" s="89">
        <f t="shared" si="4"/>
        <v>-3200</v>
      </c>
      <c r="L32" s="88">
        <f t="shared" si="5"/>
        <v>-17.309460702115</v>
      </c>
      <c r="M32" s="75"/>
    </row>
    <row r="33" spans="1:13" s="3" customFormat="1" ht="19.5" customHeight="1">
      <c r="A33" s="117" t="s">
        <v>67</v>
      </c>
      <c r="B33" s="89">
        <f t="shared" si="0"/>
        <v>25177</v>
      </c>
      <c r="C33" s="114">
        <f>J33-'[2]全市（6)'!J33</f>
        <v>25623</v>
      </c>
      <c r="D33" s="89">
        <f t="shared" si="1"/>
        <v>-446</v>
      </c>
      <c r="E33" s="115">
        <f t="shared" si="2"/>
        <v>-1.7406236584318775</v>
      </c>
      <c r="F33" s="94">
        <v>580440</v>
      </c>
      <c r="G33" s="89">
        <v>345187</v>
      </c>
      <c r="H33" s="114">
        <v>370364</v>
      </c>
      <c r="I33" s="32">
        <f t="shared" si="3"/>
        <v>63.807456412376816</v>
      </c>
      <c r="J33" s="149">
        <v>334602</v>
      </c>
      <c r="K33" s="89">
        <f t="shared" si="4"/>
        <v>35762</v>
      </c>
      <c r="L33" s="88">
        <f t="shared" si="5"/>
        <v>10.687921769744353</v>
      </c>
      <c r="M33" s="75"/>
    </row>
    <row r="34" spans="1:12" s="3" customFormat="1" ht="19.5" customHeight="1">
      <c r="A34" s="35" t="s">
        <v>36</v>
      </c>
      <c r="B34" s="5"/>
      <c r="C34" s="7"/>
      <c r="D34" s="5"/>
      <c r="E34" s="8"/>
      <c r="F34" s="118"/>
      <c r="G34" s="5"/>
      <c r="H34" s="7"/>
      <c r="I34" s="150"/>
      <c r="J34" s="108"/>
      <c r="K34" s="5"/>
      <c r="L34" s="8"/>
    </row>
    <row r="35" spans="1:13" s="3" customFormat="1" ht="19.5" customHeight="1">
      <c r="A35" s="9" t="s">
        <v>68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3" customFormat="1" ht="19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s="3" customFormat="1" ht="19.5" customHeight="1">
      <c r="A37" s="3" t="s">
        <v>1</v>
      </c>
      <c r="B37" s="5"/>
      <c r="C37" s="7"/>
      <c r="D37" s="68"/>
      <c r="E37" s="68"/>
      <c r="F37" s="99" t="s">
        <v>2</v>
      </c>
      <c r="G37" s="5"/>
      <c r="H37" s="5"/>
      <c r="I37" s="40" t="s">
        <v>2</v>
      </c>
      <c r="J37" s="40"/>
      <c r="K37" s="98" t="s">
        <v>3</v>
      </c>
      <c r="L37" s="98"/>
      <c r="M37" s="98"/>
    </row>
    <row r="38" spans="1:12" s="3" customFormat="1" ht="24" customHeight="1">
      <c r="A38" s="119" t="s">
        <v>4</v>
      </c>
      <c r="B38" s="120" t="s">
        <v>5</v>
      </c>
      <c r="C38" s="121"/>
      <c r="D38" s="121"/>
      <c r="E38" s="121"/>
      <c r="F38" s="122" t="s">
        <v>6</v>
      </c>
      <c r="G38" s="123"/>
      <c r="H38" s="123"/>
      <c r="I38" s="123"/>
      <c r="J38" s="123"/>
      <c r="K38" s="123"/>
      <c r="L38" s="151"/>
    </row>
    <row r="39" spans="1:12" s="3" customFormat="1" ht="24" customHeight="1">
      <c r="A39" s="124"/>
      <c r="B39" s="125" t="s">
        <v>5</v>
      </c>
      <c r="C39" s="126" t="s">
        <v>7</v>
      </c>
      <c r="D39" s="127" t="s">
        <v>8</v>
      </c>
      <c r="E39" s="128" t="s">
        <v>9</v>
      </c>
      <c r="F39" s="129" t="s">
        <v>38</v>
      </c>
      <c r="G39" s="125" t="s">
        <v>11</v>
      </c>
      <c r="H39" s="130" t="s">
        <v>6</v>
      </c>
      <c r="I39" s="128" t="s">
        <v>69</v>
      </c>
      <c r="J39" s="126" t="s">
        <v>13</v>
      </c>
      <c r="K39" s="127" t="s">
        <v>14</v>
      </c>
      <c r="L39" s="128" t="s">
        <v>15</v>
      </c>
    </row>
    <row r="40" spans="1:12" s="3" customFormat="1" ht="19.5" customHeight="1">
      <c r="A40" s="131"/>
      <c r="B40" s="132"/>
      <c r="C40" s="133"/>
      <c r="D40" s="134"/>
      <c r="E40" s="135"/>
      <c r="F40" s="136"/>
      <c r="G40" s="132"/>
      <c r="H40" s="137"/>
      <c r="I40" s="135"/>
      <c r="J40" s="133"/>
      <c r="K40" s="134"/>
      <c r="L40" s="135"/>
    </row>
    <row r="41" spans="1:12" s="3" customFormat="1" ht="19.5" customHeight="1">
      <c r="A41" s="116" t="s">
        <v>70</v>
      </c>
      <c r="B41" s="89">
        <f aca="true" t="shared" si="6" ref="B41:B65">H41-G41</f>
        <v>14716</v>
      </c>
      <c r="C41" s="87">
        <f>J41-'[2]全市（6)'!J41</f>
        <v>17256</v>
      </c>
      <c r="D41" s="89">
        <f aca="true" t="shared" si="7" ref="D41:D65">B41-C41</f>
        <v>-2540</v>
      </c>
      <c r="E41" s="115">
        <f aca="true" t="shared" si="8" ref="E41:E65">IF(C41&lt;=0,0,D41/C41*100)</f>
        <v>-14.719517848864164</v>
      </c>
      <c r="F41" s="138">
        <v>280000</v>
      </c>
      <c r="G41" s="94">
        <v>126470</v>
      </c>
      <c r="H41" s="139">
        <v>141186</v>
      </c>
      <c r="I41" s="152">
        <f aca="true" t="shared" si="9" ref="I41:I65">IF(F41&lt;=0,0,H41/F41*100)</f>
        <v>50.42357142857142</v>
      </c>
      <c r="J41" s="153">
        <v>227088</v>
      </c>
      <c r="K41" s="154">
        <f aca="true" t="shared" si="10" ref="K41:K65">H41-J41</f>
        <v>-85902</v>
      </c>
      <c r="L41" s="155">
        <f aca="true" t="shared" si="11" ref="L41:L65">IF(J41&lt;=0,0,K41/J41*100)</f>
        <v>-37.8276262946523</v>
      </c>
    </row>
    <row r="42" spans="1:12" s="3" customFormat="1" ht="19.5" customHeight="1">
      <c r="A42" s="116" t="s">
        <v>71</v>
      </c>
      <c r="B42" s="89">
        <f t="shared" si="6"/>
        <v>0</v>
      </c>
      <c r="C42" s="87">
        <f>J42-'[2]全市（6)'!J42</f>
        <v>0</v>
      </c>
      <c r="D42" s="89">
        <f t="shared" si="7"/>
        <v>0</v>
      </c>
      <c r="E42" s="115">
        <f t="shared" si="8"/>
        <v>0</v>
      </c>
      <c r="F42" s="94"/>
      <c r="G42" s="94">
        <v>0</v>
      </c>
      <c r="H42" s="139">
        <v>0</v>
      </c>
      <c r="I42" s="152">
        <f t="shared" si="9"/>
        <v>0</v>
      </c>
      <c r="J42" s="153">
        <v>0</v>
      </c>
      <c r="K42" s="154">
        <f t="shared" si="10"/>
        <v>0</v>
      </c>
      <c r="L42" s="155">
        <f t="shared" si="11"/>
        <v>0</v>
      </c>
    </row>
    <row r="43" spans="1:12" s="3" customFormat="1" ht="19.5" customHeight="1">
      <c r="A43" s="140" t="s">
        <v>72</v>
      </c>
      <c r="B43" s="89">
        <f t="shared" si="6"/>
        <v>27</v>
      </c>
      <c r="C43" s="87">
        <f>J43-'[2]全市（6)'!J43</f>
        <v>655</v>
      </c>
      <c r="D43" s="89">
        <f t="shared" si="7"/>
        <v>-628</v>
      </c>
      <c r="E43" s="115">
        <f t="shared" si="8"/>
        <v>-95.87786259541986</v>
      </c>
      <c r="F43" s="94">
        <v>3500</v>
      </c>
      <c r="G43" s="94">
        <v>1144</v>
      </c>
      <c r="H43" s="139">
        <v>1171</v>
      </c>
      <c r="I43" s="152">
        <f t="shared" si="9"/>
        <v>33.457142857142856</v>
      </c>
      <c r="J43" s="153">
        <v>1264</v>
      </c>
      <c r="K43" s="154">
        <f t="shared" si="10"/>
        <v>-93</v>
      </c>
      <c r="L43" s="155">
        <f t="shared" si="11"/>
        <v>-7.357594936708861</v>
      </c>
    </row>
    <row r="44" spans="1:12" s="3" customFormat="1" ht="19.5" customHeight="1">
      <c r="A44" s="140" t="s">
        <v>73</v>
      </c>
      <c r="B44" s="89">
        <f t="shared" si="6"/>
        <v>8210</v>
      </c>
      <c r="C44" s="87">
        <f>J44-'[2]全市（6)'!J44</f>
        <v>10889</v>
      </c>
      <c r="D44" s="89">
        <f t="shared" si="7"/>
        <v>-2679</v>
      </c>
      <c r="E44" s="115">
        <f t="shared" si="8"/>
        <v>-24.602810175406372</v>
      </c>
      <c r="F44" s="90">
        <v>158000</v>
      </c>
      <c r="G44" s="90">
        <v>65056</v>
      </c>
      <c r="H44" s="141">
        <v>73266</v>
      </c>
      <c r="I44" s="152">
        <f t="shared" si="9"/>
        <v>46.37088607594937</v>
      </c>
      <c r="J44" s="153">
        <v>92355</v>
      </c>
      <c r="K44" s="154">
        <f t="shared" si="10"/>
        <v>-19089</v>
      </c>
      <c r="L44" s="155">
        <f t="shared" si="11"/>
        <v>-20.669157057008285</v>
      </c>
    </row>
    <row r="45" spans="1:12" s="3" customFormat="1" ht="19.5" customHeight="1">
      <c r="A45" s="140" t="s">
        <v>74</v>
      </c>
      <c r="B45" s="89">
        <f t="shared" si="6"/>
        <v>40888</v>
      </c>
      <c r="C45" s="87">
        <f>J45-'[2]全市（6)'!J45</f>
        <v>32876</v>
      </c>
      <c r="D45" s="89">
        <f t="shared" si="7"/>
        <v>8012</v>
      </c>
      <c r="E45" s="115">
        <f t="shared" si="8"/>
        <v>24.37036135782942</v>
      </c>
      <c r="F45" s="90">
        <v>620000</v>
      </c>
      <c r="G45" s="90">
        <v>298505</v>
      </c>
      <c r="H45" s="141">
        <v>339393</v>
      </c>
      <c r="I45" s="152">
        <f t="shared" si="9"/>
        <v>54.7408064516129</v>
      </c>
      <c r="J45" s="153">
        <v>393612</v>
      </c>
      <c r="K45" s="154">
        <f t="shared" si="10"/>
        <v>-54219</v>
      </c>
      <c r="L45" s="155">
        <f t="shared" si="11"/>
        <v>-13.774732477668364</v>
      </c>
    </row>
    <row r="46" spans="1:12" s="3" customFormat="1" ht="19.5" customHeight="1">
      <c r="A46" s="140" t="s">
        <v>75</v>
      </c>
      <c r="B46" s="89">
        <f t="shared" si="6"/>
        <v>4699</v>
      </c>
      <c r="C46" s="87">
        <f>J46-'[2]全市（6)'!J46</f>
        <v>3167</v>
      </c>
      <c r="D46" s="89">
        <f t="shared" si="7"/>
        <v>1532</v>
      </c>
      <c r="E46" s="115">
        <f t="shared" si="8"/>
        <v>48.37385538364383</v>
      </c>
      <c r="F46" s="90">
        <v>53000</v>
      </c>
      <c r="G46" s="90">
        <v>12533</v>
      </c>
      <c r="H46" s="141">
        <v>17232</v>
      </c>
      <c r="I46" s="152">
        <f t="shared" si="9"/>
        <v>32.513207547169806</v>
      </c>
      <c r="J46" s="153">
        <v>25004</v>
      </c>
      <c r="K46" s="154">
        <f t="shared" si="10"/>
        <v>-7772</v>
      </c>
      <c r="L46" s="155">
        <f t="shared" si="11"/>
        <v>-31.08302671572548</v>
      </c>
    </row>
    <row r="47" spans="1:12" s="3" customFormat="1" ht="19.5" customHeight="1">
      <c r="A47" s="140" t="s">
        <v>76</v>
      </c>
      <c r="B47" s="89">
        <f t="shared" si="6"/>
        <v>1720</v>
      </c>
      <c r="C47" s="87">
        <f>J47-'[2]全市（6)'!J47</f>
        <v>6014</v>
      </c>
      <c r="D47" s="89">
        <f t="shared" si="7"/>
        <v>-4294</v>
      </c>
      <c r="E47" s="115">
        <f t="shared" si="8"/>
        <v>-71.40006651147323</v>
      </c>
      <c r="F47" s="90">
        <v>83000</v>
      </c>
      <c r="G47" s="90">
        <v>18049</v>
      </c>
      <c r="H47" s="141">
        <v>19769</v>
      </c>
      <c r="I47" s="152">
        <f t="shared" si="9"/>
        <v>23.81807228915663</v>
      </c>
      <c r="J47" s="153">
        <v>34376</v>
      </c>
      <c r="K47" s="154">
        <f t="shared" si="10"/>
        <v>-14607</v>
      </c>
      <c r="L47" s="155">
        <f t="shared" si="11"/>
        <v>-42.49185478240633</v>
      </c>
    </row>
    <row r="48" spans="1:12" s="3" customFormat="1" ht="19.5" customHeight="1">
      <c r="A48" s="140" t="s">
        <v>77</v>
      </c>
      <c r="B48" s="89">
        <f t="shared" si="6"/>
        <v>23804</v>
      </c>
      <c r="C48" s="87">
        <f>J48-'[2]全市（6)'!J48</f>
        <v>22787</v>
      </c>
      <c r="D48" s="89">
        <f t="shared" si="7"/>
        <v>1017</v>
      </c>
      <c r="E48" s="115">
        <f t="shared" si="8"/>
        <v>4.463071049282485</v>
      </c>
      <c r="F48" s="90">
        <v>400000</v>
      </c>
      <c r="G48" s="90">
        <v>241188</v>
      </c>
      <c r="H48" s="141">
        <v>264992</v>
      </c>
      <c r="I48" s="152">
        <f t="shared" si="9"/>
        <v>66.24799999999999</v>
      </c>
      <c r="J48" s="153">
        <v>221932</v>
      </c>
      <c r="K48" s="154">
        <f t="shared" si="10"/>
        <v>43060</v>
      </c>
      <c r="L48" s="155">
        <f t="shared" si="11"/>
        <v>19.40233945532866</v>
      </c>
    </row>
    <row r="49" spans="1:12" s="3" customFormat="1" ht="19.5" customHeight="1">
      <c r="A49" s="140" t="s">
        <v>78</v>
      </c>
      <c r="B49" s="89">
        <f t="shared" si="6"/>
        <v>10790</v>
      </c>
      <c r="C49" s="87">
        <f>J49-'[2]全市（6)'!J49</f>
        <v>11153</v>
      </c>
      <c r="D49" s="89">
        <f t="shared" si="7"/>
        <v>-363</v>
      </c>
      <c r="E49" s="115">
        <f t="shared" si="8"/>
        <v>-3.2547296691473147</v>
      </c>
      <c r="F49" s="90">
        <v>350000</v>
      </c>
      <c r="G49" s="90">
        <v>236918</v>
      </c>
      <c r="H49" s="141">
        <v>247708</v>
      </c>
      <c r="I49" s="152">
        <f t="shared" si="9"/>
        <v>70.77371428571428</v>
      </c>
      <c r="J49" s="153">
        <v>234886</v>
      </c>
      <c r="K49" s="154">
        <f t="shared" si="10"/>
        <v>12822</v>
      </c>
      <c r="L49" s="155">
        <f t="shared" si="11"/>
        <v>5.458818320376693</v>
      </c>
    </row>
    <row r="50" spans="1:12" s="3" customFormat="1" ht="19.5" customHeight="1">
      <c r="A50" s="140" t="s">
        <v>79</v>
      </c>
      <c r="B50" s="89">
        <f t="shared" si="6"/>
        <v>1490</v>
      </c>
      <c r="C50" s="87">
        <f>J50-'[2]全市（6)'!J50</f>
        <v>3250</v>
      </c>
      <c r="D50" s="89">
        <f t="shared" si="7"/>
        <v>-1760</v>
      </c>
      <c r="E50" s="115">
        <f t="shared" si="8"/>
        <v>-54.15384615384615</v>
      </c>
      <c r="F50" s="90">
        <v>50000</v>
      </c>
      <c r="G50" s="90">
        <v>14829</v>
      </c>
      <c r="H50" s="141">
        <v>16319</v>
      </c>
      <c r="I50" s="152">
        <f t="shared" si="9"/>
        <v>32.638</v>
      </c>
      <c r="J50" s="153">
        <v>25459</v>
      </c>
      <c r="K50" s="154">
        <f t="shared" si="10"/>
        <v>-9140</v>
      </c>
      <c r="L50" s="155">
        <f t="shared" si="11"/>
        <v>-35.9008602066067</v>
      </c>
    </row>
    <row r="51" spans="1:12" s="3" customFormat="1" ht="19.5" customHeight="1">
      <c r="A51" s="174" t="s">
        <v>80</v>
      </c>
      <c r="B51" s="89">
        <f t="shared" si="6"/>
        <v>13030</v>
      </c>
      <c r="C51" s="87">
        <f>J51-'[2]全市（6)'!J51</f>
        <v>6755</v>
      </c>
      <c r="D51" s="89">
        <f t="shared" si="7"/>
        <v>6275</v>
      </c>
      <c r="E51" s="115">
        <f t="shared" si="8"/>
        <v>92.8941524796447</v>
      </c>
      <c r="F51" s="90">
        <v>42000</v>
      </c>
      <c r="G51" s="90">
        <v>142663</v>
      </c>
      <c r="H51" s="141">
        <v>155693</v>
      </c>
      <c r="I51" s="152">
        <f t="shared" si="9"/>
        <v>370.697619047619</v>
      </c>
      <c r="J51" s="153">
        <v>116165</v>
      </c>
      <c r="K51" s="154">
        <f t="shared" si="10"/>
        <v>39528</v>
      </c>
      <c r="L51" s="155">
        <f t="shared" si="11"/>
        <v>34.02746093918134</v>
      </c>
    </row>
    <row r="52" spans="1:12" s="3" customFormat="1" ht="19.5" customHeight="1">
      <c r="A52" s="174" t="s">
        <v>81</v>
      </c>
      <c r="B52" s="89">
        <f t="shared" si="6"/>
        <v>26196</v>
      </c>
      <c r="C52" s="87">
        <f>J52-'[2]全市（6)'!J52</f>
        <v>14610</v>
      </c>
      <c r="D52" s="89">
        <f t="shared" si="7"/>
        <v>11586</v>
      </c>
      <c r="E52" s="115">
        <f t="shared" si="8"/>
        <v>79.3018480492813</v>
      </c>
      <c r="F52" s="90">
        <v>380000</v>
      </c>
      <c r="G52" s="90">
        <v>173043</v>
      </c>
      <c r="H52" s="141">
        <v>199239</v>
      </c>
      <c r="I52" s="152">
        <f t="shared" si="9"/>
        <v>52.431315789473686</v>
      </c>
      <c r="J52" s="153">
        <v>176175</v>
      </c>
      <c r="K52" s="154">
        <f t="shared" si="10"/>
        <v>23064</v>
      </c>
      <c r="L52" s="155">
        <f t="shared" si="11"/>
        <v>13.091528309919115</v>
      </c>
    </row>
    <row r="53" spans="1:12" s="3" customFormat="1" ht="19.5" customHeight="1">
      <c r="A53" s="174" t="s">
        <v>82</v>
      </c>
      <c r="B53" s="89">
        <f t="shared" si="6"/>
        <v>15279</v>
      </c>
      <c r="C53" s="87">
        <f>J53-'[2]全市（6)'!J53</f>
        <v>1862</v>
      </c>
      <c r="D53" s="89">
        <f t="shared" si="7"/>
        <v>13417</v>
      </c>
      <c r="E53" s="115">
        <f t="shared" si="8"/>
        <v>720.5692803437164</v>
      </c>
      <c r="F53" s="90">
        <v>80000</v>
      </c>
      <c r="G53" s="90">
        <v>98480</v>
      </c>
      <c r="H53" s="141">
        <v>113759</v>
      </c>
      <c r="I53" s="152">
        <f t="shared" si="9"/>
        <v>142.19875</v>
      </c>
      <c r="J53" s="153">
        <v>37848</v>
      </c>
      <c r="K53" s="154">
        <f t="shared" si="10"/>
        <v>75911</v>
      </c>
      <c r="L53" s="155">
        <f t="shared" si="11"/>
        <v>200.56806172056648</v>
      </c>
    </row>
    <row r="54" spans="1:12" s="3" customFormat="1" ht="19.5" customHeight="1">
      <c r="A54" s="116" t="s">
        <v>83</v>
      </c>
      <c r="B54" s="89">
        <f t="shared" si="6"/>
        <v>403</v>
      </c>
      <c r="C54" s="87">
        <f>J54-'[2]全市（6)'!J54</f>
        <v>1110</v>
      </c>
      <c r="D54" s="89">
        <f t="shared" si="7"/>
        <v>-707</v>
      </c>
      <c r="E54" s="115">
        <f t="shared" si="8"/>
        <v>-63.693693693693696</v>
      </c>
      <c r="F54" s="90">
        <v>35000</v>
      </c>
      <c r="G54" s="90">
        <v>4176</v>
      </c>
      <c r="H54" s="141">
        <v>4579</v>
      </c>
      <c r="I54" s="152">
        <f t="shared" si="9"/>
        <v>13.082857142857144</v>
      </c>
      <c r="J54" s="153">
        <v>6587</v>
      </c>
      <c r="K54" s="154">
        <f t="shared" si="10"/>
        <v>-2008</v>
      </c>
      <c r="L54" s="155">
        <f t="shared" si="11"/>
        <v>-30.48428723242751</v>
      </c>
    </row>
    <row r="55" spans="1:12" s="3" customFormat="1" ht="19.5" customHeight="1">
      <c r="A55" s="116" t="s">
        <v>84</v>
      </c>
      <c r="B55" s="89">
        <f t="shared" si="6"/>
        <v>233</v>
      </c>
      <c r="C55" s="87">
        <f>J55-'[2]全市（6)'!J55</f>
        <v>352</v>
      </c>
      <c r="D55" s="89">
        <f t="shared" si="7"/>
        <v>-119</v>
      </c>
      <c r="E55" s="115">
        <f t="shared" si="8"/>
        <v>-33.80681818181818</v>
      </c>
      <c r="F55" s="90">
        <v>10000</v>
      </c>
      <c r="G55" s="90">
        <v>6053</v>
      </c>
      <c r="H55" s="141">
        <v>6286</v>
      </c>
      <c r="I55" s="152">
        <f t="shared" si="9"/>
        <v>62.86000000000001</v>
      </c>
      <c r="J55" s="153">
        <v>3640</v>
      </c>
      <c r="K55" s="154">
        <f t="shared" si="10"/>
        <v>2646</v>
      </c>
      <c r="L55" s="155">
        <f t="shared" si="11"/>
        <v>72.6923076923077</v>
      </c>
    </row>
    <row r="56" spans="1:12" s="3" customFormat="1" ht="19.5" customHeight="1">
      <c r="A56" s="116" t="s">
        <v>85</v>
      </c>
      <c r="B56" s="89">
        <f t="shared" si="6"/>
        <v>204</v>
      </c>
      <c r="C56" s="87">
        <f>J56-'[2]全市（6)'!J56</f>
        <v>31</v>
      </c>
      <c r="D56" s="89">
        <f t="shared" si="7"/>
        <v>173</v>
      </c>
      <c r="E56" s="115">
        <f t="shared" si="8"/>
        <v>558.0645161290323</v>
      </c>
      <c r="F56" s="90"/>
      <c r="G56" s="90">
        <v>11818</v>
      </c>
      <c r="H56" s="141">
        <v>12022</v>
      </c>
      <c r="I56" s="152">
        <f t="shared" si="9"/>
        <v>0</v>
      </c>
      <c r="J56" s="153">
        <v>91</v>
      </c>
      <c r="K56" s="154">
        <f t="shared" si="10"/>
        <v>11931</v>
      </c>
      <c r="L56" s="155">
        <f t="shared" si="11"/>
        <v>13110.989010989011</v>
      </c>
    </row>
    <row r="57" spans="1:12" s="3" customFormat="1" ht="19.5" customHeight="1">
      <c r="A57" s="140" t="s">
        <v>86</v>
      </c>
      <c r="B57" s="89">
        <f t="shared" si="6"/>
        <v>0</v>
      </c>
      <c r="C57" s="87">
        <f>J57-'[2]全市（6)'!J57</f>
        <v>0</v>
      </c>
      <c r="D57" s="89">
        <f t="shared" si="7"/>
        <v>0</v>
      </c>
      <c r="E57" s="115">
        <f t="shared" si="8"/>
        <v>0</v>
      </c>
      <c r="F57" s="90"/>
      <c r="G57" s="90">
        <v>0</v>
      </c>
      <c r="H57" s="141">
        <v>0</v>
      </c>
      <c r="I57" s="152">
        <f t="shared" si="9"/>
        <v>0</v>
      </c>
      <c r="J57" s="153">
        <v>0</v>
      </c>
      <c r="K57" s="154">
        <f t="shared" si="10"/>
        <v>0</v>
      </c>
      <c r="L57" s="155">
        <f t="shared" si="11"/>
        <v>0</v>
      </c>
    </row>
    <row r="58" spans="1:12" s="3" customFormat="1" ht="19.5" customHeight="1">
      <c r="A58" s="142" t="s">
        <v>87</v>
      </c>
      <c r="B58" s="89">
        <f t="shared" si="6"/>
        <v>1791</v>
      </c>
      <c r="C58" s="87">
        <f>J58-'[2]全市（6)'!J58</f>
        <v>1746</v>
      </c>
      <c r="D58" s="89">
        <f t="shared" si="7"/>
        <v>45</v>
      </c>
      <c r="E58" s="115">
        <f t="shared" si="8"/>
        <v>2.5773195876288657</v>
      </c>
      <c r="F58" s="90">
        <v>18000</v>
      </c>
      <c r="G58" s="90">
        <v>14580</v>
      </c>
      <c r="H58" s="141">
        <v>16371</v>
      </c>
      <c r="I58" s="152">
        <f t="shared" si="9"/>
        <v>90.95</v>
      </c>
      <c r="J58" s="153">
        <v>14194</v>
      </c>
      <c r="K58" s="154">
        <f t="shared" si="10"/>
        <v>2177</v>
      </c>
      <c r="L58" s="155">
        <f t="shared" si="11"/>
        <v>15.3374665351557</v>
      </c>
    </row>
    <row r="59" spans="1:12" s="3" customFormat="1" ht="19.5" customHeight="1">
      <c r="A59" s="175" t="s">
        <v>88</v>
      </c>
      <c r="B59" s="89">
        <f t="shared" si="6"/>
        <v>3045</v>
      </c>
      <c r="C59" s="87">
        <f>J59-'[2]全市（6)'!J59</f>
        <v>3593</v>
      </c>
      <c r="D59" s="89">
        <f t="shared" si="7"/>
        <v>-548</v>
      </c>
      <c r="E59" s="115">
        <f t="shared" si="8"/>
        <v>-15.251878652936265</v>
      </c>
      <c r="F59" s="90">
        <v>40000</v>
      </c>
      <c r="G59" s="90">
        <v>17198</v>
      </c>
      <c r="H59" s="141">
        <v>20243</v>
      </c>
      <c r="I59" s="152">
        <f t="shared" si="9"/>
        <v>50.6075</v>
      </c>
      <c r="J59" s="153">
        <v>21361</v>
      </c>
      <c r="K59" s="154">
        <f t="shared" si="10"/>
        <v>-1118</v>
      </c>
      <c r="L59" s="155">
        <f t="shared" si="11"/>
        <v>-5.233837367164459</v>
      </c>
    </row>
    <row r="60" spans="1:12" s="3" customFormat="1" ht="19.5" customHeight="1">
      <c r="A60" s="175" t="s">
        <v>89</v>
      </c>
      <c r="B60" s="89">
        <f t="shared" si="6"/>
        <v>375</v>
      </c>
      <c r="C60" s="87">
        <f>J60-'[2]全市（6)'!J60</f>
        <v>1808</v>
      </c>
      <c r="D60" s="89">
        <f t="shared" si="7"/>
        <v>-1433</v>
      </c>
      <c r="E60" s="115">
        <f t="shared" si="8"/>
        <v>-79.25884955752213</v>
      </c>
      <c r="F60" s="90">
        <v>17000</v>
      </c>
      <c r="G60" s="90">
        <v>6398</v>
      </c>
      <c r="H60" s="141">
        <v>6773</v>
      </c>
      <c r="I60" s="152">
        <f t="shared" si="9"/>
        <v>39.84117647058824</v>
      </c>
      <c r="J60" s="153">
        <v>13027</v>
      </c>
      <c r="K60" s="154">
        <f t="shared" si="10"/>
        <v>-6254</v>
      </c>
      <c r="L60" s="155">
        <f t="shared" si="11"/>
        <v>-48.007983419052735</v>
      </c>
    </row>
    <row r="61" spans="1:12" s="3" customFormat="1" ht="19.5" customHeight="1">
      <c r="A61" s="116" t="s">
        <v>90</v>
      </c>
      <c r="B61" s="89">
        <f t="shared" si="6"/>
        <v>1763</v>
      </c>
      <c r="C61" s="87">
        <f>J61-'[2]全市（6)'!J61</f>
        <v>817</v>
      </c>
      <c r="D61" s="89">
        <f t="shared" si="7"/>
        <v>946</v>
      </c>
      <c r="E61" s="115">
        <f t="shared" si="8"/>
        <v>115.78947368421053</v>
      </c>
      <c r="F61" s="90">
        <v>36000</v>
      </c>
      <c r="G61" s="90">
        <v>8494</v>
      </c>
      <c r="H61" s="141">
        <v>10257</v>
      </c>
      <c r="I61" s="152">
        <f t="shared" si="9"/>
        <v>28.491666666666664</v>
      </c>
      <c r="J61" s="153">
        <v>12353</v>
      </c>
      <c r="K61" s="154">
        <f t="shared" si="10"/>
        <v>-2096</v>
      </c>
      <c r="L61" s="155">
        <f t="shared" si="11"/>
        <v>-16.967538249817856</v>
      </c>
    </row>
    <row r="62" spans="1:12" s="3" customFormat="1" ht="19.5" customHeight="1">
      <c r="A62" s="140" t="s">
        <v>91</v>
      </c>
      <c r="B62" s="89">
        <f t="shared" si="6"/>
        <v>209</v>
      </c>
      <c r="C62" s="87">
        <f>J62-'[2]全市（6)'!J62</f>
        <v>360</v>
      </c>
      <c r="D62" s="89">
        <f t="shared" si="7"/>
        <v>-151</v>
      </c>
      <c r="E62" s="115">
        <f t="shared" si="8"/>
        <v>-41.94444444444444</v>
      </c>
      <c r="F62" s="90">
        <v>6384</v>
      </c>
      <c r="G62" s="90">
        <v>2926</v>
      </c>
      <c r="H62" s="141">
        <v>3135</v>
      </c>
      <c r="I62" s="152">
        <f t="shared" si="9"/>
        <v>49.107142857142854</v>
      </c>
      <c r="J62" s="153">
        <v>2895</v>
      </c>
      <c r="K62" s="154">
        <f t="shared" si="10"/>
        <v>240</v>
      </c>
      <c r="L62" s="155">
        <f t="shared" si="11"/>
        <v>8.290155440414509</v>
      </c>
    </row>
    <row r="63" spans="1:12" s="3" customFormat="1" ht="19.5" customHeight="1">
      <c r="A63" s="140" t="s">
        <v>92</v>
      </c>
      <c r="B63" s="89">
        <f t="shared" si="6"/>
        <v>1407</v>
      </c>
      <c r="C63" s="87">
        <f>J63-'[2]全市（6)'!J63</f>
        <v>2251</v>
      </c>
      <c r="D63" s="89">
        <f t="shared" si="7"/>
        <v>-844</v>
      </c>
      <c r="E63" s="115">
        <f t="shared" si="8"/>
        <v>-37.49444691248334</v>
      </c>
      <c r="F63" s="90">
        <v>30000</v>
      </c>
      <c r="G63" s="90">
        <v>10867</v>
      </c>
      <c r="H63" s="141">
        <v>12274</v>
      </c>
      <c r="I63" s="152">
        <f t="shared" si="9"/>
        <v>40.913333333333334</v>
      </c>
      <c r="J63" s="153">
        <v>11132</v>
      </c>
      <c r="K63" s="154">
        <f t="shared" si="10"/>
        <v>1142</v>
      </c>
      <c r="L63" s="155">
        <f t="shared" si="11"/>
        <v>10.258713618397412</v>
      </c>
    </row>
    <row r="64" spans="1:12" s="3" customFormat="1" ht="19.5" customHeight="1">
      <c r="A64" s="140" t="s">
        <v>93</v>
      </c>
      <c r="B64" s="89">
        <f t="shared" si="6"/>
        <v>8</v>
      </c>
      <c r="C64" s="87">
        <f>J64-'[2]全市（6)'!J64</f>
        <v>2</v>
      </c>
      <c r="D64" s="89">
        <f t="shared" si="7"/>
        <v>6</v>
      </c>
      <c r="E64" s="115">
        <f t="shared" si="8"/>
        <v>300</v>
      </c>
      <c r="F64" s="90">
        <v>300</v>
      </c>
      <c r="G64" s="90">
        <v>42</v>
      </c>
      <c r="H64" s="141">
        <v>50</v>
      </c>
      <c r="I64" s="152">
        <f t="shared" si="9"/>
        <v>16.666666666666664</v>
      </c>
      <c r="J64" s="153">
        <v>2</v>
      </c>
      <c r="K64" s="154">
        <f t="shared" si="10"/>
        <v>48</v>
      </c>
      <c r="L64" s="155">
        <f t="shared" si="11"/>
        <v>2400</v>
      </c>
    </row>
    <row r="65" spans="1:12" s="3" customFormat="1" ht="19.5" customHeight="1">
      <c r="A65" s="156" t="s">
        <v>94</v>
      </c>
      <c r="B65" s="89">
        <f t="shared" si="6"/>
        <v>170287</v>
      </c>
      <c r="C65" s="87">
        <f>J65-'[2]全市（6)'!J65</f>
        <v>143344</v>
      </c>
      <c r="D65" s="89">
        <f t="shared" si="7"/>
        <v>26943</v>
      </c>
      <c r="E65" s="115">
        <f t="shared" si="8"/>
        <v>18.796043085165756</v>
      </c>
      <c r="F65" s="90">
        <v>2720184</v>
      </c>
      <c r="G65" s="90">
        <v>1511430</v>
      </c>
      <c r="H65" s="141">
        <v>1681717</v>
      </c>
      <c r="I65" s="152">
        <f t="shared" si="9"/>
        <v>61.823648694353025</v>
      </c>
      <c r="J65" s="153">
        <v>1671446</v>
      </c>
      <c r="K65" s="154">
        <f t="shared" si="10"/>
        <v>10271</v>
      </c>
      <c r="L65" s="155">
        <f t="shared" si="11"/>
        <v>0.6144978659196887</v>
      </c>
    </row>
    <row r="66" spans="1:12" s="3" customFormat="1" ht="21" customHeight="1">
      <c r="A66" s="35" t="s">
        <v>36</v>
      </c>
      <c r="B66" s="5"/>
      <c r="C66" s="5"/>
      <c r="D66" s="7"/>
      <c r="E66" s="8"/>
      <c r="F66" s="7"/>
      <c r="G66" s="5"/>
      <c r="H66" s="8"/>
      <c r="I66" s="107"/>
      <c r="J66" s="108"/>
      <c r="K66" s="5"/>
      <c r="L66" s="8"/>
    </row>
    <row r="67" spans="1:12" s="3" customFormat="1" ht="14.25">
      <c r="A67" s="5"/>
      <c r="B67" s="5"/>
      <c r="C67" s="5"/>
      <c r="D67" s="7"/>
      <c r="E67" s="8"/>
      <c r="F67" s="7"/>
      <c r="G67" s="5"/>
      <c r="H67" s="8"/>
      <c r="I67" s="107"/>
      <c r="J67" s="108"/>
      <c r="K67" s="5"/>
      <c r="L67" s="8"/>
    </row>
  </sheetData>
  <sheetProtection/>
  <mergeCells count="34">
    <mergeCell ref="D3:E3"/>
    <mergeCell ref="K3:M3"/>
    <mergeCell ref="B4:E4"/>
    <mergeCell ref="F4:L4"/>
    <mergeCell ref="D37:E37"/>
    <mergeCell ref="K37:M37"/>
    <mergeCell ref="B38:E38"/>
    <mergeCell ref="F38:L38"/>
    <mergeCell ref="A4:A6"/>
    <mergeCell ref="A38:A40"/>
    <mergeCell ref="B5:B6"/>
    <mergeCell ref="B39:B40"/>
    <mergeCell ref="C5:C6"/>
    <mergeCell ref="C39:C40"/>
    <mergeCell ref="D5:D6"/>
    <mergeCell ref="D39:D40"/>
    <mergeCell ref="E5:E6"/>
    <mergeCell ref="E39:E40"/>
    <mergeCell ref="F5:F6"/>
    <mergeCell ref="F39:F40"/>
    <mergeCell ref="G5:G6"/>
    <mergeCell ref="G39:G40"/>
    <mergeCell ref="H5:H6"/>
    <mergeCell ref="H39:H40"/>
    <mergeCell ref="I5:I6"/>
    <mergeCell ref="I39:I40"/>
    <mergeCell ref="J5:J6"/>
    <mergeCell ref="J39:J40"/>
    <mergeCell ref="K5:K6"/>
    <mergeCell ref="K39:K40"/>
    <mergeCell ref="L5:L6"/>
    <mergeCell ref="L39:L40"/>
    <mergeCell ref="A1:M2"/>
    <mergeCell ref="A35:M3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SheetLayoutView="100" workbookViewId="0" topLeftCell="A1">
      <selection activeCell="A1" sqref="A1:IV65536"/>
    </sheetView>
  </sheetViews>
  <sheetFormatPr defaultColWidth="8.7109375" defaultRowHeight="24" customHeight="1"/>
  <cols>
    <col min="1" max="1" width="34.140625" style="5" customWidth="1"/>
    <col min="2" max="3" width="10.7109375" style="5" customWidth="1"/>
    <col min="4" max="4" width="10.7109375" style="7" customWidth="1"/>
    <col min="5" max="5" width="10.7109375" style="8" customWidth="1"/>
    <col min="6" max="6" width="10.7109375" style="79" customWidth="1"/>
    <col min="7" max="7" width="10.7109375" style="5" hidden="1" customWidth="1"/>
    <col min="8" max="9" width="10.7109375" style="5" customWidth="1"/>
    <col min="10" max="10" width="10.7109375" style="7" customWidth="1"/>
    <col min="11" max="11" width="10.7109375" style="5" customWidth="1"/>
    <col min="12" max="12" width="10.7109375" style="8" customWidth="1"/>
    <col min="13" max="13" width="9.8515625" style="3" hidden="1" customWidth="1"/>
    <col min="14" max="32" width="9.00390625" style="3" bestFit="1" customWidth="1"/>
    <col min="33" max="16384" width="8.7109375" style="3" customWidth="1"/>
  </cols>
  <sheetData>
    <row r="1" spans="1:12" s="3" customFormat="1" ht="24" customHeight="1">
      <c r="A1" s="9" t="s">
        <v>95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3" s="78" customFormat="1" ht="24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66"/>
    </row>
    <row r="3" spans="1:13" s="78" customFormat="1" ht="24" customHeight="1">
      <c r="A3" s="37"/>
      <c r="B3" s="37"/>
      <c r="C3" s="37"/>
      <c r="D3" s="38"/>
      <c r="E3" s="39"/>
      <c r="F3" s="80"/>
      <c r="G3" s="37"/>
      <c r="H3" s="37"/>
      <c r="I3" s="37"/>
      <c r="J3" s="38"/>
      <c r="K3" s="37"/>
      <c r="L3" s="67"/>
      <c r="M3" s="67"/>
    </row>
    <row r="4" spans="1:13" s="3" customFormat="1" ht="24" customHeight="1">
      <c r="A4" s="3" t="s">
        <v>1</v>
      </c>
      <c r="B4" s="5"/>
      <c r="C4" s="5"/>
      <c r="D4" s="40"/>
      <c r="E4" s="40"/>
      <c r="F4" s="40"/>
      <c r="G4" s="40"/>
      <c r="H4" s="81"/>
      <c r="I4" s="5"/>
      <c r="J4" s="7"/>
      <c r="K4" s="5"/>
      <c r="L4" s="98" t="s">
        <v>3</v>
      </c>
      <c r="M4" s="99" t="s">
        <v>2</v>
      </c>
    </row>
    <row r="5" spans="1:13" s="3" customFormat="1" ht="24" customHeight="1">
      <c r="A5" s="18" t="s">
        <v>4</v>
      </c>
      <c r="B5" s="19" t="s">
        <v>5</v>
      </c>
      <c r="C5" s="19"/>
      <c r="D5" s="19"/>
      <c r="E5" s="19"/>
      <c r="F5" s="82" t="s">
        <v>6</v>
      </c>
      <c r="G5" s="83"/>
      <c r="H5" s="83"/>
      <c r="I5" s="83"/>
      <c r="J5" s="83"/>
      <c r="K5" s="83"/>
      <c r="L5" s="100"/>
      <c r="M5" s="99"/>
    </row>
    <row r="6" spans="1:13" s="3" customFormat="1" ht="24" customHeight="1">
      <c r="A6" s="18"/>
      <c r="B6" s="21" t="s">
        <v>5</v>
      </c>
      <c r="C6" s="22" t="s">
        <v>7</v>
      </c>
      <c r="D6" s="21" t="s">
        <v>8</v>
      </c>
      <c r="E6" s="23" t="s">
        <v>9</v>
      </c>
      <c r="F6" s="43" t="s">
        <v>10</v>
      </c>
      <c r="G6" s="21" t="s">
        <v>11</v>
      </c>
      <c r="H6" s="22" t="s">
        <v>6</v>
      </c>
      <c r="I6" s="23" t="s">
        <v>96</v>
      </c>
      <c r="J6" s="22" t="s">
        <v>13</v>
      </c>
      <c r="K6" s="43" t="s">
        <v>97</v>
      </c>
      <c r="L6" s="23" t="s">
        <v>15</v>
      </c>
      <c r="M6" s="101" t="s">
        <v>40</v>
      </c>
    </row>
    <row r="7" spans="1:13" s="3" customFormat="1" ht="24" customHeight="1">
      <c r="A7" s="18"/>
      <c r="B7" s="21"/>
      <c r="C7" s="22"/>
      <c r="D7" s="21"/>
      <c r="E7" s="23"/>
      <c r="F7" s="84"/>
      <c r="G7" s="21"/>
      <c r="H7" s="22"/>
      <c r="I7" s="23"/>
      <c r="J7" s="22"/>
      <c r="K7" s="84"/>
      <c r="L7" s="102"/>
      <c r="M7" s="103"/>
    </row>
    <row r="8" spans="1:13" s="3" customFormat="1" ht="24" customHeight="1">
      <c r="A8" s="85" t="s">
        <v>98</v>
      </c>
      <c r="B8" s="86">
        <f aca="true" t="shared" si="0" ref="B8:B23">H8-G8</f>
        <v>45247</v>
      </c>
      <c r="C8" s="87">
        <f>J8-'[1]县区 (6)'!J8</f>
        <v>22266</v>
      </c>
      <c r="D8" s="86">
        <f aca="true" t="shared" si="1" ref="D8:D23">B8-C8</f>
        <v>22981</v>
      </c>
      <c r="E8" s="88">
        <f aca="true" t="shared" si="2" ref="E8:E23">IF(C8&lt;=0,0,D8/C8*100)</f>
        <v>103.21117398724513</v>
      </c>
      <c r="F8" s="89">
        <f>SUM(F9:F15)</f>
        <v>1187078</v>
      </c>
      <c r="G8" s="90">
        <v>87011</v>
      </c>
      <c r="H8" s="91">
        <v>132258</v>
      </c>
      <c r="I8" s="88">
        <f aca="true" t="shared" si="3" ref="I8:I23">IF(F8&lt;=0,0,H8/F8*100)</f>
        <v>11.141475117894528</v>
      </c>
      <c r="J8" s="104">
        <v>320549</v>
      </c>
      <c r="K8" s="89">
        <f aca="true" t="shared" si="4" ref="K8:K23">H8-J8</f>
        <v>-188291</v>
      </c>
      <c r="L8" s="88">
        <f aca="true" t="shared" si="5" ref="L8:L23">IF(J8&lt;=0,0,K8/J8*100)</f>
        <v>-58.74016141057997</v>
      </c>
      <c r="M8" s="105"/>
    </row>
    <row r="9" spans="1:13" s="3" customFormat="1" ht="24" customHeight="1">
      <c r="A9" s="89" t="s">
        <v>19</v>
      </c>
      <c r="B9" s="86">
        <f t="shared" si="0"/>
        <v>1889</v>
      </c>
      <c r="C9" s="87">
        <f>J9-'[1]县区 (6)'!J9</f>
        <v>8751</v>
      </c>
      <c r="D9" s="86">
        <f t="shared" si="1"/>
        <v>-6862</v>
      </c>
      <c r="E9" s="88">
        <f t="shared" si="2"/>
        <v>-78.41389555479374</v>
      </c>
      <c r="F9" s="89">
        <v>673709</v>
      </c>
      <c r="G9" s="90">
        <v>25912</v>
      </c>
      <c r="H9" s="91">
        <v>27801</v>
      </c>
      <c r="I9" s="88">
        <f t="shared" si="3"/>
        <v>4.126559093020874</v>
      </c>
      <c r="J9" s="104">
        <v>205573</v>
      </c>
      <c r="K9" s="86">
        <f t="shared" si="4"/>
        <v>-177772</v>
      </c>
      <c r="L9" s="88">
        <f t="shared" si="5"/>
        <v>-86.47633687303293</v>
      </c>
      <c r="M9" s="75"/>
    </row>
    <row r="10" spans="1:13" s="3" customFormat="1" ht="24" customHeight="1">
      <c r="A10" s="89" t="s">
        <v>20</v>
      </c>
      <c r="B10" s="86">
        <f t="shared" si="0"/>
        <v>1</v>
      </c>
      <c r="C10" s="87">
        <f>J10-'[1]县区 (6)'!J10</f>
        <v>0</v>
      </c>
      <c r="D10" s="86">
        <f t="shared" si="1"/>
        <v>1</v>
      </c>
      <c r="E10" s="88">
        <f t="shared" si="2"/>
        <v>0</v>
      </c>
      <c r="F10" s="89">
        <v>250</v>
      </c>
      <c r="G10" s="90">
        <v>2</v>
      </c>
      <c r="H10" s="91">
        <v>3</v>
      </c>
      <c r="I10" s="88">
        <f t="shared" si="3"/>
        <v>1.2</v>
      </c>
      <c r="J10" s="104">
        <v>5</v>
      </c>
      <c r="K10" s="86">
        <f t="shared" si="4"/>
        <v>-2</v>
      </c>
      <c r="L10" s="88">
        <f t="shared" si="5"/>
        <v>-40</v>
      </c>
      <c r="M10" s="75"/>
    </row>
    <row r="11" spans="1:13" s="3" customFormat="1" ht="24" customHeight="1">
      <c r="A11" s="92" t="s">
        <v>21</v>
      </c>
      <c r="B11" s="86">
        <f t="shared" si="0"/>
        <v>0</v>
      </c>
      <c r="C11" s="87">
        <f>J11-'[1]县区 (6)'!J11</f>
        <v>0</v>
      </c>
      <c r="D11" s="86">
        <f t="shared" si="1"/>
        <v>0</v>
      </c>
      <c r="E11" s="88">
        <f t="shared" si="2"/>
        <v>0</v>
      </c>
      <c r="F11" s="89">
        <v>193</v>
      </c>
      <c r="G11" s="90">
        <v>92</v>
      </c>
      <c r="H11" s="91">
        <v>92</v>
      </c>
      <c r="I11" s="88">
        <f t="shared" si="3"/>
        <v>47.66839378238342</v>
      </c>
      <c r="J11" s="104">
        <v>87</v>
      </c>
      <c r="K11" s="86">
        <f t="shared" si="4"/>
        <v>5</v>
      </c>
      <c r="L11" s="88">
        <f t="shared" si="5"/>
        <v>5.747126436781609</v>
      </c>
      <c r="M11" s="75"/>
    </row>
    <row r="12" spans="1:13" s="3" customFormat="1" ht="24" customHeight="1">
      <c r="A12" s="92" t="s">
        <v>22</v>
      </c>
      <c r="B12" s="86">
        <f t="shared" si="0"/>
        <v>0</v>
      </c>
      <c r="C12" s="87">
        <f>J12-'[1]县区 (6)'!J12</f>
        <v>0</v>
      </c>
      <c r="D12" s="86">
        <f t="shared" si="1"/>
        <v>0</v>
      </c>
      <c r="E12" s="88">
        <f t="shared" si="2"/>
        <v>0</v>
      </c>
      <c r="F12" s="89">
        <v>1800</v>
      </c>
      <c r="G12" s="90">
        <v>485</v>
      </c>
      <c r="H12" s="91">
        <v>485</v>
      </c>
      <c r="I12" s="88">
        <f t="shared" si="3"/>
        <v>26.944444444444443</v>
      </c>
      <c r="J12" s="104">
        <v>0</v>
      </c>
      <c r="K12" s="86">
        <f t="shared" si="4"/>
        <v>485</v>
      </c>
      <c r="L12" s="88">
        <f t="shared" si="5"/>
        <v>0</v>
      </c>
      <c r="M12" s="75"/>
    </row>
    <row r="13" spans="1:13" s="3" customFormat="1" ht="24" customHeight="1">
      <c r="A13" s="92" t="s">
        <v>23</v>
      </c>
      <c r="B13" s="86">
        <f t="shared" si="0"/>
        <v>42471</v>
      </c>
      <c r="C13" s="87">
        <f>J13-'[1]县区 (6)'!J13</f>
        <v>2162</v>
      </c>
      <c r="D13" s="86">
        <f t="shared" si="1"/>
        <v>40309</v>
      </c>
      <c r="E13" s="88">
        <f t="shared" si="2"/>
        <v>1864.4310823311748</v>
      </c>
      <c r="F13" s="89">
        <v>164600</v>
      </c>
      <c r="G13" s="90">
        <v>40589</v>
      </c>
      <c r="H13" s="91">
        <v>83060</v>
      </c>
      <c r="I13" s="88">
        <f t="shared" si="3"/>
        <v>50.46172539489672</v>
      </c>
      <c r="J13" s="104">
        <v>25486</v>
      </c>
      <c r="K13" s="86">
        <f t="shared" si="4"/>
        <v>57574</v>
      </c>
      <c r="L13" s="88">
        <f t="shared" si="5"/>
        <v>225.9044181119046</v>
      </c>
      <c r="M13" s="75"/>
    </row>
    <row r="14" spans="1:13" s="3" customFormat="1" ht="24" customHeight="1">
      <c r="A14" s="92" t="s">
        <v>24</v>
      </c>
      <c r="B14" s="86">
        <f t="shared" si="0"/>
        <v>358</v>
      </c>
      <c r="C14" s="87">
        <f>J14-'[1]县区 (6)'!J14</f>
        <v>905</v>
      </c>
      <c r="D14" s="86">
        <f t="shared" si="1"/>
        <v>-547</v>
      </c>
      <c r="E14" s="88">
        <f t="shared" si="2"/>
        <v>-60.44198895027625</v>
      </c>
      <c r="F14" s="89">
        <v>76326</v>
      </c>
      <c r="G14" s="90">
        <v>11923</v>
      </c>
      <c r="H14" s="91">
        <v>12281</v>
      </c>
      <c r="I14" s="88">
        <f t="shared" si="3"/>
        <v>16.090192070853966</v>
      </c>
      <c r="J14" s="104">
        <v>12747</v>
      </c>
      <c r="K14" s="86">
        <f t="shared" si="4"/>
        <v>-466</v>
      </c>
      <c r="L14" s="88">
        <f t="shared" si="5"/>
        <v>-3.6557621401113987</v>
      </c>
      <c r="M14" s="75"/>
    </row>
    <row r="15" spans="1:13" s="3" customFormat="1" ht="24" customHeight="1">
      <c r="A15" s="92" t="s">
        <v>25</v>
      </c>
      <c r="B15" s="86">
        <f t="shared" si="0"/>
        <v>528</v>
      </c>
      <c r="C15" s="87">
        <f>J15-'[1]县区 (6)'!J15</f>
        <v>10448</v>
      </c>
      <c r="D15" s="86">
        <f t="shared" si="1"/>
        <v>-9920</v>
      </c>
      <c r="E15" s="88">
        <f t="shared" si="2"/>
        <v>-94.94640122511485</v>
      </c>
      <c r="F15" s="89">
        <v>270200</v>
      </c>
      <c r="G15" s="90">
        <v>8008</v>
      </c>
      <c r="H15" s="91">
        <v>8536</v>
      </c>
      <c r="I15" s="88">
        <f t="shared" si="3"/>
        <v>3.159141376757957</v>
      </c>
      <c r="J15" s="104">
        <v>76651</v>
      </c>
      <c r="K15" s="86">
        <f t="shared" si="4"/>
        <v>-68115</v>
      </c>
      <c r="L15" s="88">
        <f t="shared" si="5"/>
        <v>-88.86381130057012</v>
      </c>
      <c r="M15" s="75"/>
    </row>
    <row r="16" spans="1:13" s="3" customFormat="1" ht="24" customHeight="1">
      <c r="A16" s="93" t="s">
        <v>99</v>
      </c>
      <c r="B16" s="86">
        <f t="shared" si="0"/>
        <v>75086</v>
      </c>
      <c r="C16" s="87">
        <f>J16-'[1]县区 (6)'!J16</f>
        <v>14859</v>
      </c>
      <c r="D16" s="86">
        <f t="shared" si="1"/>
        <v>60227</v>
      </c>
      <c r="E16" s="88">
        <f t="shared" si="2"/>
        <v>405.32337303990846</v>
      </c>
      <c r="F16" s="89">
        <f>SUM(F17:F23)</f>
        <v>998760</v>
      </c>
      <c r="G16" s="90">
        <v>945146</v>
      </c>
      <c r="H16" s="91">
        <v>1020232</v>
      </c>
      <c r="I16" s="88">
        <f t="shared" si="3"/>
        <v>102.1498658336337</v>
      </c>
      <c r="J16" s="104">
        <v>487163</v>
      </c>
      <c r="K16" s="86">
        <f t="shared" si="4"/>
        <v>533069</v>
      </c>
      <c r="L16" s="88">
        <f t="shared" si="5"/>
        <v>109.4231294248537</v>
      </c>
      <c r="M16" s="75"/>
    </row>
    <row r="17" spans="1:13" s="3" customFormat="1" ht="24" customHeight="1">
      <c r="A17" s="89" t="s">
        <v>19</v>
      </c>
      <c r="B17" s="86">
        <f t="shared" si="0"/>
        <v>28125</v>
      </c>
      <c r="C17" s="87">
        <f>J17-'[1]县区 (6)'!J17</f>
        <v>9168</v>
      </c>
      <c r="D17" s="86">
        <f t="shared" si="1"/>
        <v>18957</v>
      </c>
      <c r="E17" s="88">
        <f t="shared" si="2"/>
        <v>206.7735602094241</v>
      </c>
      <c r="F17" s="89">
        <v>503473</v>
      </c>
      <c r="G17" s="90">
        <v>106100</v>
      </c>
      <c r="H17" s="91">
        <v>134225</v>
      </c>
      <c r="I17" s="88">
        <f t="shared" si="3"/>
        <v>26.659820884138774</v>
      </c>
      <c r="J17" s="104">
        <v>168263</v>
      </c>
      <c r="K17" s="86">
        <f t="shared" si="4"/>
        <v>-34038</v>
      </c>
      <c r="L17" s="88">
        <f t="shared" si="5"/>
        <v>-20.229046195539127</v>
      </c>
      <c r="M17" s="75"/>
    </row>
    <row r="18" spans="1:13" s="3" customFormat="1" ht="24" customHeight="1">
      <c r="A18" s="89" t="s">
        <v>20</v>
      </c>
      <c r="B18" s="86">
        <f t="shared" si="0"/>
        <v>3707</v>
      </c>
      <c r="C18" s="87">
        <f>J18-'[1]县区 (6)'!J18</f>
        <v>-188</v>
      </c>
      <c r="D18" s="86">
        <f t="shared" si="1"/>
        <v>3895</v>
      </c>
      <c r="E18" s="88">
        <f t="shared" si="2"/>
        <v>0</v>
      </c>
      <c r="F18" s="89">
        <v>49832</v>
      </c>
      <c r="G18" s="90">
        <v>99963</v>
      </c>
      <c r="H18" s="91">
        <v>103670</v>
      </c>
      <c r="I18" s="88">
        <f t="shared" si="3"/>
        <v>208.03901107721944</v>
      </c>
      <c r="J18" s="104">
        <v>35140</v>
      </c>
      <c r="K18" s="86">
        <f t="shared" si="4"/>
        <v>68530</v>
      </c>
      <c r="L18" s="88">
        <f t="shared" si="5"/>
        <v>195.0199203187251</v>
      </c>
      <c r="M18" s="75"/>
    </row>
    <row r="19" spans="1:13" s="3" customFormat="1" ht="24" customHeight="1">
      <c r="A19" s="92" t="s">
        <v>21</v>
      </c>
      <c r="B19" s="86">
        <f t="shared" si="0"/>
        <v>1</v>
      </c>
      <c r="C19" s="87">
        <f>J19-'[1]县区 (6)'!J19</f>
        <v>2</v>
      </c>
      <c r="D19" s="86">
        <f t="shared" si="1"/>
        <v>-1</v>
      </c>
      <c r="E19" s="88">
        <f t="shared" si="2"/>
        <v>-50</v>
      </c>
      <c r="F19" s="89">
        <v>325</v>
      </c>
      <c r="G19" s="90">
        <v>81424</v>
      </c>
      <c r="H19" s="91">
        <v>81425</v>
      </c>
      <c r="I19" s="88">
        <f t="shared" si="3"/>
        <v>25053.846153846156</v>
      </c>
      <c r="J19" s="104">
        <v>25163</v>
      </c>
      <c r="K19" s="86">
        <f t="shared" si="4"/>
        <v>56262</v>
      </c>
      <c r="L19" s="88">
        <f t="shared" si="5"/>
        <v>223.5901919484958</v>
      </c>
      <c r="M19" s="75"/>
    </row>
    <row r="20" spans="1:13" s="3" customFormat="1" ht="24" customHeight="1">
      <c r="A20" s="92" t="s">
        <v>22</v>
      </c>
      <c r="B20" s="86">
        <f t="shared" si="0"/>
        <v>6</v>
      </c>
      <c r="C20" s="87">
        <f>J20-'[1]县区 (6)'!J20</f>
        <v>2</v>
      </c>
      <c r="D20" s="86">
        <f t="shared" si="1"/>
        <v>4</v>
      </c>
      <c r="E20" s="88">
        <f t="shared" si="2"/>
        <v>200</v>
      </c>
      <c r="F20" s="89">
        <v>8573</v>
      </c>
      <c r="G20" s="90">
        <v>141</v>
      </c>
      <c r="H20" s="91">
        <v>147</v>
      </c>
      <c r="I20" s="88">
        <f t="shared" si="3"/>
        <v>1.7146856409658229</v>
      </c>
      <c r="J20" s="104">
        <v>1275</v>
      </c>
      <c r="K20" s="86">
        <f t="shared" si="4"/>
        <v>-1128</v>
      </c>
      <c r="L20" s="88">
        <f t="shared" si="5"/>
        <v>-88.47058823529412</v>
      </c>
      <c r="M20" s="75"/>
    </row>
    <row r="21" spans="1:13" s="3" customFormat="1" ht="24" customHeight="1">
      <c r="A21" s="92" t="s">
        <v>23</v>
      </c>
      <c r="B21" s="86">
        <f t="shared" si="0"/>
        <v>31460</v>
      </c>
      <c r="C21" s="87">
        <f>J21-'[1]县区 (6)'!J21</f>
        <v>1494</v>
      </c>
      <c r="D21" s="86">
        <f t="shared" si="1"/>
        <v>29966</v>
      </c>
      <c r="E21" s="88">
        <f t="shared" si="2"/>
        <v>2005.756358768407</v>
      </c>
      <c r="F21" s="89">
        <v>46209</v>
      </c>
      <c r="G21" s="90">
        <v>226124</v>
      </c>
      <c r="H21" s="91">
        <v>257584</v>
      </c>
      <c r="I21" s="88">
        <f t="shared" si="3"/>
        <v>557.4325347875955</v>
      </c>
      <c r="J21" s="104">
        <v>94278</v>
      </c>
      <c r="K21" s="86">
        <f t="shared" si="4"/>
        <v>163306</v>
      </c>
      <c r="L21" s="88">
        <f t="shared" si="5"/>
        <v>173.21750567470673</v>
      </c>
      <c r="M21" s="75"/>
    </row>
    <row r="22" spans="1:13" s="3" customFormat="1" ht="24" customHeight="1">
      <c r="A22" s="92" t="s">
        <v>24</v>
      </c>
      <c r="B22" s="86">
        <f t="shared" si="0"/>
        <v>3435</v>
      </c>
      <c r="C22" s="87">
        <f>J22-'[1]县区 (6)'!J22</f>
        <v>3097</v>
      </c>
      <c r="D22" s="86">
        <f t="shared" si="1"/>
        <v>338</v>
      </c>
      <c r="E22" s="88">
        <f t="shared" si="2"/>
        <v>10.913787536325477</v>
      </c>
      <c r="F22" s="89">
        <v>39339</v>
      </c>
      <c r="G22" s="90">
        <v>151016</v>
      </c>
      <c r="H22" s="91">
        <v>154451</v>
      </c>
      <c r="I22" s="88">
        <f t="shared" si="3"/>
        <v>392.6154706525331</v>
      </c>
      <c r="J22" s="104">
        <v>106590</v>
      </c>
      <c r="K22" s="86">
        <f t="shared" si="4"/>
        <v>47861</v>
      </c>
      <c r="L22" s="88">
        <f t="shared" si="5"/>
        <v>44.90196078431373</v>
      </c>
      <c r="M22" s="75"/>
    </row>
    <row r="23" spans="1:13" s="3" customFormat="1" ht="24" customHeight="1">
      <c r="A23" s="92" t="s">
        <v>25</v>
      </c>
      <c r="B23" s="86">
        <f t="shared" si="0"/>
        <v>8352</v>
      </c>
      <c r="C23" s="87">
        <f>J23-'[1]县区 (6)'!J23</f>
        <v>1284</v>
      </c>
      <c r="D23" s="86">
        <f t="shared" si="1"/>
        <v>7068</v>
      </c>
      <c r="E23" s="88">
        <f t="shared" si="2"/>
        <v>550.4672897196261</v>
      </c>
      <c r="F23" s="89">
        <v>351009</v>
      </c>
      <c r="G23" s="94">
        <v>280378</v>
      </c>
      <c r="H23" s="91">
        <v>288730</v>
      </c>
      <c r="I23" s="88">
        <f t="shared" si="3"/>
        <v>82.25715010156435</v>
      </c>
      <c r="J23" s="104">
        <v>56454</v>
      </c>
      <c r="K23" s="86">
        <f t="shared" si="4"/>
        <v>232276</v>
      </c>
      <c r="L23" s="88">
        <f t="shared" si="5"/>
        <v>411.44294469833847</v>
      </c>
      <c r="M23" s="106"/>
    </row>
    <row r="24" spans="1:12" s="3" customFormat="1" ht="24" customHeight="1">
      <c r="A24" s="35" t="s">
        <v>36</v>
      </c>
      <c r="B24" s="5"/>
      <c r="C24" s="5"/>
      <c r="D24" s="7"/>
      <c r="E24" s="8"/>
      <c r="F24" s="79"/>
      <c r="G24" s="5"/>
      <c r="H24" s="95"/>
      <c r="I24" s="5"/>
      <c r="J24" s="7"/>
      <c r="K24" s="5"/>
      <c r="L24" s="8"/>
    </row>
    <row r="25" spans="1:13" s="3" customFormat="1" ht="24" customHeight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</row>
    <row r="26" spans="1:12" s="3" customFormat="1" ht="24" customHeight="1">
      <c r="A26" s="97" t="s">
        <v>100</v>
      </c>
      <c r="B26" s="5"/>
      <c r="C26" s="5"/>
      <c r="D26" s="7"/>
      <c r="E26" s="8"/>
      <c r="F26" s="79"/>
      <c r="G26" s="5"/>
      <c r="H26" s="5"/>
      <c r="I26" s="5"/>
      <c r="J26" s="7"/>
      <c r="K26" s="5"/>
      <c r="L26" s="8"/>
    </row>
  </sheetData>
  <sheetProtection/>
  <mergeCells count="19">
    <mergeCell ref="L3:M3"/>
    <mergeCell ref="D4:G4"/>
    <mergeCell ref="B5:E5"/>
    <mergeCell ref="F5:L5"/>
    <mergeCell ref="A25:M25"/>
    <mergeCell ref="A5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1:L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zoomScaleSheetLayoutView="100" workbookViewId="0" topLeftCell="A1">
      <selection activeCell="R46" sqref="R46"/>
    </sheetView>
  </sheetViews>
  <sheetFormatPr defaultColWidth="8.7109375" defaultRowHeight="15"/>
  <cols>
    <col min="1" max="1" width="43.421875" style="5" customWidth="1"/>
    <col min="2" max="2" width="10.7109375" style="5" customWidth="1"/>
    <col min="3" max="3" width="10.7109375" style="6" customWidth="1"/>
    <col min="4" max="4" width="10.7109375" style="7" customWidth="1"/>
    <col min="5" max="5" width="10.7109375" style="8" customWidth="1"/>
    <col min="6" max="6" width="10.7109375" style="7" customWidth="1"/>
    <col min="7" max="7" width="10.7109375" style="5" hidden="1" customWidth="1"/>
    <col min="8" max="8" width="10.7109375" style="8" customWidth="1"/>
    <col min="9" max="9" width="10.7109375" style="5" customWidth="1"/>
    <col min="10" max="10" width="10.7109375" style="7" customWidth="1"/>
    <col min="11" max="11" width="10.7109375" style="5" customWidth="1"/>
    <col min="12" max="12" width="10.7109375" style="8" customWidth="1"/>
    <col min="13" max="13" width="5.7109375" style="3" hidden="1" customWidth="1"/>
    <col min="14" max="14" width="9.140625" style="3" customWidth="1"/>
    <col min="15" max="32" width="9.00390625" style="3" bestFit="1" customWidth="1"/>
    <col min="33" max="16384" width="8.7109375" style="3" customWidth="1"/>
  </cols>
  <sheetData>
    <row r="1" spans="1:12" s="1" customFormat="1" ht="19.5" customHeight="1">
      <c r="A1" s="9" t="s">
        <v>101</v>
      </c>
      <c r="B1" s="9"/>
      <c r="C1" s="10"/>
      <c r="D1" s="9"/>
      <c r="E1" s="9"/>
      <c r="F1" s="9"/>
      <c r="G1" s="9"/>
      <c r="H1" s="9"/>
      <c r="I1" s="9"/>
      <c r="J1" s="9"/>
      <c r="K1" s="9"/>
      <c r="L1" s="9"/>
    </row>
    <row r="2" spans="1:13" s="2" customFormat="1" ht="19.5" customHeight="1">
      <c r="A2" s="9"/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53"/>
    </row>
    <row r="3" spans="1:13" s="2" customFormat="1" ht="19.5" customHeight="1">
      <c r="A3" s="11"/>
      <c r="B3" s="11"/>
      <c r="C3" s="12"/>
      <c r="D3" s="13"/>
      <c r="E3" s="14"/>
      <c r="F3" s="13"/>
      <c r="G3" s="11"/>
      <c r="H3" s="14"/>
      <c r="I3" s="11"/>
      <c r="J3" s="13"/>
      <c r="K3" s="54"/>
      <c r="L3" s="54"/>
      <c r="M3" s="54"/>
    </row>
    <row r="4" spans="1:13" s="1" customFormat="1" ht="19.5" customHeight="1">
      <c r="A4" s="1" t="s">
        <v>1</v>
      </c>
      <c r="B4" s="15"/>
      <c r="C4" s="6"/>
      <c r="D4" s="16" t="s">
        <v>2</v>
      </c>
      <c r="E4" s="16"/>
      <c r="F4" s="16"/>
      <c r="G4" s="16"/>
      <c r="H4" s="17"/>
      <c r="I4" s="15"/>
      <c r="J4" s="55"/>
      <c r="K4" s="56" t="s">
        <v>3</v>
      </c>
      <c r="L4" s="56"/>
      <c r="M4" s="57" t="s">
        <v>2</v>
      </c>
    </row>
    <row r="5" spans="1:13" s="1" customFormat="1" ht="30" customHeight="1">
      <c r="A5" s="18" t="s">
        <v>4</v>
      </c>
      <c r="B5" s="19" t="s">
        <v>5</v>
      </c>
      <c r="C5" s="20"/>
      <c r="D5" s="19"/>
      <c r="E5" s="19"/>
      <c r="F5" s="19" t="s">
        <v>6</v>
      </c>
      <c r="G5" s="19"/>
      <c r="H5" s="19"/>
      <c r="I5" s="19"/>
      <c r="J5" s="19"/>
      <c r="K5" s="19"/>
      <c r="L5" s="19"/>
      <c r="M5" s="57"/>
    </row>
    <row r="6" spans="1:13" s="1" customFormat="1" ht="30" customHeight="1">
      <c r="A6" s="18"/>
      <c r="B6" s="21" t="s">
        <v>5</v>
      </c>
      <c r="C6" s="22" t="s">
        <v>7</v>
      </c>
      <c r="D6" s="21" t="s">
        <v>8</v>
      </c>
      <c r="E6" s="23" t="s">
        <v>9</v>
      </c>
      <c r="F6" s="24" t="s">
        <v>38</v>
      </c>
      <c r="G6" s="21" t="s">
        <v>11</v>
      </c>
      <c r="H6" s="25" t="s">
        <v>6</v>
      </c>
      <c r="I6" s="23" t="s">
        <v>12</v>
      </c>
      <c r="J6" s="25" t="s">
        <v>13</v>
      </c>
      <c r="K6" s="21" t="s">
        <v>14</v>
      </c>
      <c r="L6" s="23" t="s">
        <v>15</v>
      </c>
      <c r="M6" s="58" t="s">
        <v>40</v>
      </c>
    </row>
    <row r="7" spans="1:13" s="1" customFormat="1" ht="30" customHeight="1">
      <c r="A7" s="18"/>
      <c r="B7" s="21"/>
      <c r="C7" s="22"/>
      <c r="D7" s="21"/>
      <c r="E7" s="23"/>
      <c r="F7" s="24"/>
      <c r="G7" s="21"/>
      <c r="H7" s="25"/>
      <c r="I7" s="23"/>
      <c r="J7" s="25"/>
      <c r="K7" s="21"/>
      <c r="L7" s="23"/>
      <c r="M7" s="59"/>
    </row>
    <row r="8" spans="1:13" s="1" customFormat="1" ht="30" customHeight="1">
      <c r="A8" s="26" t="s">
        <v>102</v>
      </c>
      <c r="B8" s="21"/>
      <c r="C8" s="27">
        <f>J8-'[1]全市 (6)'!J8</f>
        <v>0</v>
      </c>
      <c r="D8" s="21"/>
      <c r="E8" s="23"/>
      <c r="F8" s="28">
        <v>7698</v>
      </c>
      <c r="G8" s="21">
        <v>73</v>
      </c>
      <c r="H8" s="29">
        <v>73</v>
      </c>
      <c r="I8" s="46"/>
      <c r="J8" s="25">
        <v>0</v>
      </c>
      <c r="K8" s="21"/>
      <c r="L8" s="60"/>
      <c r="M8" s="61"/>
    </row>
    <row r="9" spans="1:13" s="1" customFormat="1" ht="30" customHeight="1">
      <c r="A9" s="30" t="s">
        <v>103</v>
      </c>
      <c r="B9" s="31">
        <f aca="true" t="shared" si="0" ref="B9:B21">H9-G9</f>
        <v>16</v>
      </c>
      <c r="C9" s="27">
        <f>J9-'[1]全市 (6)'!J9</f>
        <v>240</v>
      </c>
      <c r="D9" s="28">
        <f aca="true" t="shared" si="1" ref="D9:D21">B9-C9</f>
        <v>-224</v>
      </c>
      <c r="E9" s="32">
        <f aca="true" t="shared" si="2" ref="E9:E21">IF(C9&lt;=0,0,D9/C9*100)</f>
        <v>-93.33333333333333</v>
      </c>
      <c r="F9" s="28">
        <v>2712</v>
      </c>
      <c r="G9" s="28">
        <v>91</v>
      </c>
      <c r="H9" s="29">
        <v>107</v>
      </c>
      <c r="I9" s="62">
        <f aca="true" t="shared" si="3" ref="I9:I21">IF(F9&lt;=0,0,H9/F9*100)</f>
        <v>3.9454277286135695</v>
      </c>
      <c r="J9" s="63">
        <v>515</v>
      </c>
      <c r="K9" s="28">
        <f aca="true" t="shared" si="4" ref="K9:K21">H9-J9</f>
        <v>-408</v>
      </c>
      <c r="L9" s="64">
        <f aca="true" t="shared" si="5" ref="L9:L21">IF(J9&lt;=0,0,K9/J9*100)</f>
        <v>-79.2233009708738</v>
      </c>
      <c r="M9" s="65"/>
    </row>
    <row r="10" spans="1:13" s="1" customFormat="1" ht="30" customHeight="1">
      <c r="A10" s="30" t="s">
        <v>104</v>
      </c>
      <c r="B10" s="31">
        <f t="shared" si="0"/>
        <v>43973</v>
      </c>
      <c r="C10" s="27">
        <f>J10-'[1]全市 (6)'!J10</f>
        <v>12029</v>
      </c>
      <c r="D10" s="28">
        <f t="shared" si="1"/>
        <v>31944</v>
      </c>
      <c r="E10" s="32">
        <f t="shared" si="2"/>
        <v>265.55823426718763</v>
      </c>
      <c r="F10" s="28">
        <v>1212985</v>
      </c>
      <c r="G10" s="28">
        <v>70531</v>
      </c>
      <c r="H10" s="29">
        <v>114504</v>
      </c>
      <c r="I10" s="62">
        <f t="shared" si="3"/>
        <v>9.439852924809458</v>
      </c>
      <c r="J10" s="63">
        <v>286602</v>
      </c>
      <c r="K10" s="28">
        <f t="shared" si="4"/>
        <v>-172098</v>
      </c>
      <c r="L10" s="64">
        <f t="shared" si="5"/>
        <v>-60.04773169761551</v>
      </c>
      <c r="M10" s="65"/>
    </row>
    <row r="11" spans="1:13" s="1" customFormat="1" ht="30" customHeight="1">
      <c r="A11" s="33" t="s">
        <v>105</v>
      </c>
      <c r="B11" s="31">
        <f t="shared" si="0"/>
        <v>43204</v>
      </c>
      <c r="C11" s="27">
        <f>J11-'[1]全市 (6)'!J11</f>
        <v>11989</v>
      </c>
      <c r="D11" s="28">
        <f t="shared" si="1"/>
        <v>31215</v>
      </c>
      <c r="E11" s="32">
        <f t="shared" si="2"/>
        <v>260.36366669446994</v>
      </c>
      <c r="F11" s="28">
        <v>1052640</v>
      </c>
      <c r="G11" s="28">
        <v>64459</v>
      </c>
      <c r="H11" s="29">
        <v>107663</v>
      </c>
      <c r="I11" s="62">
        <f t="shared" si="3"/>
        <v>10.227903176774586</v>
      </c>
      <c r="J11" s="63">
        <v>251638</v>
      </c>
      <c r="K11" s="28">
        <f t="shared" si="4"/>
        <v>-143975</v>
      </c>
      <c r="L11" s="64">
        <f t="shared" si="5"/>
        <v>-57.21512649122946</v>
      </c>
      <c r="M11" s="65"/>
    </row>
    <row r="12" spans="1:13" s="1" customFormat="1" ht="30" customHeight="1">
      <c r="A12" s="33" t="s">
        <v>106</v>
      </c>
      <c r="B12" s="31">
        <f t="shared" si="0"/>
        <v>-219</v>
      </c>
      <c r="C12" s="27">
        <f>J12-'[1]全市 (6)'!J12</f>
        <v>4</v>
      </c>
      <c r="D12" s="28">
        <f t="shared" si="1"/>
        <v>-223</v>
      </c>
      <c r="E12" s="32">
        <f t="shared" si="2"/>
        <v>-5575</v>
      </c>
      <c r="F12" s="28">
        <v>32000</v>
      </c>
      <c r="G12" s="28">
        <v>1961</v>
      </c>
      <c r="H12" s="29">
        <v>1742</v>
      </c>
      <c r="I12" s="62">
        <f t="shared" si="3"/>
        <v>5.44375</v>
      </c>
      <c r="J12" s="63">
        <v>10349</v>
      </c>
      <c r="K12" s="28">
        <f t="shared" si="4"/>
        <v>-8607</v>
      </c>
      <c r="L12" s="64">
        <f t="shared" si="5"/>
        <v>-83.16745579283022</v>
      </c>
      <c r="M12" s="65"/>
    </row>
    <row r="13" spans="1:13" s="1" customFormat="1" ht="30" customHeight="1">
      <c r="A13" s="33" t="s">
        <v>107</v>
      </c>
      <c r="B13" s="31">
        <f t="shared" si="0"/>
        <v>1576</v>
      </c>
      <c r="C13" s="27">
        <f>J13-'[1]全市 (6)'!J13</f>
        <v>36</v>
      </c>
      <c r="D13" s="28">
        <f t="shared" si="1"/>
        <v>1540</v>
      </c>
      <c r="E13" s="32">
        <f t="shared" si="2"/>
        <v>4277.777777777778</v>
      </c>
      <c r="F13" s="28">
        <v>155521</v>
      </c>
      <c r="G13" s="28">
        <v>10938</v>
      </c>
      <c r="H13" s="29">
        <v>12514</v>
      </c>
      <c r="I13" s="62">
        <f t="shared" si="3"/>
        <v>8.046501758604947</v>
      </c>
      <c r="J13" s="63">
        <v>29117</v>
      </c>
      <c r="K13" s="28">
        <f t="shared" si="4"/>
        <v>-16603</v>
      </c>
      <c r="L13" s="64">
        <f t="shared" si="5"/>
        <v>-57.021671188652675</v>
      </c>
      <c r="M13" s="65"/>
    </row>
    <row r="14" spans="1:13" s="1" customFormat="1" ht="30" customHeight="1">
      <c r="A14" s="30" t="s">
        <v>108</v>
      </c>
      <c r="B14" s="31">
        <f t="shared" si="0"/>
        <v>527</v>
      </c>
      <c r="C14" s="27">
        <f>J14-'[1]全市 (6)'!J14</f>
        <v>539</v>
      </c>
      <c r="D14" s="28">
        <f t="shared" si="1"/>
        <v>-12</v>
      </c>
      <c r="E14" s="32">
        <f t="shared" si="2"/>
        <v>-2.2263450834879404</v>
      </c>
      <c r="F14" s="28">
        <v>6150</v>
      </c>
      <c r="G14" s="28">
        <v>3287</v>
      </c>
      <c r="H14" s="29">
        <v>3814</v>
      </c>
      <c r="I14" s="62">
        <f t="shared" si="3"/>
        <v>62.016260162601625</v>
      </c>
      <c r="J14" s="63">
        <v>3722</v>
      </c>
      <c r="K14" s="28">
        <f t="shared" si="4"/>
        <v>92</v>
      </c>
      <c r="L14" s="64">
        <f t="shared" si="5"/>
        <v>2.4717893605588395</v>
      </c>
      <c r="M14" s="65"/>
    </row>
    <row r="15" spans="1:13" s="1" customFormat="1" ht="30" customHeight="1">
      <c r="A15" s="33" t="s">
        <v>109</v>
      </c>
      <c r="B15" s="31">
        <f t="shared" si="0"/>
        <v>354</v>
      </c>
      <c r="C15" s="27">
        <f>J15-'[1]全市 (6)'!J15</f>
        <v>333</v>
      </c>
      <c r="D15" s="28">
        <f t="shared" si="1"/>
        <v>21</v>
      </c>
      <c r="E15" s="32">
        <f t="shared" si="2"/>
        <v>6.306306306306306</v>
      </c>
      <c r="F15" s="28">
        <v>4450</v>
      </c>
      <c r="G15" s="28">
        <v>2199</v>
      </c>
      <c r="H15" s="29">
        <v>2553</v>
      </c>
      <c r="I15" s="62">
        <f t="shared" si="3"/>
        <v>57.37078651685393</v>
      </c>
      <c r="J15" s="63">
        <v>2440</v>
      </c>
      <c r="K15" s="28">
        <f t="shared" si="4"/>
        <v>113</v>
      </c>
      <c r="L15" s="64">
        <f t="shared" si="5"/>
        <v>4.631147540983607</v>
      </c>
      <c r="M15" s="65"/>
    </row>
    <row r="16" spans="1:13" s="1" customFormat="1" ht="30" customHeight="1">
      <c r="A16" s="33" t="s">
        <v>110</v>
      </c>
      <c r="B16" s="31">
        <f t="shared" si="0"/>
        <v>173</v>
      </c>
      <c r="C16" s="27">
        <f>J16-'[1]全市 (6)'!J16</f>
        <v>206</v>
      </c>
      <c r="D16" s="28">
        <f t="shared" si="1"/>
        <v>-33</v>
      </c>
      <c r="E16" s="32">
        <f t="shared" si="2"/>
        <v>-16.019417475728158</v>
      </c>
      <c r="F16" s="28">
        <v>1700</v>
      </c>
      <c r="G16" s="28">
        <v>1088</v>
      </c>
      <c r="H16" s="29">
        <v>1261</v>
      </c>
      <c r="I16" s="62">
        <f t="shared" si="3"/>
        <v>74.1764705882353</v>
      </c>
      <c r="J16" s="63">
        <v>1282</v>
      </c>
      <c r="K16" s="28">
        <f t="shared" si="4"/>
        <v>-21</v>
      </c>
      <c r="L16" s="64">
        <f t="shared" si="5"/>
        <v>-1.6380655226209049</v>
      </c>
      <c r="M16" s="65"/>
    </row>
    <row r="17" spans="1:13" s="1" customFormat="1" ht="30" customHeight="1">
      <c r="A17" s="30" t="s">
        <v>111</v>
      </c>
      <c r="B17" s="31">
        <f t="shared" si="0"/>
        <v>336</v>
      </c>
      <c r="C17" s="27">
        <f>J17-'[1]全市 (6)'!J17</f>
        <v>9042</v>
      </c>
      <c r="D17" s="28">
        <f t="shared" si="1"/>
        <v>-8706</v>
      </c>
      <c r="E17" s="32">
        <f t="shared" si="2"/>
        <v>-96.28400796284008</v>
      </c>
      <c r="F17" s="28">
        <v>32640</v>
      </c>
      <c r="G17" s="28">
        <v>9231</v>
      </c>
      <c r="H17" s="29">
        <v>9567</v>
      </c>
      <c r="I17" s="62">
        <f t="shared" si="3"/>
        <v>29.31066176470588</v>
      </c>
      <c r="J17" s="63">
        <v>26032</v>
      </c>
      <c r="K17" s="28">
        <f t="shared" si="4"/>
        <v>-16465</v>
      </c>
      <c r="L17" s="64">
        <f t="shared" si="5"/>
        <v>-63.249078057775044</v>
      </c>
      <c r="M17" s="65"/>
    </row>
    <row r="18" spans="1:13" s="1" customFormat="1" ht="30" customHeight="1">
      <c r="A18" s="30" t="s">
        <v>112</v>
      </c>
      <c r="B18" s="31">
        <f t="shared" si="0"/>
        <v>395</v>
      </c>
      <c r="C18" s="27">
        <f>J18-'[1]全市 (6)'!J18</f>
        <v>416</v>
      </c>
      <c r="D18" s="28">
        <f t="shared" si="1"/>
        <v>-21</v>
      </c>
      <c r="E18" s="32">
        <f t="shared" si="2"/>
        <v>-5.048076923076923</v>
      </c>
      <c r="F18" s="28">
        <v>11209</v>
      </c>
      <c r="G18" s="28">
        <v>3798</v>
      </c>
      <c r="H18" s="29">
        <v>4193</v>
      </c>
      <c r="I18" s="62">
        <f t="shared" si="3"/>
        <v>37.407440449638685</v>
      </c>
      <c r="J18" s="63">
        <v>3678</v>
      </c>
      <c r="K18" s="28">
        <f t="shared" si="4"/>
        <v>515</v>
      </c>
      <c r="L18" s="64">
        <f t="shared" si="5"/>
        <v>14.002175095160412</v>
      </c>
      <c r="M18" s="65"/>
    </row>
    <row r="19" spans="1:13" s="1" customFormat="1" ht="30" customHeight="1">
      <c r="A19" s="30" t="s">
        <v>113</v>
      </c>
      <c r="B19" s="31">
        <f t="shared" si="0"/>
        <v>0</v>
      </c>
      <c r="C19" s="27">
        <f>J19-'[1]全市 (6)'!J19</f>
        <v>0</v>
      </c>
      <c r="D19" s="28">
        <f t="shared" si="1"/>
        <v>0</v>
      </c>
      <c r="E19" s="32">
        <f t="shared" si="2"/>
        <v>0</v>
      </c>
      <c r="F19" s="28"/>
      <c r="G19" s="28">
        <v>0</v>
      </c>
      <c r="H19" s="29">
        <v>0</v>
      </c>
      <c r="I19" s="62">
        <f t="shared" si="3"/>
        <v>0</v>
      </c>
      <c r="J19" s="63">
        <v>0</v>
      </c>
      <c r="K19" s="28">
        <f t="shared" si="4"/>
        <v>0</v>
      </c>
      <c r="L19" s="64">
        <f t="shared" si="5"/>
        <v>0</v>
      </c>
      <c r="M19" s="65"/>
    </row>
    <row r="20" spans="1:13" s="1" customFormat="1" ht="30" customHeight="1">
      <c r="A20" s="30" t="s">
        <v>114</v>
      </c>
      <c r="B20" s="31">
        <f t="shared" si="0"/>
        <v>0</v>
      </c>
      <c r="C20" s="27">
        <f>J20-'[1]全市 (6)'!J20</f>
        <v>0</v>
      </c>
      <c r="D20" s="28">
        <f t="shared" si="1"/>
        <v>0</v>
      </c>
      <c r="E20" s="32">
        <f t="shared" si="2"/>
        <v>0</v>
      </c>
      <c r="F20" s="28">
        <v>397</v>
      </c>
      <c r="G20" s="28">
        <v>0</v>
      </c>
      <c r="H20" s="29">
        <v>0</v>
      </c>
      <c r="I20" s="62">
        <f t="shared" si="3"/>
        <v>0</v>
      </c>
      <c r="J20" s="63">
        <v>0</v>
      </c>
      <c r="K20" s="28">
        <f t="shared" si="4"/>
        <v>0</v>
      </c>
      <c r="L20" s="64">
        <f t="shared" si="5"/>
        <v>0</v>
      </c>
      <c r="M20" s="65"/>
    </row>
    <row r="21" spans="1:13" s="1" customFormat="1" ht="30" customHeight="1">
      <c r="A21" s="34" t="s">
        <v>115</v>
      </c>
      <c r="B21" s="31">
        <f t="shared" si="0"/>
        <v>45247</v>
      </c>
      <c r="C21" s="27">
        <f>J21-'[1]全市 (6)'!J21</f>
        <v>22266</v>
      </c>
      <c r="D21" s="28">
        <f t="shared" si="1"/>
        <v>22981</v>
      </c>
      <c r="E21" s="32">
        <f t="shared" si="2"/>
        <v>103.21117398724513</v>
      </c>
      <c r="F21" s="28">
        <v>1273791</v>
      </c>
      <c r="G21" s="28">
        <v>87011</v>
      </c>
      <c r="H21" s="29">
        <v>132258</v>
      </c>
      <c r="I21" s="62">
        <f t="shared" si="3"/>
        <v>10.383022018525802</v>
      </c>
      <c r="J21" s="63">
        <v>320549</v>
      </c>
      <c r="K21" s="28">
        <f t="shared" si="4"/>
        <v>-188291</v>
      </c>
      <c r="L21" s="64">
        <f t="shared" si="5"/>
        <v>-58.74016141057997</v>
      </c>
      <c r="M21" s="65"/>
    </row>
    <row r="22" spans="1:3" s="3" customFormat="1" ht="19.5" customHeight="1">
      <c r="A22" s="35" t="s">
        <v>36</v>
      </c>
      <c r="C22" s="36"/>
    </row>
    <row r="23" s="3" customFormat="1" ht="19.5" customHeight="1">
      <c r="C23" s="36"/>
    </row>
    <row r="24" s="3" customFormat="1" ht="19.5" customHeight="1">
      <c r="C24" s="36"/>
    </row>
    <row r="25" spans="1:12" s="3" customFormat="1" ht="19.5" customHeight="1">
      <c r="A25" s="9" t="s">
        <v>116</v>
      </c>
      <c r="B25" s="9"/>
      <c r="C25" s="10"/>
      <c r="D25" s="9"/>
      <c r="E25" s="9"/>
      <c r="F25" s="9"/>
      <c r="G25" s="9"/>
      <c r="H25" s="9"/>
      <c r="I25" s="9"/>
      <c r="J25" s="9"/>
      <c r="K25" s="9"/>
      <c r="L25" s="9"/>
    </row>
    <row r="26" spans="1:13" s="3" customFormat="1" ht="19.5" customHeight="1">
      <c r="A26" s="9"/>
      <c r="B26" s="9"/>
      <c r="C26" s="10"/>
      <c r="D26" s="9"/>
      <c r="E26" s="9"/>
      <c r="F26" s="9"/>
      <c r="G26" s="9"/>
      <c r="H26" s="9"/>
      <c r="I26" s="9"/>
      <c r="J26" s="9"/>
      <c r="K26" s="9"/>
      <c r="L26" s="9"/>
      <c r="M26" s="66"/>
    </row>
    <row r="27" spans="1:13" s="3" customFormat="1" ht="19.5" customHeight="1">
      <c r="A27" s="37"/>
      <c r="B27" s="37"/>
      <c r="C27" s="12"/>
      <c r="D27" s="38"/>
      <c r="E27" s="39"/>
      <c r="F27" s="38"/>
      <c r="G27" s="37"/>
      <c r="H27" s="39"/>
      <c r="I27" s="37"/>
      <c r="J27" s="38"/>
      <c r="K27" s="67"/>
      <c r="L27" s="67"/>
      <c r="M27" s="67"/>
    </row>
    <row r="28" spans="1:13" s="4" customFormat="1" ht="27.75" customHeight="1">
      <c r="A28" s="3" t="s">
        <v>1</v>
      </c>
      <c r="B28" s="5"/>
      <c r="C28" s="6"/>
      <c r="D28" s="40"/>
      <c r="E28" s="40"/>
      <c r="F28" s="40"/>
      <c r="G28" s="40"/>
      <c r="H28" s="8"/>
      <c r="I28" s="5"/>
      <c r="J28" s="7"/>
      <c r="K28" s="68" t="s">
        <v>3</v>
      </c>
      <c r="L28" s="68"/>
      <c r="M28" s="69" t="s">
        <v>2</v>
      </c>
    </row>
    <row r="29" spans="1:13" s="3" customFormat="1" ht="27.75" customHeight="1">
      <c r="A29" s="18" t="s">
        <v>4</v>
      </c>
      <c r="B29" s="19" t="s">
        <v>5</v>
      </c>
      <c r="C29" s="20"/>
      <c r="D29" s="19"/>
      <c r="E29" s="19"/>
      <c r="F29" s="41" t="s">
        <v>6</v>
      </c>
      <c r="G29" s="42"/>
      <c r="H29" s="42"/>
      <c r="I29" s="42"/>
      <c r="J29" s="42"/>
      <c r="K29" s="42"/>
      <c r="L29" s="70"/>
      <c r="M29" s="69"/>
    </row>
    <row r="30" spans="1:13" s="3" customFormat="1" ht="27.75" customHeight="1">
      <c r="A30" s="18"/>
      <c r="B30" s="21" t="s">
        <v>5</v>
      </c>
      <c r="C30" s="22" t="s">
        <v>7</v>
      </c>
      <c r="D30" s="21" t="s">
        <v>8</v>
      </c>
      <c r="E30" s="23" t="s">
        <v>9</v>
      </c>
      <c r="F30" s="43" t="s">
        <v>38</v>
      </c>
      <c r="G30" s="21" t="s">
        <v>11</v>
      </c>
      <c r="H30" s="25" t="s">
        <v>6</v>
      </c>
      <c r="I30" s="23" t="s">
        <v>12</v>
      </c>
      <c r="J30" s="22" t="s">
        <v>13</v>
      </c>
      <c r="K30" s="21" t="s">
        <v>14</v>
      </c>
      <c r="L30" s="23" t="s">
        <v>15</v>
      </c>
      <c r="M30" s="71" t="s">
        <v>40</v>
      </c>
    </row>
    <row r="31" spans="1:13" s="3" customFormat="1" ht="30" customHeight="1">
      <c r="A31" s="18"/>
      <c r="B31" s="21"/>
      <c r="C31" s="22"/>
      <c r="D31" s="21"/>
      <c r="E31" s="23"/>
      <c r="F31" s="44"/>
      <c r="G31" s="21"/>
      <c r="H31" s="25"/>
      <c r="I31" s="23"/>
      <c r="J31" s="22"/>
      <c r="K31" s="21"/>
      <c r="L31" s="23"/>
      <c r="M31" s="71"/>
    </row>
    <row r="32" spans="1:13" s="3" customFormat="1" ht="30" customHeight="1">
      <c r="A32" s="45" t="s">
        <v>117</v>
      </c>
      <c r="B32" s="31">
        <f aca="true" t="shared" si="6" ref="B32:B45">H32-G32</f>
        <v>0</v>
      </c>
      <c r="C32" s="27">
        <f>J32-'[1]全市 (6)'!J32</f>
        <v>0</v>
      </c>
      <c r="D32" s="31">
        <f aca="true" t="shared" si="7" ref="D32:D39">B32-C32</f>
        <v>0</v>
      </c>
      <c r="E32" s="46">
        <f aca="true" t="shared" si="8" ref="E32:E39">IF(C32&lt;=0,0,D32/C32*100)</f>
        <v>0</v>
      </c>
      <c r="F32" s="47"/>
      <c r="G32" s="48">
        <v>0</v>
      </c>
      <c r="H32" s="49">
        <v>0</v>
      </c>
      <c r="I32" s="72">
        <f aca="true" t="shared" si="9" ref="I32:I45">IF(F32&lt;=0,0,H32/F32*100)</f>
        <v>0</v>
      </c>
      <c r="J32" s="73">
        <v>0</v>
      </c>
      <c r="K32" s="74">
        <f aca="true" t="shared" si="10" ref="K32:K45">H32-J32</f>
        <v>0</v>
      </c>
      <c r="L32" s="46">
        <f aca="true" t="shared" si="11" ref="L32:L45">IF(J32&lt;=0,0,K32/J32*100)</f>
        <v>0</v>
      </c>
      <c r="M32" s="75"/>
    </row>
    <row r="33" spans="1:13" s="3" customFormat="1" ht="30" customHeight="1">
      <c r="A33" s="50" t="s">
        <v>118</v>
      </c>
      <c r="B33" s="31">
        <f t="shared" si="6"/>
        <v>0</v>
      </c>
      <c r="C33" s="27">
        <f>J33-'[1]全市 (6)'!J33</f>
        <v>0</v>
      </c>
      <c r="D33" s="31">
        <f t="shared" si="7"/>
        <v>0</v>
      </c>
      <c r="E33" s="46">
        <f t="shared" si="8"/>
        <v>0</v>
      </c>
      <c r="F33" s="28">
        <v>20</v>
      </c>
      <c r="G33" s="51">
        <v>0</v>
      </c>
      <c r="H33" s="52">
        <v>0</v>
      </c>
      <c r="I33" s="72">
        <f t="shared" si="9"/>
        <v>0</v>
      </c>
      <c r="J33" s="76">
        <v>0</v>
      </c>
      <c r="K33" s="74">
        <f t="shared" si="10"/>
        <v>0</v>
      </c>
      <c r="L33" s="46">
        <f t="shared" si="11"/>
        <v>0</v>
      </c>
      <c r="M33" s="75"/>
    </row>
    <row r="34" spans="1:13" s="3" customFormat="1" ht="30" customHeight="1">
      <c r="A34" s="50" t="s">
        <v>119</v>
      </c>
      <c r="B34" s="31">
        <f t="shared" si="6"/>
        <v>1139</v>
      </c>
      <c r="C34" s="27">
        <f>J34-'[1]全市 (6)'!J34</f>
        <v>399</v>
      </c>
      <c r="D34" s="31">
        <f t="shared" si="7"/>
        <v>740</v>
      </c>
      <c r="E34" s="46">
        <f t="shared" si="8"/>
        <v>185.46365914786966</v>
      </c>
      <c r="F34" s="28">
        <v>1000</v>
      </c>
      <c r="G34" s="51">
        <v>6857</v>
      </c>
      <c r="H34" s="52">
        <v>7996</v>
      </c>
      <c r="I34" s="72">
        <f t="shared" si="9"/>
        <v>799.6</v>
      </c>
      <c r="J34" s="76">
        <v>6389</v>
      </c>
      <c r="K34" s="74">
        <f t="shared" si="10"/>
        <v>1607</v>
      </c>
      <c r="L34" s="46">
        <f t="shared" si="11"/>
        <v>25.15260604163406</v>
      </c>
      <c r="M34" s="75"/>
    </row>
    <row r="35" spans="1:13" s="3" customFormat="1" ht="30" customHeight="1">
      <c r="A35" s="50" t="s">
        <v>120</v>
      </c>
      <c r="B35" s="31">
        <f t="shared" si="6"/>
        <v>0</v>
      </c>
      <c r="C35" s="27">
        <f>J35-'[1]全市 (6)'!J35</f>
        <v>0</v>
      </c>
      <c r="D35" s="31">
        <f t="shared" si="7"/>
        <v>0</v>
      </c>
      <c r="E35" s="46">
        <f t="shared" si="8"/>
        <v>0</v>
      </c>
      <c r="F35" s="28"/>
      <c r="G35" s="51">
        <v>0</v>
      </c>
      <c r="H35" s="52">
        <v>0</v>
      </c>
      <c r="I35" s="72">
        <f t="shared" si="9"/>
        <v>0</v>
      </c>
      <c r="J35" s="76">
        <v>0</v>
      </c>
      <c r="K35" s="74">
        <f t="shared" si="10"/>
        <v>0</v>
      </c>
      <c r="L35" s="46">
        <f t="shared" si="11"/>
        <v>0</v>
      </c>
      <c r="M35" s="75"/>
    </row>
    <row r="36" spans="1:13" s="3" customFormat="1" ht="30" customHeight="1">
      <c r="A36" s="50" t="s">
        <v>121</v>
      </c>
      <c r="B36" s="31">
        <f t="shared" si="6"/>
        <v>58821</v>
      </c>
      <c r="C36" s="27">
        <f>J36-'[1]全市 (6)'!J36</f>
        <v>10879</v>
      </c>
      <c r="D36" s="31">
        <f t="shared" si="7"/>
        <v>47942</v>
      </c>
      <c r="E36" s="46">
        <f t="shared" si="8"/>
        <v>440.6838863866164</v>
      </c>
      <c r="F36" s="28">
        <v>606231</v>
      </c>
      <c r="G36" s="51">
        <v>170923</v>
      </c>
      <c r="H36" s="52">
        <v>229744</v>
      </c>
      <c r="I36" s="72">
        <f t="shared" si="9"/>
        <v>37.8971052288649</v>
      </c>
      <c r="J36" s="76">
        <v>186521</v>
      </c>
      <c r="K36" s="74">
        <f t="shared" si="10"/>
        <v>43223</v>
      </c>
      <c r="L36" s="46">
        <f t="shared" si="11"/>
        <v>23.17326199194729</v>
      </c>
      <c r="M36" s="75"/>
    </row>
    <row r="37" spans="1:13" s="3" customFormat="1" ht="30" customHeight="1">
      <c r="A37" s="50" t="s">
        <v>122</v>
      </c>
      <c r="B37" s="31">
        <f t="shared" si="6"/>
        <v>0</v>
      </c>
      <c r="C37" s="27">
        <f>J37-'[1]全市 (6)'!J37</f>
        <v>0</v>
      </c>
      <c r="D37" s="31">
        <f t="shared" si="7"/>
        <v>0</v>
      </c>
      <c r="E37" s="46">
        <f t="shared" si="8"/>
        <v>0</v>
      </c>
      <c r="F37" s="28"/>
      <c r="G37" s="51">
        <v>24</v>
      </c>
      <c r="H37" s="52">
        <v>24</v>
      </c>
      <c r="I37" s="72">
        <f t="shared" si="9"/>
        <v>0</v>
      </c>
      <c r="J37" s="76">
        <v>51</v>
      </c>
      <c r="K37" s="74">
        <f t="shared" si="10"/>
        <v>-27</v>
      </c>
      <c r="L37" s="46">
        <f t="shared" si="11"/>
        <v>-52.94117647058824</v>
      </c>
      <c r="M37" s="75"/>
    </row>
    <row r="38" spans="1:13" s="3" customFormat="1" ht="30" customHeight="1">
      <c r="A38" s="50" t="s">
        <v>123</v>
      </c>
      <c r="B38" s="31">
        <f t="shared" si="6"/>
        <v>0</v>
      </c>
      <c r="C38" s="27">
        <f>J38-'[1]全市 (6)'!J38</f>
        <v>0</v>
      </c>
      <c r="D38" s="31">
        <f t="shared" si="7"/>
        <v>0</v>
      </c>
      <c r="E38" s="46">
        <f t="shared" si="8"/>
        <v>0</v>
      </c>
      <c r="F38" s="28"/>
      <c r="G38" s="51">
        <v>0</v>
      </c>
      <c r="H38" s="52">
        <v>0</v>
      </c>
      <c r="I38" s="72">
        <f t="shared" si="9"/>
        <v>0</v>
      </c>
      <c r="J38" s="76">
        <v>0</v>
      </c>
      <c r="K38" s="74">
        <f t="shared" si="10"/>
        <v>0</v>
      </c>
      <c r="L38" s="46">
        <f t="shared" si="11"/>
        <v>0</v>
      </c>
      <c r="M38" s="75"/>
    </row>
    <row r="39" spans="1:13" s="3" customFormat="1" ht="30" customHeight="1">
      <c r="A39" s="50" t="s">
        <v>124</v>
      </c>
      <c r="B39" s="31">
        <f t="shared" si="6"/>
        <v>0</v>
      </c>
      <c r="C39" s="27">
        <f>J39-'[1]全市 (6)'!J39</f>
        <v>0</v>
      </c>
      <c r="D39" s="31">
        <f t="shared" si="7"/>
        <v>0</v>
      </c>
      <c r="E39" s="46">
        <f t="shared" si="8"/>
        <v>0</v>
      </c>
      <c r="F39" s="28"/>
      <c r="G39" s="51">
        <v>0</v>
      </c>
      <c r="H39" s="52">
        <v>0</v>
      </c>
      <c r="I39" s="72">
        <f t="shared" si="9"/>
        <v>0</v>
      </c>
      <c r="J39" s="76">
        <v>0</v>
      </c>
      <c r="K39" s="74">
        <f t="shared" si="10"/>
        <v>0</v>
      </c>
      <c r="L39" s="46">
        <f t="shared" si="11"/>
        <v>0</v>
      </c>
      <c r="M39" s="75"/>
    </row>
    <row r="40" spans="1:13" s="3" customFormat="1" ht="30" customHeight="1">
      <c r="A40" s="50" t="s">
        <v>125</v>
      </c>
      <c r="B40" s="31">
        <f t="shared" si="6"/>
        <v>0</v>
      </c>
      <c r="C40" s="27">
        <f>J40-'[1]全市 (6)'!J40</f>
        <v>0</v>
      </c>
      <c r="D40" s="31"/>
      <c r="E40" s="46"/>
      <c r="F40" s="28"/>
      <c r="G40" s="51">
        <v>0</v>
      </c>
      <c r="H40" s="52">
        <v>0</v>
      </c>
      <c r="I40" s="72">
        <f t="shared" si="9"/>
        <v>0</v>
      </c>
      <c r="J40" s="76">
        <v>0</v>
      </c>
      <c r="K40" s="74">
        <f t="shared" si="10"/>
        <v>0</v>
      </c>
      <c r="L40" s="46">
        <f t="shared" si="11"/>
        <v>0</v>
      </c>
      <c r="M40" s="75"/>
    </row>
    <row r="41" spans="1:13" s="3" customFormat="1" ht="30" customHeight="1">
      <c r="A41" s="50" t="s">
        <v>126</v>
      </c>
      <c r="B41" s="31">
        <f t="shared" si="6"/>
        <v>14191</v>
      </c>
      <c r="C41" s="27">
        <f>J41-'[1]全市 (6)'!J41</f>
        <v>330</v>
      </c>
      <c r="D41" s="31">
        <f aca="true" t="shared" si="12" ref="D41:D45">B41-C41</f>
        <v>13861</v>
      </c>
      <c r="E41" s="46">
        <f aca="true" t="shared" si="13" ref="E41:E45">IF(C41&lt;=0,0,D41/C41*100)</f>
        <v>4200.30303030303</v>
      </c>
      <c r="F41" s="28">
        <v>37448</v>
      </c>
      <c r="G41" s="51">
        <v>729941</v>
      </c>
      <c r="H41" s="52">
        <v>744132</v>
      </c>
      <c r="I41" s="72">
        <f t="shared" si="9"/>
        <v>1987.107455671865</v>
      </c>
      <c r="J41" s="76">
        <v>258868</v>
      </c>
      <c r="K41" s="74">
        <f t="shared" si="10"/>
        <v>485264</v>
      </c>
      <c r="L41" s="46">
        <f t="shared" si="11"/>
        <v>187.45615526059615</v>
      </c>
      <c r="M41" s="75"/>
    </row>
    <row r="42" spans="1:13" s="3" customFormat="1" ht="30" customHeight="1">
      <c r="A42" s="30" t="s">
        <v>127</v>
      </c>
      <c r="B42" s="31">
        <f t="shared" si="6"/>
        <v>935</v>
      </c>
      <c r="C42" s="27">
        <f>J42-'[1]全市 (6)'!J42</f>
        <v>3188</v>
      </c>
      <c r="D42" s="31">
        <f t="shared" si="12"/>
        <v>-2253</v>
      </c>
      <c r="E42" s="46">
        <f t="shared" si="13"/>
        <v>-70.67126725219573</v>
      </c>
      <c r="F42" s="28">
        <v>104670</v>
      </c>
      <c r="G42" s="51">
        <v>37213</v>
      </c>
      <c r="H42" s="52">
        <v>38148</v>
      </c>
      <c r="I42" s="72">
        <f t="shared" si="9"/>
        <v>36.445973058182865</v>
      </c>
      <c r="J42" s="76">
        <v>35271</v>
      </c>
      <c r="K42" s="74">
        <f t="shared" si="10"/>
        <v>2877</v>
      </c>
      <c r="L42" s="46">
        <f t="shared" si="11"/>
        <v>8.156842731989453</v>
      </c>
      <c r="M42" s="75"/>
    </row>
    <row r="43" spans="1:13" s="3" customFormat="1" ht="30" customHeight="1">
      <c r="A43" s="30" t="s">
        <v>128</v>
      </c>
      <c r="B43" s="31">
        <f t="shared" si="6"/>
        <v>0</v>
      </c>
      <c r="C43" s="27">
        <f>J43-'[1]全市 (6)'!J43</f>
        <v>0</v>
      </c>
      <c r="D43" s="31">
        <f t="shared" si="12"/>
        <v>0</v>
      </c>
      <c r="E43" s="46">
        <f t="shared" si="13"/>
        <v>0</v>
      </c>
      <c r="F43" s="28">
        <v>350</v>
      </c>
      <c r="G43" s="51">
        <v>188</v>
      </c>
      <c r="H43" s="52">
        <v>188</v>
      </c>
      <c r="I43" s="72">
        <f t="shared" si="9"/>
        <v>53.714285714285715</v>
      </c>
      <c r="J43" s="76">
        <v>0</v>
      </c>
      <c r="K43" s="74">
        <f t="shared" si="10"/>
        <v>188</v>
      </c>
      <c r="L43" s="46">
        <f t="shared" si="11"/>
        <v>0</v>
      </c>
      <c r="M43" s="75"/>
    </row>
    <row r="44" spans="1:13" s="3" customFormat="1" ht="30" customHeight="1">
      <c r="A44" s="30" t="s">
        <v>129</v>
      </c>
      <c r="B44" s="31">
        <f t="shared" si="6"/>
        <v>0</v>
      </c>
      <c r="C44" s="27">
        <f>J44-'[1]全市 (6)'!J44</f>
        <v>63</v>
      </c>
      <c r="D44" s="31">
        <f t="shared" si="12"/>
        <v>-63</v>
      </c>
      <c r="E44" s="46">
        <f t="shared" si="13"/>
        <v>-100</v>
      </c>
      <c r="F44" s="28">
        <v>0</v>
      </c>
      <c r="G44" s="51">
        <v>0</v>
      </c>
      <c r="H44" s="52">
        <v>0</v>
      </c>
      <c r="I44" s="72">
        <f t="shared" si="9"/>
        <v>0</v>
      </c>
      <c r="J44" s="77">
        <v>63</v>
      </c>
      <c r="K44" s="74">
        <f t="shared" si="10"/>
        <v>-63</v>
      </c>
      <c r="L44" s="46">
        <f t="shared" si="11"/>
        <v>-100</v>
      </c>
      <c r="M44" s="75"/>
    </row>
    <row r="45" spans="1:13" ht="30" customHeight="1">
      <c r="A45" s="34" t="s">
        <v>130</v>
      </c>
      <c r="B45" s="31">
        <f t="shared" si="6"/>
        <v>75086</v>
      </c>
      <c r="C45" s="27">
        <f>J45-'[1]全市 (6)'!J45</f>
        <v>14859</v>
      </c>
      <c r="D45" s="31">
        <f t="shared" si="12"/>
        <v>60227</v>
      </c>
      <c r="E45" s="46">
        <f t="shared" si="13"/>
        <v>405.32337303990846</v>
      </c>
      <c r="F45" s="28">
        <v>1527509</v>
      </c>
      <c r="G45" s="51">
        <v>945146</v>
      </c>
      <c r="H45" s="52">
        <v>1020232</v>
      </c>
      <c r="I45" s="72">
        <f t="shared" si="9"/>
        <v>66.79057210137552</v>
      </c>
      <c r="J45" s="52">
        <v>487163</v>
      </c>
      <c r="K45" s="74">
        <f t="shared" si="10"/>
        <v>533069</v>
      </c>
      <c r="L45" s="46">
        <f t="shared" si="11"/>
        <v>109.4231294248537</v>
      </c>
      <c r="M45" s="75"/>
    </row>
    <row r="46" ht="18" customHeight="1">
      <c r="A46" s="35" t="s">
        <v>36</v>
      </c>
    </row>
  </sheetData>
  <sheetProtection/>
  <mergeCells count="36">
    <mergeCell ref="K3:M3"/>
    <mergeCell ref="D4:G4"/>
    <mergeCell ref="K4:L4"/>
    <mergeCell ref="B5:E5"/>
    <mergeCell ref="F5:L5"/>
    <mergeCell ref="K27:M27"/>
    <mergeCell ref="D28:G28"/>
    <mergeCell ref="K28:L28"/>
    <mergeCell ref="B29:E29"/>
    <mergeCell ref="F29:L29"/>
    <mergeCell ref="A5:A7"/>
    <mergeCell ref="A29:A31"/>
    <mergeCell ref="B6:B7"/>
    <mergeCell ref="B30:B31"/>
    <mergeCell ref="C6:C7"/>
    <mergeCell ref="C30:C31"/>
    <mergeCell ref="D6:D7"/>
    <mergeCell ref="D30:D31"/>
    <mergeCell ref="E6:E7"/>
    <mergeCell ref="E30:E31"/>
    <mergeCell ref="F6:F7"/>
    <mergeCell ref="F30:F31"/>
    <mergeCell ref="G6:G7"/>
    <mergeCell ref="G30:G31"/>
    <mergeCell ref="H6:H7"/>
    <mergeCell ref="H30:H31"/>
    <mergeCell ref="I6:I7"/>
    <mergeCell ref="I30:I31"/>
    <mergeCell ref="J6:J7"/>
    <mergeCell ref="J30:J31"/>
    <mergeCell ref="K6:K7"/>
    <mergeCell ref="K30:K31"/>
    <mergeCell ref="L6:L7"/>
    <mergeCell ref="L30:L31"/>
    <mergeCell ref="A1:L2"/>
    <mergeCell ref="A25:L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数字财政</dc:creator>
  <cp:keywords/>
  <dc:description/>
  <cp:lastModifiedBy>数字财政</cp:lastModifiedBy>
  <dcterms:created xsi:type="dcterms:W3CDTF">2022-02-07T08:05:29Z</dcterms:created>
  <dcterms:modified xsi:type="dcterms:W3CDTF">2022-08-02T02:25:55Z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DDDC00BDCB324B9E9CD78342F6E259E4</vt:lpwstr>
  </property>
  <property fmtid="{D5CDD505-2E9C-101B-9397-08002B2CF9AE}" pid="4" name="KSOProductBuildV">
    <vt:lpwstr>2052-11.1.0.10700</vt:lpwstr>
  </property>
</Properties>
</file>