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tabRatio="602" activeTab="3"/>
  </bookViews>
  <sheets>
    <sheet name="页面" sheetId="1" r:id="rId1"/>
    <sheet name="表一" sheetId="2" r:id="rId2"/>
    <sheet name="表二" sheetId="3" r:id="rId3"/>
    <sheet name="表三" sheetId="4" r:id="rId4"/>
  </sheets>
  <definedNames>
    <definedName name="_xlnm.Print_Area" localSheetId="1">'表一'!$A$2:$F$29</definedName>
    <definedName name="_xlnm.Print_Area" localSheetId="0">'页面'!$A$1:$B$26</definedName>
  </definedNames>
  <calcPr fullCalcOnLoad="1"/>
</workbook>
</file>

<file path=xl/sharedStrings.xml><?xml version="1.0" encoding="utf-8"?>
<sst xmlns="http://schemas.openxmlformats.org/spreadsheetml/2006/main" count="169" uniqueCount="132">
  <si>
    <t>附件2</t>
  </si>
  <si>
    <t>汕尾市市级2020年一般公共预算执行情况</t>
  </si>
  <si>
    <t>和2021年一般公共预算草案</t>
  </si>
  <si>
    <t>汕尾市市级2020年一般公共预算收入执行情况表</t>
  </si>
  <si>
    <t>表一</t>
  </si>
  <si>
    <t>单位：万元</t>
  </si>
  <si>
    <r>
      <t>项</t>
    </r>
    <r>
      <rPr>
        <sz val="11"/>
        <rFont val="Times New Roman"/>
        <family val="1"/>
      </rPr>
      <t xml:space="preserve">         </t>
    </r>
    <r>
      <rPr>
        <sz val="11"/>
        <rFont val="宋体"/>
        <family val="0"/>
      </rPr>
      <t>目</t>
    </r>
  </si>
  <si>
    <r>
      <t>2019</t>
    </r>
    <r>
      <rPr>
        <sz val="11"/>
        <rFont val="宋体"/>
        <family val="0"/>
      </rPr>
      <t>年快报数</t>
    </r>
  </si>
  <si>
    <r>
      <t>2020</t>
    </r>
    <r>
      <rPr>
        <sz val="11"/>
        <rFont val="宋体"/>
        <family val="0"/>
      </rPr>
      <t>年调整预算数</t>
    </r>
  </si>
  <si>
    <r>
      <t>2020</t>
    </r>
    <r>
      <rPr>
        <sz val="11"/>
        <rFont val="宋体"/>
        <family val="0"/>
      </rPr>
      <t>年快报数</t>
    </r>
  </si>
  <si>
    <r>
      <t>比上年快报数增长</t>
    </r>
    <r>
      <rPr>
        <sz val="11"/>
        <rFont val="Times New Roman"/>
        <family val="1"/>
      </rPr>
      <t>%</t>
    </r>
  </si>
  <si>
    <r>
      <t>完成调整预算数的</t>
    </r>
    <r>
      <rPr>
        <sz val="11"/>
        <rFont val="Times New Roman"/>
        <family val="1"/>
      </rPr>
      <t>%</t>
    </r>
  </si>
  <si>
    <t>一般公共预算收入合计</t>
  </si>
  <si>
    <t xml:space="preserve">  （一）税收收入</t>
  </si>
  <si>
    <t>1、增值税</t>
  </si>
  <si>
    <t>2、企业所得税</t>
  </si>
  <si>
    <t>3、个人所得税</t>
  </si>
  <si>
    <t>4、资源税</t>
  </si>
  <si>
    <t>5、城市维护建设税</t>
  </si>
  <si>
    <t>6、房产税</t>
  </si>
  <si>
    <t>7、印花税</t>
  </si>
  <si>
    <t>8、城镇土地使用税</t>
  </si>
  <si>
    <t>9、土地增值税</t>
  </si>
  <si>
    <t>10、车船税</t>
  </si>
  <si>
    <t>11、耕地占用税</t>
  </si>
  <si>
    <t>12、契税</t>
  </si>
  <si>
    <t>13、环保税</t>
  </si>
  <si>
    <t>14、其他税收收入</t>
  </si>
  <si>
    <t xml:space="preserve">  （二）非税收入</t>
  </si>
  <si>
    <t>1、专项收入</t>
  </si>
  <si>
    <t>2、行政事业性收费收入</t>
  </si>
  <si>
    <t>3、罚没收入</t>
  </si>
  <si>
    <t>4、国有资本经营收入</t>
  </si>
  <si>
    <t>5、国有资源(资产)有偿使用收入</t>
  </si>
  <si>
    <t>6、政府住房基金收入</t>
  </si>
  <si>
    <t>7、其他收入</t>
  </si>
  <si>
    <t>汕尾市市级2020年一般公共预算支出执行情况表</t>
  </si>
  <si>
    <t>表二</t>
  </si>
  <si>
    <r>
      <t>项</t>
    </r>
    <r>
      <rPr>
        <b/>
        <sz val="12"/>
        <rFont val="Times New Roman"/>
        <family val="1"/>
      </rPr>
      <t xml:space="preserve">                     </t>
    </r>
    <r>
      <rPr>
        <b/>
        <sz val="12"/>
        <rFont val="宋体"/>
        <family val="0"/>
      </rPr>
      <t>目</t>
    </r>
  </si>
  <si>
    <r>
      <t>20</t>
    </r>
    <r>
      <rPr>
        <sz val="12"/>
        <rFont val="宋体"/>
        <family val="0"/>
      </rPr>
      <t>20</t>
    </r>
    <r>
      <rPr>
        <sz val="12"/>
        <rFont val="宋体"/>
        <family val="0"/>
      </rPr>
      <t>年年初预算数</t>
    </r>
  </si>
  <si>
    <r>
      <t>20</t>
    </r>
    <r>
      <rPr>
        <sz val="12"/>
        <rFont val="宋体"/>
        <family val="0"/>
      </rPr>
      <t>20</t>
    </r>
    <r>
      <rPr>
        <sz val="12"/>
        <rFont val="宋体"/>
        <family val="0"/>
      </rPr>
      <t>年调整预算数</t>
    </r>
  </si>
  <si>
    <r>
      <t>201</t>
    </r>
    <r>
      <rPr>
        <sz val="12"/>
        <rFont val="宋体"/>
        <family val="0"/>
      </rPr>
      <t>9</t>
    </r>
    <r>
      <rPr>
        <sz val="12"/>
        <rFont val="宋体"/>
        <family val="0"/>
      </rPr>
      <t>年           快报数</t>
    </r>
  </si>
  <si>
    <r>
      <t>20</t>
    </r>
    <r>
      <rPr>
        <sz val="12"/>
        <rFont val="宋体"/>
        <family val="0"/>
      </rPr>
      <t>20</t>
    </r>
    <r>
      <rPr>
        <sz val="12"/>
        <rFont val="宋体"/>
        <family val="0"/>
      </rPr>
      <t>年           快报数</t>
    </r>
  </si>
  <si>
    <t>快报数为调整预算数的%</t>
  </si>
  <si>
    <t>快报数比上年增长%</t>
  </si>
  <si>
    <t>预算执行中变化较大的主要原因（与年初预算数对比）</t>
  </si>
  <si>
    <t>一般公共预算支出合计</t>
  </si>
  <si>
    <t>1、一般公共服务支出</t>
  </si>
  <si>
    <t>2、外交支出</t>
  </si>
  <si>
    <t>3、国防支出</t>
  </si>
  <si>
    <t>增拨人防国防动员等重点项目经费支出480万元。</t>
  </si>
  <si>
    <t>4、公共安全支出</t>
  </si>
  <si>
    <t>增拨雪亮工程市级共享平台及配套设施建设经费2400万元和禁毒示范城市工作重点项目经费1028万元、视频监控系统建设等经费858万元。</t>
  </si>
  <si>
    <t>5、教育支出</t>
  </si>
  <si>
    <t>6、科学技术支出</t>
  </si>
  <si>
    <t>预算安排的市直信息化建设项目经费有6350万元、先进能源科学与技术广东省实验室汕尾分中心建设项目一期工程项目经费有2400万元、促进经济高质量发展专项资金有2498万元无法实现支出。</t>
  </si>
  <si>
    <t>7、文化旅游体育与传媒支出</t>
  </si>
  <si>
    <t>2020年省提前下达补齐人均公共文化财政支出短板奖补资金有2500万元因下拨县区在市补助科目反映。</t>
  </si>
  <si>
    <t>8、社会保障和就业支出</t>
  </si>
  <si>
    <t>2020年省提前下达就业补助资金2222万元因下拨县区在市补助科目反映。</t>
  </si>
  <si>
    <t>9、卫生健康支出</t>
  </si>
  <si>
    <r>
      <t>2020年省提前下达的基本公共卫生服务补助资金3379万元、退役安置补助经费2079万元、公立医院综合改革补助资金734万元因下拨县区在市补助科目反映；市中心医院建设前期费用有2250</t>
    </r>
    <r>
      <rPr>
        <sz val="11"/>
        <rFont val="宋体"/>
        <family val="0"/>
      </rPr>
      <t>万元无法实现支出。</t>
    </r>
  </si>
  <si>
    <r>
      <t>1</t>
    </r>
    <r>
      <rPr>
        <sz val="11"/>
        <rFont val="宋体"/>
        <family val="0"/>
      </rPr>
      <t>0</t>
    </r>
    <r>
      <rPr>
        <sz val="11"/>
        <rFont val="宋体"/>
        <family val="0"/>
      </rPr>
      <t>、节能环保支出</t>
    </r>
  </si>
  <si>
    <t>2020年省提前下达的节能减排资金3000万元、打好污染防治攻坚战资金2049万元因下拨县区在市补助科目反映；预算安排的东西区及红草工业园区污水处理厂污水处理服务费缺口性补助有510万元无法实现支出。</t>
  </si>
  <si>
    <r>
      <t>1</t>
    </r>
    <r>
      <rPr>
        <sz val="11"/>
        <rFont val="宋体"/>
        <family val="0"/>
      </rPr>
      <t>1</t>
    </r>
    <r>
      <rPr>
        <sz val="11"/>
        <rFont val="宋体"/>
        <family val="0"/>
      </rPr>
      <t>、城乡社区支出</t>
    </r>
  </si>
  <si>
    <t>预算安排的一般债券中44400万元在实际执行中调整到其他科目列支；预算安排的垃圾处理专项奖补资金1000万元、重大项目前期费用有1000万元、城市道路维护费有900万元无法实现支出。</t>
  </si>
  <si>
    <r>
      <t>1</t>
    </r>
    <r>
      <rPr>
        <sz val="11"/>
        <rFont val="宋体"/>
        <family val="0"/>
      </rPr>
      <t>2</t>
    </r>
    <r>
      <rPr>
        <sz val="11"/>
        <rFont val="宋体"/>
        <family val="0"/>
      </rPr>
      <t>、农林水支出</t>
    </r>
  </si>
  <si>
    <t>预算安排的村（社区）“两委”干部生活补贴1338万元和涉农资金中35600万元、省提前下达资金中29327万元因下拨县区在市补助科目反映，预算安排的垃圾处理专项奖补资金1000万元无法实现支出。</t>
  </si>
  <si>
    <r>
      <t>1</t>
    </r>
    <r>
      <rPr>
        <sz val="11"/>
        <rFont val="宋体"/>
        <family val="0"/>
      </rPr>
      <t>3</t>
    </r>
    <r>
      <rPr>
        <sz val="11"/>
        <rFont val="宋体"/>
        <family val="0"/>
      </rPr>
      <t>、交通运输支出</t>
    </r>
  </si>
  <si>
    <t>预算安排的深圳至汕尾捷运化列车运营补助资金3450万元无法实现支出；省提前下达中央车辆购置税补助资金1568万元和普通公路水路建设资金3266万元因下拨县区在市补助科目反映。</t>
  </si>
  <si>
    <r>
      <t>1</t>
    </r>
    <r>
      <rPr>
        <sz val="11"/>
        <rFont val="宋体"/>
        <family val="0"/>
      </rPr>
      <t>4</t>
    </r>
    <r>
      <rPr>
        <sz val="11"/>
        <rFont val="宋体"/>
        <family val="0"/>
      </rPr>
      <t>、资源勘探工业信息等支出</t>
    </r>
  </si>
  <si>
    <r>
      <t>1</t>
    </r>
    <r>
      <rPr>
        <sz val="11"/>
        <rFont val="宋体"/>
        <family val="0"/>
      </rPr>
      <t>5</t>
    </r>
    <r>
      <rPr>
        <sz val="11"/>
        <rFont val="宋体"/>
        <family val="0"/>
      </rPr>
      <t>、商业服务业等支出</t>
    </r>
  </si>
  <si>
    <t>省提前下达服务业发展专项资金797万元、外经贸和现代服务业发展资金499万元因下拨县区在市补助科目反映。</t>
  </si>
  <si>
    <r>
      <t>1</t>
    </r>
    <r>
      <rPr>
        <sz val="11"/>
        <rFont val="宋体"/>
        <family val="0"/>
      </rPr>
      <t>6</t>
    </r>
    <r>
      <rPr>
        <sz val="11"/>
        <rFont val="宋体"/>
        <family val="0"/>
      </rPr>
      <t>、金融支出</t>
    </r>
  </si>
  <si>
    <r>
      <t>1</t>
    </r>
    <r>
      <rPr>
        <sz val="11"/>
        <rFont val="宋体"/>
        <family val="0"/>
      </rPr>
      <t>7</t>
    </r>
    <r>
      <rPr>
        <sz val="11"/>
        <rFont val="宋体"/>
        <family val="0"/>
      </rPr>
      <t>、援助其他地区支出</t>
    </r>
  </si>
  <si>
    <r>
      <t>1</t>
    </r>
    <r>
      <rPr>
        <sz val="11"/>
        <rFont val="宋体"/>
        <family val="0"/>
      </rPr>
      <t>8</t>
    </r>
    <r>
      <rPr>
        <sz val="11"/>
        <rFont val="宋体"/>
        <family val="0"/>
      </rPr>
      <t>、自然资源海洋气象等支出</t>
    </r>
  </si>
  <si>
    <t>因回收以前年度遮浪岩开发与利用等项目2225万元，账务处理相应减少支出。</t>
  </si>
  <si>
    <r>
      <t>1</t>
    </r>
    <r>
      <rPr>
        <sz val="11"/>
        <rFont val="宋体"/>
        <family val="0"/>
      </rPr>
      <t>9</t>
    </r>
    <r>
      <rPr>
        <sz val="11"/>
        <rFont val="宋体"/>
        <family val="0"/>
      </rPr>
      <t>、住房保障支出</t>
    </r>
  </si>
  <si>
    <r>
      <t>调剂增加住房公积金9</t>
    </r>
    <r>
      <rPr>
        <sz val="11"/>
        <rFont val="宋体"/>
        <family val="0"/>
      </rPr>
      <t>20万元。</t>
    </r>
  </si>
  <si>
    <r>
      <t>2</t>
    </r>
    <r>
      <rPr>
        <sz val="11"/>
        <rFont val="宋体"/>
        <family val="0"/>
      </rPr>
      <t>0</t>
    </r>
    <r>
      <rPr>
        <sz val="11"/>
        <rFont val="宋体"/>
        <family val="0"/>
      </rPr>
      <t>、粮油物资储备支出</t>
    </r>
  </si>
  <si>
    <t>预算安排的肉类储备有314万元、粮食风险基金有300万元无法实现支出。</t>
  </si>
  <si>
    <r>
      <t>2</t>
    </r>
    <r>
      <rPr>
        <sz val="11"/>
        <rFont val="宋体"/>
        <family val="0"/>
      </rPr>
      <t>1</t>
    </r>
    <r>
      <rPr>
        <sz val="11"/>
        <rFont val="宋体"/>
        <family val="0"/>
      </rPr>
      <t>、灾害防治及应急管理支出</t>
    </r>
  </si>
  <si>
    <r>
      <t>2</t>
    </r>
    <r>
      <rPr>
        <sz val="11"/>
        <rFont val="宋体"/>
        <family val="0"/>
      </rPr>
      <t>2</t>
    </r>
    <r>
      <rPr>
        <sz val="11"/>
        <rFont val="宋体"/>
        <family val="0"/>
      </rPr>
      <t>、预备费</t>
    </r>
  </si>
  <si>
    <t>调剂2872万元用于抗疫支出，调减3373万元支出平衡预算。</t>
  </si>
  <si>
    <r>
      <t>2</t>
    </r>
    <r>
      <rPr>
        <sz val="11"/>
        <rFont val="宋体"/>
        <family val="0"/>
      </rPr>
      <t>3</t>
    </r>
    <r>
      <rPr>
        <sz val="11"/>
        <rFont val="宋体"/>
        <family val="0"/>
      </rPr>
      <t>、其他支出</t>
    </r>
  </si>
  <si>
    <t>捐赠及其他一次性收入安排的支出有1031万元没有支出。</t>
  </si>
  <si>
    <r>
      <t>2</t>
    </r>
    <r>
      <rPr>
        <sz val="11"/>
        <rFont val="宋体"/>
        <family val="0"/>
      </rPr>
      <t>4</t>
    </r>
    <r>
      <rPr>
        <sz val="11"/>
        <rFont val="宋体"/>
        <family val="0"/>
      </rPr>
      <t>、债务付息支出</t>
    </r>
  </si>
  <si>
    <t>因部分债券利息在以前年度结转资金列支而减少。</t>
  </si>
  <si>
    <r>
      <t>2</t>
    </r>
    <r>
      <rPr>
        <sz val="11"/>
        <rFont val="宋体"/>
        <family val="0"/>
      </rPr>
      <t>5</t>
    </r>
    <r>
      <rPr>
        <sz val="11"/>
        <rFont val="宋体"/>
        <family val="0"/>
      </rPr>
      <t>、债务发行费用支出</t>
    </r>
  </si>
  <si>
    <r>
      <t>增加新增一般债券发行费用9</t>
    </r>
    <r>
      <rPr>
        <sz val="11"/>
        <rFont val="宋体"/>
        <family val="0"/>
      </rPr>
      <t>6</t>
    </r>
    <r>
      <rPr>
        <sz val="11"/>
        <rFont val="宋体"/>
        <family val="0"/>
      </rPr>
      <t>万元。</t>
    </r>
  </si>
  <si>
    <t>汕尾市市级2021年一般公共预算收支（草案）</t>
  </si>
  <si>
    <t>表三</t>
  </si>
  <si>
    <t xml:space="preserve"> 收 入 项 目  </t>
  </si>
  <si>
    <r>
      <t>20</t>
    </r>
    <r>
      <rPr>
        <sz val="12"/>
        <rFont val="宋体"/>
        <family val="0"/>
      </rPr>
      <t>20</t>
    </r>
    <r>
      <rPr>
        <sz val="12"/>
        <rFont val="宋体"/>
        <family val="0"/>
      </rPr>
      <t>年快报数</t>
    </r>
  </si>
  <si>
    <r>
      <t>202</t>
    </r>
    <r>
      <rPr>
        <sz val="12"/>
        <rFont val="宋体"/>
        <family val="0"/>
      </rPr>
      <t>1</t>
    </r>
    <r>
      <rPr>
        <sz val="12"/>
        <rFont val="宋体"/>
        <family val="0"/>
      </rPr>
      <t>年预算数</t>
    </r>
  </si>
  <si>
    <r>
      <t>202</t>
    </r>
    <r>
      <rPr>
        <sz val="12"/>
        <rFont val="宋体"/>
        <family val="0"/>
      </rPr>
      <t>1</t>
    </r>
    <r>
      <rPr>
        <sz val="12"/>
        <rFont val="宋体"/>
        <family val="0"/>
      </rPr>
      <t>年预算数比20</t>
    </r>
    <r>
      <rPr>
        <sz val="12"/>
        <rFont val="宋体"/>
        <family val="0"/>
      </rPr>
      <t>20</t>
    </r>
    <r>
      <rPr>
        <sz val="12"/>
        <rFont val="宋体"/>
        <family val="0"/>
      </rPr>
      <t>年快报数增减%</t>
    </r>
  </si>
  <si>
    <t>支出项目</t>
  </si>
  <si>
    <t>一般公共预算收入</t>
  </si>
  <si>
    <t>一般公共预算支出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</si>
  <si>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</si>
  <si>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</si>
  <si>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</si>
  <si>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</si>
  <si>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</si>
  <si>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</si>
  <si>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</si>
  <si>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</si>
  <si>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</si>
  <si>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</si>
  <si>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</si>
  <si>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</si>
  <si>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22、预备费</t>
  </si>
  <si>
    <t>23、其他支出</t>
  </si>
  <si>
    <t>24、债务付息支出</t>
  </si>
  <si>
    <t>25、债务发行费用支出</t>
  </si>
  <si>
    <t>转移性收入</t>
  </si>
  <si>
    <t>转移性支出</t>
  </si>
  <si>
    <t>1、返还性收入</t>
  </si>
  <si>
    <t>1、上解省支出</t>
  </si>
  <si>
    <t>2、一般性转移支付收入</t>
  </si>
  <si>
    <t>2、补助下级支出</t>
  </si>
  <si>
    <t>3、专项转移支付收入</t>
  </si>
  <si>
    <t>3、债务还本支出</t>
  </si>
  <si>
    <t>4、地方债券收入</t>
  </si>
  <si>
    <t>4、安排预算稳定调节基金</t>
  </si>
  <si>
    <t>5、上解收入</t>
  </si>
  <si>
    <t>5、结转下年支出</t>
  </si>
  <si>
    <t>6、调入资金</t>
  </si>
  <si>
    <t>7、调入预算稳定调节基金</t>
  </si>
  <si>
    <t>8、上年结余结转资金</t>
  </si>
  <si>
    <t>收入总计</t>
  </si>
  <si>
    <t>支出总计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</si>
</sst>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0.00_);[Red]\(0.00\)"/>
  </numFmts>
  <fonts count="39">
    <font>
      <sz val="12"/>
      <name val="宋体"/>
      <family val="0"/>
    </font>
    <font>
      <sz val="11"/>
      <name val="宋体"/>
      <family val="0"/>
    </font>
    <font>
      <sz val="10"/>
      <name val="楷体_GB2312"/>
      <family val="0"/>
    </font>
    <font>
      <sz val="10"/>
      <name val="宋体"/>
      <family val="0"/>
    </font>
    <font>
      <u val="single"/>
      <sz val="10"/>
      <name val="宋体"/>
      <family val="0"/>
    </font>
    <font>
      <sz val="26"/>
      <name val="方正小标宋_GBK"/>
      <family val="0"/>
    </font>
    <font>
      <sz val="10"/>
      <name val="Times New Roman"/>
      <family val="1"/>
    </font>
    <font>
      <b/>
      <sz val="12"/>
      <name val="宋体"/>
      <family val="0"/>
    </font>
    <font>
      <sz val="24"/>
      <name val="方正小标宋_GBK"/>
      <family val="0"/>
    </font>
    <font>
      <b/>
      <sz val="13"/>
      <name val="宋体"/>
      <family val="0"/>
    </font>
    <font>
      <sz val="11"/>
      <color indexed="8"/>
      <name val="SimSun"/>
      <family val="0"/>
    </font>
    <font>
      <sz val="9"/>
      <name val="宋体"/>
      <family val="0"/>
    </font>
    <font>
      <sz val="22"/>
      <name val="方正小标宋_GBK"/>
      <family val="0"/>
    </font>
    <font>
      <sz val="11"/>
      <name val="Times New Roman"/>
      <family val="1"/>
    </font>
    <font>
      <b/>
      <sz val="11"/>
      <name val="宋体"/>
      <family val="0"/>
    </font>
    <font>
      <sz val="14"/>
      <name val="黑体"/>
      <family val="3"/>
    </font>
    <font>
      <sz val="12"/>
      <name val="黑体"/>
      <family val="3"/>
    </font>
    <font>
      <sz val="28"/>
      <name val="方正小标宋_GBK"/>
      <family val="0"/>
    </font>
    <font>
      <sz val="16"/>
      <name val="黑体"/>
      <family val="3"/>
    </font>
    <font>
      <sz val="11"/>
      <color indexed="8"/>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54"/>
      <name val="宋体"/>
      <family val="0"/>
    </font>
    <font>
      <sz val="11"/>
      <color indexed="10"/>
      <name val="宋体"/>
      <family val="0"/>
    </font>
    <font>
      <sz val="11"/>
      <color indexed="53"/>
      <name val="宋体"/>
      <family val="0"/>
    </font>
    <font>
      <b/>
      <sz val="18"/>
      <color indexed="54"/>
      <name val="宋体"/>
      <family val="0"/>
    </font>
    <font>
      <i/>
      <sz val="11"/>
      <color indexed="23"/>
      <name val="宋体"/>
      <family val="0"/>
    </font>
    <font>
      <b/>
      <sz val="11"/>
      <color indexed="8"/>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sz val="11"/>
      <color indexed="17"/>
      <name val="宋体"/>
      <family val="0"/>
    </font>
    <font>
      <b/>
      <sz val="11"/>
      <color indexed="63"/>
      <name val="宋体"/>
      <family val="0"/>
    </font>
    <font>
      <sz val="11"/>
      <color indexed="19"/>
      <name val="宋体"/>
      <family val="0"/>
    </font>
    <font>
      <b/>
      <sz val="12"/>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9" fillId="6" borderId="2" applyNumberFormat="0" applyFont="0" applyAlignment="0" applyProtection="0"/>
    <xf numFmtId="0" fontId="23"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3" applyNumberFormat="0" applyFill="0" applyAlignment="0" applyProtection="0"/>
    <xf numFmtId="0" fontId="34" fillId="0" borderId="3" applyNumberFormat="0" applyFill="0" applyAlignment="0" applyProtection="0"/>
    <xf numFmtId="0" fontId="23" fillId="7" borderId="0" applyNumberFormat="0" applyBorder="0" applyAlignment="0" applyProtection="0"/>
    <xf numFmtId="0" fontId="25" fillId="0" borderId="4" applyNumberFormat="0" applyFill="0" applyAlignment="0" applyProtection="0"/>
    <xf numFmtId="0" fontId="23" fillId="3" borderId="0" applyNumberFormat="0" applyBorder="0" applyAlignment="0" applyProtection="0"/>
    <xf numFmtId="0" fontId="36" fillId="2" borderId="5" applyNumberFormat="0" applyAlignment="0" applyProtection="0"/>
    <xf numFmtId="0" fontId="31" fillId="2" borderId="1" applyNumberFormat="0" applyAlignment="0" applyProtection="0"/>
    <xf numFmtId="0" fontId="33" fillId="8" borderId="6" applyNumberFormat="0" applyAlignment="0" applyProtection="0"/>
    <xf numFmtId="0" fontId="19" fillId="9" borderId="0" applyNumberFormat="0" applyBorder="0" applyAlignment="0" applyProtection="0"/>
    <xf numFmtId="0" fontId="23" fillId="10" borderId="0" applyNumberFormat="0" applyBorder="0" applyAlignment="0" applyProtection="0"/>
    <xf numFmtId="0" fontId="27" fillId="0" borderId="7" applyNumberFormat="0" applyFill="0" applyAlignment="0" applyProtection="0"/>
    <xf numFmtId="0" fontId="30" fillId="0" borderId="8" applyNumberFormat="0" applyFill="0" applyAlignment="0" applyProtection="0"/>
    <xf numFmtId="0" fontId="35" fillId="9" borderId="0" applyNumberFormat="0" applyBorder="0" applyAlignment="0" applyProtection="0"/>
    <xf numFmtId="0" fontId="37" fillId="11" borderId="0" applyNumberFormat="0" applyBorder="0" applyAlignment="0" applyProtection="0"/>
    <xf numFmtId="0" fontId="19" fillId="12" borderId="0" applyNumberFormat="0" applyBorder="0" applyAlignment="0" applyProtection="0"/>
    <xf numFmtId="0" fontId="23"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23" fillId="16" borderId="0" applyNumberFormat="0" applyBorder="0" applyAlignment="0" applyProtection="0"/>
    <xf numFmtId="0" fontId="19"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9" fillId="4" borderId="0" applyNumberFormat="0" applyBorder="0" applyAlignment="0" applyProtection="0"/>
    <xf numFmtId="0" fontId="23" fillId="4" borderId="0" applyNumberFormat="0" applyBorder="0" applyAlignment="0" applyProtection="0"/>
  </cellStyleXfs>
  <cellXfs count="91">
    <xf numFmtId="0" fontId="0" fillId="0" borderId="0" xfId="0" applyAlignment="1">
      <alignment/>
    </xf>
    <xf numFmtId="0" fontId="2" fillId="0" borderId="0" xfId="0" applyFont="1" applyAlignment="1">
      <alignment/>
    </xf>
    <xf numFmtId="0" fontId="3" fillId="0" borderId="0" xfId="0" applyFont="1" applyAlignment="1">
      <alignment wrapText="1"/>
    </xf>
    <xf numFmtId="0" fontId="4" fillId="0" borderId="0" xfId="0" applyFont="1" applyAlignment="1">
      <alignment/>
    </xf>
    <xf numFmtId="0" fontId="3" fillId="0" borderId="0" xfId="0" applyFont="1" applyAlignment="1">
      <alignment/>
    </xf>
    <xf numFmtId="176" fontId="3" fillId="0" borderId="0" xfId="0" applyNumberFormat="1" applyFont="1" applyAlignment="1">
      <alignment/>
    </xf>
    <xf numFmtId="0" fontId="5" fillId="0" borderId="0" xfId="0" applyFont="1" applyAlignment="1">
      <alignment horizontal="center" wrapText="1"/>
    </xf>
    <xf numFmtId="0" fontId="6" fillId="0" borderId="0" xfId="0" applyFont="1" applyAlignment="1">
      <alignment/>
    </xf>
    <xf numFmtId="0" fontId="0" fillId="0" borderId="9" xfId="0" applyFont="1" applyBorder="1" applyAlignment="1">
      <alignment horizontal="center"/>
    </xf>
    <xf numFmtId="0" fontId="0" fillId="0" borderId="10" xfId="0" applyFont="1" applyBorder="1" applyAlignment="1">
      <alignment horizontal="center" vertical="center" wrapText="1"/>
    </xf>
    <xf numFmtId="0" fontId="0" fillId="2"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7" fillId="0" borderId="11" xfId="0" applyFont="1" applyBorder="1" applyAlignment="1">
      <alignment horizontal="center" vertical="center"/>
    </xf>
    <xf numFmtId="10" fontId="7" fillId="0" borderId="11" xfId="0" applyNumberFormat="1" applyFont="1" applyBorder="1" applyAlignment="1">
      <alignment horizontal="center" vertical="center"/>
    </xf>
    <xf numFmtId="176" fontId="7" fillId="0" borderId="11" xfId="0" applyNumberFormat="1" applyFont="1" applyBorder="1" applyAlignment="1">
      <alignment horizontal="center" vertical="center"/>
    </xf>
    <xf numFmtId="0" fontId="7" fillId="0" borderId="11" xfId="0" applyFont="1" applyBorder="1" applyAlignment="1">
      <alignment vertical="center"/>
    </xf>
    <xf numFmtId="0" fontId="7" fillId="0" borderId="11" xfId="0" applyFont="1" applyBorder="1" applyAlignment="1">
      <alignment horizontal="right" vertical="center"/>
    </xf>
    <xf numFmtId="10" fontId="7" fillId="0" borderId="11" xfId="0" applyNumberFormat="1" applyFont="1" applyBorder="1" applyAlignment="1">
      <alignment horizontal="right" vertical="center"/>
    </xf>
    <xf numFmtId="0" fontId="0" fillId="0" borderId="11" xfId="0" applyFont="1" applyBorder="1" applyAlignment="1">
      <alignment vertical="center"/>
    </xf>
    <xf numFmtId="177" fontId="0" fillId="0" borderId="11" xfId="0" applyNumberFormat="1" applyFont="1" applyBorder="1" applyAlignment="1">
      <alignment horizontal="right" vertical="center"/>
    </xf>
    <xf numFmtId="176" fontId="0" fillId="0" borderId="11" xfId="0" applyNumberFormat="1" applyFont="1" applyBorder="1" applyAlignment="1">
      <alignment horizontal="right" vertical="center"/>
    </xf>
    <xf numFmtId="10" fontId="0" fillId="0" borderId="11" xfId="0" applyNumberFormat="1" applyFont="1" applyBorder="1" applyAlignment="1">
      <alignment horizontal="right" vertical="center"/>
    </xf>
    <xf numFmtId="0" fontId="0" fillId="0" borderId="11" xfId="0" applyFont="1" applyBorder="1" applyAlignment="1">
      <alignment horizontal="right" vertical="center"/>
    </xf>
    <xf numFmtId="178" fontId="0" fillId="0" borderId="11" xfId="0" applyNumberFormat="1" applyFont="1" applyBorder="1" applyAlignment="1">
      <alignment horizontal="right" vertical="center"/>
    </xf>
    <xf numFmtId="0" fontId="0" fillId="0" borderId="11" xfId="0" applyBorder="1" applyAlignment="1">
      <alignment vertical="center"/>
    </xf>
    <xf numFmtId="0" fontId="0" fillId="0" borderId="11" xfId="0" applyNumberFormat="1" applyFont="1" applyBorder="1" applyAlignment="1">
      <alignment horizontal="right" vertical="center"/>
    </xf>
    <xf numFmtId="0" fontId="0" fillId="0" borderId="11" xfId="0" applyFont="1" applyBorder="1" applyAlignment="1">
      <alignment vertical="center" wrapText="1"/>
    </xf>
    <xf numFmtId="0" fontId="0" fillId="0" borderId="11" xfId="0" applyFont="1" applyBorder="1" applyAlignment="1">
      <alignment horizontal="center" vertical="center"/>
    </xf>
    <xf numFmtId="0" fontId="7" fillId="0" borderId="11" xfId="0" applyFont="1" applyBorder="1" applyAlignment="1">
      <alignment horizontal="center" vertical="center" wrapText="1"/>
    </xf>
    <xf numFmtId="0" fontId="7" fillId="2" borderId="11" xfId="0" applyFont="1" applyFill="1" applyBorder="1" applyAlignment="1">
      <alignment horizontal="center" vertical="center"/>
    </xf>
    <xf numFmtId="176" fontId="7" fillId="2" borderId="11" xfId="0" applyNumberFormat="1" applyFont="1" applyFill="1" applyBorder="1" applyAlignment="1">
      <alignment horizontal="center" vertical="center"/>
    </xf>
    <xf numFmtId="0" fontId="0" fillId="0" borderId="11" xfId="0" applyFont="1" applyFill="1" applyBorder="1" applyAlignment="1">
      <alignment vertical="center" wrapText="1"/>
    </xf>
    <xf numFmtId="176" fontId="0" fillId="0" borderId="11" xfId="0" applyNumberFormat="1" applyFont="1" applyBorder="1" applyAlignment="1">
      <alignment horizontal="center" vertical="center"/>
    </xf>
    <xf numFmtId="0" fontId="7" fillId="0" borderId="11" xfId="0" applyFont="1" applyBorder="1" applyAlignment="1">
      <alignment horizontal="center"/>
    </xf>
    <xf numFmtId="0" fontId="1" fillId="0" borderId="0" xfId="0" applyFont="1" applyAlignment="1">
      <alignment/>
    </xf>
    <xf numFmtId="0" fontId="0" fillId="0" borderId="0" xfId="0" applyFont="1" applyAlignment="1">
      <alignment horizontal="center" vertical="center"/>
    </xf>
    <xf numFmtId="177" fontId="0" fillId="0" borderId="0" xfId="0" applyNumberFormat="1" applyFont="1" applyAlignment="1">
      <alignment/>
    </xf>
    <xf numFmtId="0" fontId="0" fillId="0" borderId="0" xfId="0" applyFont="1" applyAlignment="1">
      <alignment/>
    </xf>
    <xf numFmtId="0" fontId="0" fillId="0" borderId="0" xfId="0" applyFont="1" applyFill="1" applyAlignment="1">
      <alignment horizontal="left" vertical="center"/>
    </xf>
    <xf numFmtId="0" fontId="8" fillId="0" borderId="0" xfId="0" applyFont="1" applyAlignment="1">
      <alignment horizontal="center"/>
    </xf>
    <xf numFmtId="0" fontId="8" fillId="0" borderId="0" xfId="0" applyFont="1" applyAlignment="1">
      <alignment horizontal="left" vertical="center"/>
    </xf>
    <xf numFmtId="0" fontId="0" fillId="0" borderId="0" xfId="0" applyFont="1" applyAlignment="1">
      <alignment horizontal="left" vertical="center"/>
    </xf>
    <xf numFmtId="177" fontId="1" fillId="0" borderId="0" xfId="0" applyNumberFormat="1" applyFont="1" applyAlignment="1">
      <alignment/>
    </xf>
    <xf numFmtId="0" fontId="0" fillId="0" borderId="9" xfId="0" applyFont="1" applyBorder="1" applyAlignment="1">
      <alignment horizontal="right"/>
    </xf>
    <xf numFmtId="0" fontId="0" fillId="0" borderId="9" xfId="0" applyFont="1" applyBorder="1" applyAlignment="1">
      <alignment horizontal="left" vertical="center"/>
    </xf>
    <xf numFmtId="0" fontId="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0" xfId="0" applyFont="1" applyBorder="1" applyAlignment="1">
      <alignment horizontal="center" vertical="center" wrapText="1" shrinkToFit="1"/>
    </xf>
    <xf numFmtId="0" fontId="0" fillId="0" borderId="10" xfId="0" applyFont="1" applyFill="1" applyBorder="1" applyAlignment="1">
      <alignment horizontal="center" vertical="center"/>
    </xf>
    <xf numFmtId="0" fontId="7" fillId="0" borderId="12" xfId="0" applyFont="1" applyBorder="1" applyAlignment="1">
      <alignment horizontal="center" vertical="center"/>
    </xf>
    <xf numFmtId="177" fontId="0" fillId="0" borderId="12" xfId="0" applyNumberFormat="1" applyFont="1" applyBorder="1" applyAlignment="1">
      <alignment horizontal="center" vertical="center" wrapText="1"/>
    </xf>
    <xf numFmtId="0" fontId="0" fillId="2"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wrapText="1" shrinkToFit="1"/>
    </xf>
    <xf numFmtId="0" fontId="0" fillId="0" borderId="12" xfId="0" applyFont="1" applyFill="1" applyBorder="1" applyAlignment="1">
      <alignment horizontal="center" vertical="center"/>
    </xf>
    <xf numFmtId="0" fontId="9" fillId="0" borderId="11" xfId="0" applyFont="1" applyBorder="1" applyAlignment="1">
      <alignment horizontal="center" vertical="center"/>
    </xf>
    <xf numFmtId="177" fontId="7" fillId="0" borderId="11" xfId="0" applyNumberFormat="1" applyFont="1" applyBorder="1" applyAlignment="1">
      <alignment horizontal="center" vertical="center"/>
    </xf>
    <xf numFmtId="10" fontId="7" fillId="0" borderId="11" xfId="0" applyNumberFormat="1" applyFont="1" applyBorder="1" applyAlignment="1">
      <alignment vertical="center"/>
    </xf>
    <xf numFmtId="179" fontId="1" fillId="0" borderId="11" xfId="0" applyNumberFormat="1" applyFont="1" applyFill="1" applyBorder="1" applyAlignment="1" applyProtection="1">
      <alignment horizontal="left" vertical="center" wrapText="1"/>
      <protection locked="0"/>
    </xf>
    <xf numFmtId="0" fontId="1" fillId="0" borderId="11" xfId="0" applyFont="1" applyBorder="1" applyAlignment="1">
      <alignment vertical="center"/>
    </xf>
    <xf numFmtId="176" fontId="1" fillId="0" borderId="11" xfId="0" applyNumberFormat="1" applyFont="1" applyBorder="1" applyAlignment="1">
      <alignment horizontal="right" vertical="center"/>
    </xf>
    <xf numFmtId="177" fontId="1" fillId="0" borderId="11" xfId="0" applyNumberFormat="1" applyFont="1" applyBorder="1" applyAlignment="1">
      <alignment horizontal="center" vertical="center"/>
    </xf>
    <xf numFmtId="10" fontId="1" fillId="0" borderId="11" xfId="0" applyNumberFormat="1" applyFont="1" applyBorder="1" applyAlignment="1">
      <alignment horizontal="center" vertical="center"/>
    </xf>
    <xf numFmtId="10" fontId="1" fillId="0" borderId="11" xfId="0" applyNumberFormat="1" applyFont="1" applyBorder="1" applyAlignment="1">
      <alignment vertical="center"/>
    </xf>
    <xf numFmtId="178" fontId="1" fillId="0" borderId="11" xfId="0" applyNumberFormat="1" applyFont="1" applyBorder="1" applyAlignment="1">
      <alignment horizontal="center" vertical="center"/>
    </xf>
    <xf numFmtId="0" fontId="1" fillId="0" borderId="11" xfId="0" applyNumberFormat="1" applyFont="1" applyBorder="1" applyAlignment="1">
      <alignment horizontal="center" vertical="center"/>
    </xf>
    <xf numFmtId="179" fontId="1" fillId="0" borderId="11" xfId="0" applyNumberFormat="1" applyFont="1" applyFill="1" applyBorder="1" applyAlignment="1">
      <alignment horizontal="left" vertical="center" wrapText="1"/>
    </xf>
    <xf numFmtId="179" fontId="1" fillId="0" borderId="11" xfId="0" applyNumberFormat="1" applyFont="1" applyFill="1" applyBorder="1" applyAlignment="1">
      <alignment horizontal="left" vertical="center"/>
    </xf>
    <xf numFmtId="0" fontId="10" fillId="0" borderId="11" xfId="0" applyFont="1" applyFill="1" applyBorder="1" applyAlignment="1">
      <alignment horizontal="left" vertical="center"/>
    </xf>
    <xf numFmtId="0" fontId="1" fillId="0" borderId="11" xfId="0" applyFont="1" applyBorder="1" applyAlignment="1">
      <alignment horizontal="center" vertical="center"/>
    </xf>
    <xf numFmtId="0" fontId="11" fillId="0" borderId="0" xfId="0" applyFont="1" applyFill="1" applyAlignment="1">
      <alignment horizontal="left" vertical="center"/>
    </xf>
    <xf numFmtId="0" fontId="12" fillId="0" borderId="0" xfId="0" applyFont="1" applyAlignment="1">
      <alignment horizontal="center"/>
    </xf>
    <xf numFmtId="0" fontId="0" fillId="0" borderId="0" xfId="0" applyFont="1" applyAlignment="1">
      <alignment vertical="center"/>
    </xf>
    <xf numFmtId="0" fontId="0" fillId="0" borderId="0" xfId="0" applyAlignment="1">
      <alignment vertical="center"/>
    </xf>
    <xf numFmtId="0" fontId="13" fillId="0" borderId="11" xfId="0" applyFont="1" applyBorder="1" applyAlignment="1">
      <alignment horizontal="center" vertical="center"/>
    </xf>
    <xf numFmtId="0" fontId="13" fillId="2" borderId="11" xfId="0" applyFont="1" applyFill="1" applyBorder="1" applyAlignment="1">
      <alignment horizontal="center" vertical="center"/>
    </xf>
    <xf numFmtId="0" fontId="1" fillId="0" borderId="11" xfId="0" applyFont="1" applyBorder="1" applyAlignment="1">
      <alignment horizontal="center" vertical="center" wrapText="1"/>
    </xf>
    <xf numFmtId="0" fontId="0" fillId="0" borderId="0" xfId="0" applyFont="1" applyAlignment="1">
      <alignment horizontal="center" vertical="center" wrapText="1"/>
    </xf>
    <xf numFmtId="0" fontId="14" fillId="0" borderId="11" xfId="0" applyFont="1" applyBorder="1" applyAlignment="1">
      <alignment horizontal="center" vertical="center"/>
    </xf>
    <xf numFmtId="10" fontId="14" fillId="0" borderId="11" xfId="0" applyNumberFormat="1" applyFont="1" applyBorder="1" applyAlignment="1">
      <alignment horizontal="center" vertical="center"/>
    </xf>
    <xf numFmtId="0" fontId="14" fillId="0" borderId="11" xfId="0" applyFont="1" applyBorder="1" applyAlignment="1">
      <alignment vertical="center"/>
    </xf>
    <xf numFmtId="0" fontId="14" fillId="0" borderId="11" xfId="0" applyFont="1" applyBorder="1" applyAlignment="1">
      <alignment horizontal="right" vertical="center"/>
    </xf>
    <xf numFmtId="0" fontId="1" fillId="0" borderId="11" xfId="0" applyFont="1" applyBorder="1" applyAlignment="1">
      <alignment horizontal="right" vertical="center"/>
    </xf>
    <xf numFmtId="10" fontId="1" fillId="0" borderId="11" xfId="0" applyNumberFormat="1" applyFont="1" applyBorder="1" applyAlignment="1">
      <alignment horizontal="right" vertical="center"/>
    </xf>
    <xf numFmtId="0" fontId="15" fillId="0" borderId="0" xfId="0" applyFont="1" applyAlignment="1">
      <alignment horizontal="center"/>
    </xf>
    <xf numFmtId="0" fontId="15" fillId="0" borderId="0" xfId="0" applyFont="1" applyAlignment="1">
      <alignment horizontal="distributed"/>
    </xf>
    <xf numFmtId="0" fontId="16" fillId="0" borderId="0" xfId="0" applyFont="1" applyAlignment="1">
      <alignment/>
    </xf>
    <xf numFmtId="0" fontId="5"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3"/>
  <sheetViews>
    <sheetView workbookViewId="0" topLeftCell="A1">
      <selection activeCell="B16" sqref="B16"/>
    </sheetView>
  </sheetViews>
  <sheetFormatPr defaultColWidth="9.00390625" defaultRowHeight="14.25"/>
  <cols>
    <col min="1" max="1" width="19.50390625" style="0" customWidth="1"/>
    <col min="2" max="2" width="102.50390625" style="0" customWidth="1"/>
  </cols>
  <sheetData>
    <row r="1" ht="17.25">
      <c r="A1" s="85" t="s">
        <v>0</v>
      </c>
    </row>
    <row r="2" ht="17.25">
      <c r="A2" s="86"/>
    </row>
    <row r="4" ht="15">
      <c r="A4" s="87"/>
    </row>
    <row r="10" spans="1:2" ht="32.25">
      <c r="A10" s="88" t="s">
        <v>1</v>
      </c>
      <c r="B10" s="88"/>
    </row>
    <row r="11" spans="1:2" ht="36">
      <c r="A11" s="89" t="s">
        <v>2</v>
      </c>
      <c r="B11" s="89"/>
    </row>
    <row r="22" ht="18" customHeight="1"/>
    <row r="23" spans="1:2" ht="20.25">
      <c r="A23" s="90"/>
      <c r="B23" s="90"/>
    </row>
  </sheetData>
  <sheetProtection/>
  <mergeCells count="3">
    <mergeCell ref="A10:B10"/>
    <mergeCell ref="A11:B11"/>
    <mergeCell ref="A23:B23"/>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2:G29"/>
  <sheetViews>
    <sheetView workbookViewId="0" topLeftCell="A4">
      <selection activeCell="K17" sqref="K17"/>
    </sheetView>
  </sheetViews>
  <sheetFormatPr defaultColWidth="9.00390625" defaultRowHeight="14.25"/>
  <cols>
    <col min="1" max="1" width="31.875" style="37" customWidth="1"/>
    <col min="2" max="2" width="18.00390625" style="37" customWidth="1"/>
    <col min="3" max="3" width="17.25390625" style="37" customWidth="1"/>
    <col min="4" max="4" width="16.75390625" style="37" customWidth="1"/>
    <col min="5" max="5" width="18.875" style="37" customWidth="1"/>
    <col min="6" max="6" width="20.00390625" style="37" customWidth="1"/>
    <col min="7" max="16384" width="9.00390625" style="37" customWidth="1"/>
  </cols>
  <sheetData>
    <row r="2" spans="1:6" ht="27.75">
      <c r="A2" s="72" t="s">
        <v>3</v>
      </c>
      <c r="B2" s="72"/>
      <c r="C2" s="72"/>
      <c r="D2" s="72"/>
      <c r="E2" s="72"/>
      <c r="F2" s="72"/>
    </row>
    <row r="3" ht="4.5" customHeight="1"/>
    <row r="4" spans="1:6" ht="19.5" customHeight="1">
      <c r="A4" s="41" t="s">
        <v>4</v>
      </c>
      <c r="B4" s="73"/>
      <c r="C4" s="73"/>
      <c r="D4" s="73"/>
      <c r="E4" s="73"/>
      <c r="F4" s="74" t="s">
        <v>5</v>
      </c>
    </row>
    <row r="5" spans="1:7" s="35" customFormat="1" ht="27.75" customHeight="1">
      <c r="A5" s="70" t="s">
        <v>6</v>
      </c>
      <c r="B5" s="75" t="s">
        <v>7</v>
      </c>
      <c r="C5" s="76" t="s">
        <v>8</v>
      </c>
      <c r="D5" s="75" t="s">
        <v>9</v>
      </c>
      <c r="E5" s="77" t="s">
        <v>10</v>
      </c>
      <c r="F5" s="77" t="s">
        <v>11</v>
      </c>
      <c r="G5" s="78"/>
    </row>
    <row r="6" spans="1:6" ht="16.5" customHeight="1">
      <c r="A6" s="79" t="s">
        <v>12</v>
      </c>
      <c r="B6" s="79">
        <f>SUM(B7,B22)</f>
        <v>139823</v>
      </c>
      <c r="C6" s="79">
        <f>SUM(C7,C22)</f>
        <v>146794</v>
      </c>
      <c r="D6" s="79">
        <f>SUM(D7,D22)</f>
        <v>147683</v>
      </c>
      <c r="E6" s="80">
        <f>SUM(D6/B6)-100%</f>
        <v>0.05621392760847632</v>
      </c>
      <c r="F6" s="80">
        <f>SUM(D6/C6)</f>
        <v>1.0060561058353883</v>
      </c>
    </row>
    <row r="7" spans="1:6" ht="15" customHeight="1">
      <c r="A7" s="81" t="s">
        <v>13</v>
      </c>
      <c r="B7" s="82">
        <f>SUM(B8:B21)</f>
        <v>78065</v>
      </c>
      <c r="C7" s="82">
        <f>SUM(C8:C20)</f>
        <v>81948</v>
      </c>
      <c r="D7" s="82">
        <f>SUM(D8:D21)</f>
        <v>80522</v>
      </c>
      <c r="E7" s="80">
        <f aca="true" t="shared" si="0" ref="E7:E29">SUM(D7/B7)-100%</f>
        <v>0.031473771856785904</v>
      </c>
      <c r="F7" s="80">
        <f aca="true" t="shared" si="1" ref="F7:F29">SUM(D7/C7)</f>
        <v>0.9825987211402353</v>
      </c>
    </row>
    <row r="8" spans="1:6" ht="16.5" customHeight="1">
      <c r="A8" s="60" t="s">
        <v>14</v>
      </c>
      <c r="B8" s="60">
        <v>22912</v>
      </c>
      <c r="C8" s="83">
        <v>23500</v>
      </c>
      <c r="D8" s="60">
        <v>21853</v>
      </c>
      <c r="E8" s="84">
        <f t="shared" si="0"/>
        <v>-0.04622032122905029</v>
      </c>
      <c r="F8" s="84">
        <f t="shared" si="1"/>
        <v>0.9299148936170213</v>
      </c>
    </row>
    <row r="9" spans="1:6" ht="16.5" customHeight="1">
      <c r="A9" s="60" t="s">
        <v>15</v>
      </c>
      <c r="B9" s="60">
        <v>9009</v>
      </c>
      <c r="C9" s="83">
        <v>9100</v>
      </c>
      <c r="D9" s="60">
        <v>13495</v>
      </c>
      <c r="E9" s="84">
        <f t="shared" si="0"/>
        <v>0.49794649794649803</v>
      </c>
      <c r="F9" s="84">
        <f t="shared" si="1"/>
        <v>1.482967032967033</v>
      </c>
    </row>
    <row r="10" spans="1:6" ht="16.5" customHeight="1">
      <c r="A10" s="60" t="s">
        <v>16</v>
      </c>
      <c r="B10" s="60">
        <v>1998</v>
      </c>
      <c r="C10" s="83">
        <v>2000</v>
      </c>
      <c r="D10" s="60">
        <v>2621</v>
      </c>
      <c r="E10" s="84">
        <f t="shared" si="0"/>
        <v>0.31181181181181183</v>
      </c>
      <c r="F10" s="84">
        <f t="shared" si="1"/>
        <v>1.3105</v>
      </c>
    </row>
    <row r="11" spans="1:6" ht="16.5" customHeight="1">
      <c r="A11" s="60" t="s">
        <v>17</v>
      </c>
      <c r="B11" s="60">
        <v>19</v>
      </c>
      <c r="C11" s="83">
        <v>20</v>
      </c>
      <c r="D11" s="60"/>
      <c r="E11" s="84">
        <f t="shared" si="0"/>
        <v>-1</v>
      </c>
      <c r="F11" s="84">
        <f t="shared" si="1"/>
        <v>0</v>
      </c>
    </row>
    <row r="12" spans="1:6" ht="16.5" customHeight="1">
      <c r="A12" s="60" t="s">
        <v>18</v>
      </c>
      <c r="B12" s="60">
        <v>6268</v>
      </c>
      <c r="C12" s="83">
        <v>6500</v>
      </c>
      <c r="D12" s="60">
        <v>6366</v>
      </c>
      <c r="E12" s="84">
        <f t="shared" si="0"/>
        <v>0.015634971282705745</v>
      </c>
      <c r="F12" s="84">
        <f t="shared" si="1"/>
        <v>0.9793846153846154</v>
      </c>
    </row>
    <row r="13" spans="1:6" ht="16.5" customHeight="1">
      <c r="A13" s="60" t="s">
        <v>19</v>
      </c>
      <c r="B13" s="60">
        <v>3982</v>
      </c>
      <c r="C13" s="83">
        <v>4200</v>
      </c>
      <c r="D13" s="60">
        <v>6233</v>
      </c>
      <c r="E13" s="84">
        <f t="shared" si="0"/>
        <v>0.5652938221998995</v>
      </c>
      <c r="F13" s="84">
        <f t="shared" si="1"/>
        <v>1.484047619047619</v>
      </c>
    </row>
    <row r="14" spans="1:6" ht="16.5" customHeight="1">
      <c r="A14" s="60" t="s">
        <v>20</v>
      </c>
      <c r="B14" s="60">
        <v>2320</v>
      </c>
      <c r="C14" s="83">
        <v>2500</v>
      </c>
      <c r="D14" s="60">
        <v>3396</v>
      </c>
      <c r="E14" s="84">
        <f t="shared" si="0"/>
        <v>0.46379310344827585</v>
      </c>
      <c r="F14" s="84">
        <f t="shared" si="1"/>
        <v>1.3584</v>
      </c>
    </row>
    <row r="15" spans="1:6" ht="16.5" customHeight="1">
      <c r="A15" s="60" t="s">
        <v>21</v>
      </c>
      <c r="B15" s="60">
        <v>3118</v>
      </c>
      <c r="C15" s="83">
        <v>3200</v>
      </c>
      <c r="D15" s="60">
        <v>2533</v>
      </c>
      <c r="E15" s="84">
        <f t="shared" si="0"/>
        <v>-0.18762026940346377</v>
      </c>
      <c r="F15" s="84">
        <f t="shared" si="1"/>
        <v>0.7915625</v>
      </c>
    </row>
    <row r="16" spans="1:6" ht="16.5" customHeight="1">
      <c r="A16" s="60" t="s">
        <v>22</v>
      </c>
      <c r="B16" s="60">
        <v>8778</v>
      </c>
      <c r="C16" s="83">
        <v>9000</v>
      </c>
      <c r="D16" s="60">
        <v>8851</v>
      </c>
      <c r="E16" s="84">
        <f t="shared" si="0"/>
        <v>0.0083162451583505</v>
      </c>
      <c r="F16" s="84">
        <f t="shared" si="1"/>
        <v>0.9834444444444445</v>
      </c>
    </row>
    <row r="17" spans="1:6" ht="16.5" customHeight="1">
      <c r="A17" s="60" t="s">
        <v>23</v>
      </c>
      <c r="B17" s="60">
        <v>1262</v>
      </c>
      <c r="C17" s="83">
        <v>1300</v>
      </c>
      <c r="D17" s="60">
        <v>1548</v>
      </c>
      <c r="E17" s="84">
        <f t="shared" si="0"/>
        <v>0.2266244057052298</v>
      </c>
      <c r="F17" s="84">
        <f t="shared" si="1"/>
        <v>1.1907692307692308</v>
      </c>
    </row>
    <row r="18" spans="1:6" ht="16.5" customHeight="1">
      <c r="A18" s="60" t="s">
        <v>24</v>
      </c>
      <c r="B18" s="60">
        <v>2981</v>
      </c>
      <c r="C18" s="83">
        <v>4340</v>
      </c>
      <c r="D18" s="60">
        <v>4373</v>
      </c>
      <c r="E18" s="84">
        <f t="shared" si="0"/>
        <v>0.4669573968466958</v>
      </c>
      <c r="F18" s="84">
        <f t="shared" si="1"/>
        <v>1.0076036866359448</v>
      </c>
    </row>
    <row r="19" spans="1:6" ht="16.5" customHeight="1">
      <c r="A19" s="60" t="s">
        <v>25</v>
      </c>
      <c r="B19" s="60">
        <v>15122</v>
      </c>
      <c r="C19" s="83">
        <v>16000</v>
      </c>
      <c r="D19" s="60">
        <v>8781</v>
      </c>
      <c r="E19" s="84">
        <f t="shared" si="0"/>
        <v>-0.4193228408940616</v>
      </c>
      <c r="F19" s="84">
        <f t="shared" si="1"/>
        <v>0.5488125</v>
      </c>
    </row>
    <row r="20" spans="1:6" ht="16.5" customHeight="1">
      <c r="A20" s="60" t="s">
        <v>26</v>
      </c>
      <c r="B20" s="60">
        <v>277</v>
      </c>
      <c r="C20" s="83">
        <v>288</v>
      </c>
      <c r="D20" s="60">
        <v>312</v>
      </c>
      <c r="E20" s="63"/>
      <c r="F20" s="84">
        <f t="shared" si="1"/>
        <v>1.0833333333333333</v>
      </c>
    </row>
    <row r="21" spans="1:6" ht="16.5" customHeight="1">
      <c r="A21" s="60" t="s">
        <v>27</v>
      </c>
      <c r="B21" s="60">
        <v>19</v>
      </c>
      <c r="C21" s="83">
        <v>20</v>
      </c>
      <c r="D21" s="60">
        <v>160</v>
      </c>
      <c r="E21" s="63"/>
      <c r="F21" s="63"/>
    </row>
    <row r="22" spans="1:6" ht="16.5" customHeight="1">
      <c r="A22" s="81" t="s">
        <v>28</v>
      </c>
      <c r="B22" s="82">
        <f>SUM(B23:B29)</f>
        <v>61758</v>
      </c>
      <c r="C22" s="82">
        <f>SUM(C23:C29)</f>
        <v>64846</v>
      </c>
      <c r="D22" s="82">
        <f>SUM(D23:D29)</f>
        <v>67161</v>
      </c>
      <c r="E22" s="80">
        <f t="shared" si="0"/>
        <v>0.08748664140678142</v>
      </c>
      <c r="F22" s="80">
        <f t="shared" si="1"/>
        <v>1.0356999660734663</v>
      </c>
    </row>
    <row r="23" spans="1:6" ht="16.5" customHeight="1">
      <c r="A23" s="60" t="s">
        <v>29</v>
      </c>
      <c r="B23" s="60">
        <v>24093</v>
      </c>
      <c r="C23" s="83">
        <v>25000</v>
      </c>
      <c r="D23" s="60">
        <v>18429</v>
      </c>
      <c r="E23" s="84">
        <f t="shared" si="0"/>
        <v>-0.23508903000871617</v>
      </c>
      <c r="F23" s="84">
        <f t="shared" si="1"/>
        <v>0.73716</v>
      </c>
    </row>
    <row r="24" spans="1:6" ht="16.5" customHeight="1">
      <c r="A24" s="60" t="s">
        <v>30</v>
      </c>
      <c r="B24" s="60">
        <v>5420</v>
      </c>
      <c r="C24" s="83">
        <v>6000</v>
      </c>
      <c r="D24" s="60">
        <v>6693</v>
      </c>
      <c r="E24" s="84">
        <f t="shared" si="0"/>
        <v>0.23487084870848718</v>
      </c>
      <c r="F24" s="84">
        <f t="shared" si="1"/>
        <v>1.1155</v>
      </c>
    </row>
    <row r="25" spans="1:6" ht="16.5" customHeight="1">
      <c r="A25" s="60" t="s">
        <v>31</v>
      </c>
      <c r="B25" s="60">
        <v>4219</v>
      </c>
      <c r="C25" s="83">
        <v>5000</v>
      </c>
      <c r="D25" s="60">
        <v>9199</v>
      </c>
      <c r="E25" s="84">
        <f t="shared" si="0"/>
        <v>1.1803744963261438</v>
      </c>
      <c r="F25" s="84">
        <f t="shared" si="1"/>
        <v>1.8398</v>
      </c>
    </row>
    <row r="26" spans="1:6" ht="16.5" customHeight="1">
      <c r="A26" s="60" t="s">
        <v>32</v>
      </c>
      <c r="B26" s="60"/>
      <c r="C26" s="83"/>
      <c r="D26" s="60"/>
      <c r="E26" s="84"/>
      <c r="F26" s="84"/>
    </row>
    <row r="27" spans="1:6" ht="16.5" customHeight="1">
      <c r="A27" s="60" t="s">
        <v>33</v>
      </c>
      <c r="B27" s="60">
        <v>2185</v>
      </c>
      <c r="C27" s="83">
        <v>2200</v>
      </c>
      <c r="D27" s="60">
        <v>14101</v>
      </c>
      <c r="E27" s="84">
        <f t="shared" si="0"/>
        <v>5.453546910755149</v>
      </c>
      <c r="F27" s="84">
        <f t="shared" si="1"/>
        <v>6.409545454545454</v>
      </c>
    </row>
    <row r="28" spans="1:6" ht="16.5" customHeight="1">
      <c r="A28" s="60" t="s">
        <v>34</v>
      </c>
      <c r="B28" s="60">
        <v>2002</v>
      </c>
      <c r="C28" s="83">
        <v>4000</v>
      </c>
      <c r="D28" s="60">
        <v>5363</v>
      </c>
      <c r="E28" s="84">
        <f t="shared" si="0"/>
        <v>1.6788211788211789</v>
      </c>
      <c r="F28" s="84">
        <f t="shared" si="1"/>
        <v>1.34075</v>
      </c>
    </row>
    <row r="29" spans="1:6" ht="16.5" customHeight="1">
      <c r="A29" s="60" t="s">
        <v>35</v>
      </c>
      <c r="B29" s="60">
        <v>23839</v>
      </c>
      <c r="C29" s="83">
        <v>22646</v>
      </c>
      <c r="D29" s="60">
        <v>13376</v>
      </c>
      <c r="E29" s="84">
        <f t="shared" si="0"/>
        <v>-0.43890263853349554</v>
      </c>
      <c r="F29" s="84">
        <f t="shared" si="1"/>
        <v>0.5906561865230062</v>
      </c>
    </row>
  </sheetData>
  <sheetProtection/>
  <mergeCells count="1">
    <mergeCell ref="A2:F2"/>
  </mergeCells>
  <printOptions horizontalCentered="1"/>
  <pageMargins left="0.7479166666666667" right="0.5118055555555555" top="0.5506944444444445" bottom="0.275" header="0.5118055555555555" footer="0.3145833333333333"/>
  <pageSetup firstPageNumber="8" useFirstPageNumber="1" fitToHeight="1" fitToWidth="1" horizontalDpi="600" verticalDpi="600" orientation="landscape" paperSize="9"/>
  <headerFooter scaleWithDoc="0" alignWithMargins="0">
    <oddFooter>&amp;C&amp;10第&amp;P页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73"/>
  <sheetViews>
    <sheetView zoomScale="85" zoomScaleNormal="85" workbookViewId="0" topLeftCell="A13">
      <selection activeCell="A28" sqref="A28"/>
    </sheetView>
  </sheetViews>
  <sheetFormatPr defaultColWidth="8.75390625" defaultRowHeight="14.25"/>
  <cols>
    <col min="1" max="1" width="27.625" style="35" customWidth="1"/>
    <col min="2" max="2" width="10.875" style="35" customWidth="1"/>
    <col min="3" max="3" width="10.25390625" style="35" customWidth="1"/>
    <col min="4" max="4" width="12.50390625" style="36" customWidth="1"/>
    <col min="5" max="5" width="9.75390625" style="37" customWidth="1"/>
    <col min="6" max="6" width="10.375" style="37" customWidth="1"/>
    <col min="7" max="7" width="10.50390625" style="37" customWidth="1"/>
    <col min="8" max="8" width="90.75390625" style="38" customWidth="1"/>
    <col min="9" max="32" width="9.00390625" style="37" bestFit="1" customWidth="1"/>
    <col min="33" max="16384" width="8.75390625" style="37" customWidth="1"/>
  </cols>
  <sheetData>
    <row r="1" spans="1:8" ht="30.75" customHeight="1">
      <c r="A1" s="39" t="s">
        <v>36</v>
      </c>
      <c r="B1" s="39"/>
      <c r="C1" s="39"/>
      <c r="D1" s="39"/>
      <c r="E1" s="39"/>
      <c r="F1" s="39"/>
      <c r="G1" s="39"/>
      <c r="H1" s="40"/>
    </row>
    <row r="2" spans="1:8" s="34" customFormat="1" ht="16.5" customHeight="1">
      <c r="A2" s="41" t="s">
        <v>37</v>
      </c>
      <c r="B2" s="41"/>
      <c r="C2" s="41"/>
      <c r="D2" s="42"/>
      <c r="G2" s="43" t="s">
        <v>5</v>
      </c>
      <c r="H2" s="44"/>
    </row>
    <row r="3" spans="1:8" ht="12.75" customHeight="1">
      <c r="A3" s="45" t="s">
        <v>38</v>
      </c>
      <c r="B3" s="46" t="s">
        <v>39</v>
      </c>
      <c r="C3" s="46" t="s">
        <v>40</v>
      </c>
      <c r="D3" s="47" t="s">
        <v>41</v>
      </c>
      <c r="E3" s="9" t="s">
        <v>42</v>
      </c>
      <c r="F3" s="48" t="s">
        <v>43</v>
      </c>
      <c r="G3" s="48" t="s">
        <v>44</v>
      </c>
      <c r="H3" s="49" t="s">
        <v>45</v>
      </c>
    </row>
    <row r="4" spans="1:8" ht="36.75" customHeight="1">
      <c r="A4" s="50"/>
      <c r="B4" s="51"/>
      <c r="C4" s="51"/>
      <c r="D4" s="52"/>
      <c r="E4" s="53"/>
      <c r="F4" s="54"/>
      <c r="G4" s="54"/>
      <c r="H4" s="55"/>
    </row>
    <row r="5" spans="1:8" ht="25.5" customHeight="1">
      <c r="A5" s="56" t="s">
        <v>46</v>
      </c>
      <c r="B5" s="57">
        <f>SUM(B6:B30)</f>
        <v>619727</v>
      </c>
      <c r="C5" s="57">
        <f>SUM(C6:C30)</f>
        <v>506443</v>
      </c>
      <c r="D5" s="57">
        <f>SUM(D6:D30)</f>
        <v>522388</v>
      </c>
      <c r="E5" s="57">
        <f>SUM(E6:E30)</f>
        <v>453005</v>
      </c>
      <c r="F5" s="13">
        <f>SUM(E5/C5)</f>
        <v>0.8944836832575433</v>
      </c>
      <c r="G5" s="58">
        <f>SUM(E5-D5)/D5</f>
        <v>-0.13281890089358867</v>
      </c>
      <c r="H5" s="59"/>
    </row>
    <row r="6" spans="1:8" ht="18" customHeight="1">
      <c r="A6" s="60" t="s">
        <v>47</v>
      </c>
      <c r="B6" s="61">
        <v>78911</v>
      </c>
      <c r="C6" s="61">
        <v>63690</v>
      </c>
      <c r="D6" s="62">
        <v>74452</v>
      </c>
      <c r="E6" s="62">
        <v>80493</v>
      </c>
      <c r="F6" s="63">
        <f aca="true" t="shared" si="0" ref="F6:F30">SUM(E6/C6)</f>
        <v>1.2638247762600094</v>
      </c>
      <c r="G6" s="64">
        <f aca="true" t="shared" si="1" ref="G6:G30">SUM(E6-D6)/D6</f>
        <v>0.08113952613764573</v>
      </c>
      <c r="H6" s="59"/>
    </row>
    <row r="7" spans="1:8" ht="18" customHeight="1">
      <c r="A7" s="60" t="s">
        <v>48</v>
      </c>
      <c r="B7" s="61"/>
      <c r="C7" s="61"/>
      <c r="D7" s="65"/>
      <c r="E7" s="65"/>
      <c r="F7" s="63"/>
      <c r="G7" s="64"/>
      <c r="H7" s="59"/>
    </row>
    <row r="8" spans="1:8" ht="20.25" customHeight="1">
      <c r="A8" s="60" t="s">
        <v>49</v>
      </c>
      <c r="B8" s="61">
        <v>458</v>
      </c>
      <c r="C8" s="61">
        <v>458</v>
      </c>
      <c r="D8" s="65">
        <v>795</v>
      </c>
      <c r="E8" s="65">
        <v>1086</v>
      </c>
      <c r="F8" s="63">
        <f t="shared" si="0"/>
        <v>2.37117903930131</v>
      </c>
      <c r="G8" s="64">
        <f t="shared" si="1"/>
        <v>0.3660377358490566</v>
      </c>
      <c r="H8" s="59" t="s">
        <v>50</v>
      </c>
    </row>
    <row r="9" spans="1:8" ht="31.5" customHeight="1">
      <c r="A9" s="60" t="s">
        <v>51</v>
      </c>
      <c r="B9" s="61">
        <v>47167</v>
      </c>
      <c r="C9" s="61">
        <v>51365</v>
      </c>
      <c r="D9" s="66">
        <v>52000</v>
      </c>
      <c r="E9" s="66">
        <v>51771</v>
      </c>
      <c r="F9" s="63">
        <f t="shared" si="0"/>
        <v>1.007904214932347</v>
      </c>
      <c r="G9" s="64">
        <f t="shared" si="1"/>
        <v>-0.004403846153846154</v>
      </c>
      <c r="H9" s="59" t="s">
        <v>52</v>
      </c>
    </row>
    <row r="10" spans="1:8" ht="21.75" customHeight="1">
      <c r="A10" s="60" t="s">
        <v>53</v>
      </c>
      <c r="B10" s="61">
        <v>41359</v>
      </c>
      <c r="C10" s="61">
        <v>41371</v>
      </c>
      <c r="D10" s="66">
        <v>40185</v>
      </c>
      <c r="E10" s="66">
        <v>42370</v>
      </c>
      <c r="F10" s="63">
        <f t="shared" si="0"/>
        <v>1.0241473495927098</v>
      </c>
      <c r="G10" s="64">
        <f t="shared" si="1"/>
        <v>0.054373522458628844</v>
      </c>
      <c r="H10" s="59"/>
    </row>
    <row r="11" spans="1:8" ht="30.75" customHeight="1">
      <c r="A11" s="60" t="s">
        <v>54</v>
      </c>
      <c r="B11" s="61">
        <v>19163</v>
      </c>
      <c r="C11" s="61">
        <v>8650</v>
      </c>
      <c r="D11" s="66">
        <v>11150</v>
      </c>
      <c r="E11" s="66">
        <v>9051</v>
      </c>
      <c r="F11" s="63">
        <f t="shared" si="0"/>
        <v>1.04635838150289</v>
      </c>
      <c r="G11" s="64">
        <f t="shared" si="1"/>
        <v>-0.18825112107623318</v>
      </c>
      <c r="H11" s="59" t="s">
        <v>55</v>
      </c>
    </row>
    <row r="12" spans="1:8" ht="20.25" customHeight="1">
      <c r="A12" s="60" t="s">
        <v>56</v>
      </c>
      <c r="B12" s="61">
        <v>17915</v>
      </c>
      <c r="C12" s="61">
        <v>17616</v>
      </c>
      <c r="D12" s="66">
        <v>17696</v>
      </c>
      <c r="E12" s="66">
        <v>15723</v>
      </c>
      <c r="F12" s="63">
        <f t="shared" si="0"/>
        <v>0.8925408719346049</v>
      </c>
      <c r="G12" s="64">
        <f t="shared" si="1"/>
        <v>-0.11149412296564196</v>
      </c>
      <c r="H12" s="59" t="s">
        <v>57</v>
      </c>
    </row>
    <row r="13" spans="1:8" ht="21" customHeight="1">
      <c r="A13" s="60" t="s">
        <v>58</v>
      </c>
      <c r="B13" s="61">
        <v>40116</v>
      </c>
      <c r="C13" s="61">
        <v>41742</v>
      </c>
      <c r="D13" s="66">
        <v>32059</v>
      </c>
      <c r="E13" s="66">
        <v>37574</v>
      </c>
      <c r="F13" s="63">
        <f t="shared" si="0"/>
        <v>0.9001485314551291</v>
      </c>
      <c r="G13" s="64">
        <f t="shared" si="1"/>
        <v>0.1720265760004991</v>
      </c>
      <c r="H13" s="59" t="s">
        <v>59</v>
      </c>
    </row>
    <row r="14" spans="1:8" ht="34.5" customHeight="1">
      <c r="A14" s="60" t="s">
        <v>60</v>
      </c>
      <c r="B14" s="61">
        <v>32842</v>
      </c>
      <c r="C14" s="61">
        <v>30392</v>
      </c>
      <c r="D14" s="66">
        <v>14524</v>
      </c>
      <c r="E14" s="66">
        <v>22279</v>
      </c>
      <c r="F14" s="63">
        <f t="shared" si="0"/>
        <v>0.733054751250329</v>
      </c>
      <c r="G14" s="64">
        <f t="shared" si="1"/>
        <v>0.5339438171302672</v>
      </c>
      <c r="H14" s="59" t="s">
        <v>61</v>
      </c>
    </row>
    <row r="15" spans="1:8" ht="29.25" customHeight="1">
      <c r="A15" s="60" t="s">
        <v>62</v>
      </c>
      <c r="B15" s="61">
        <v>21666</v>
      </c>
      <c r="C15" s="61">
        <v>21156</v>
      </c>
      <c r="D15" s="66">
        <v>35078</v>
      </c>
      <c r="E15" s="66">
        <v>13621</v>
      </c>
      <c r="F15" s="63">
        <f t="shared" si="0"/>
        <v>0.6438362639440348</v>
      </c>
      <c r="G15" s="64">
        <f t="shared" si="1"/>
        <v>-0.6116939392211642</v>
      </c>
      <c r="H15" s="59" t="s">
        <v>63</v>
      </c>
    </row>
    <row r="16" spans="1:8" ht="33.75" customHeight="1">
      <c r="A16" s="60" t="s">
        <v>64</v>
      </c>
      <c r="B16" s="61">
        <v>110728</v>
      </c>
      <c r="C16" s="61">
        <v>92059</v>
      </c>
      <c r="D16" s="66">
        <v>183612</v>
      </c>
      <c r="E16" s="66">
        <v>61377</v>
      </c>
      <c r="F16" s="63">
        <f t="shared" si="0"/>
        <v>0.6667137379289368</v>
      </c>
      <c r="G16" s="64">
        <f t="shared" si="1"/>
        <v>-0.6657244624534344</v>
      </c>
      <c r="H16" s="59" t="s">
        <v>65</v>
      </c>
    </row>
    <row r="17" spans="1:8" ht="32.25" customHeight="1">
      <c r="A17" s="60" t="s">
        <v>66</v>
      </c>
      <c r="B17" s="61">
        <v>83147</v>
      </c>
      <c r="C17" s="61">
        <v>45457</v>
      </c>
      <c r="D17" s="66">
        <v>18276</v>
      </c>
      <c r="E17" s="66">
        <v>10767</v>
      </c>
      <c r="F17" s="63">
        <f t="shared" si="0"/>
        <v>0.23686120949468728</v>
      </c>
      <c r="G17" s="64">
        <f t="shared" si="1"/>
        <v>-0.41086671043992123</v>
      </c>
      <c r="H17" s="59" t="s">
        <v>67</v>
      </c>
    </row>
    <row r="18" spans="1:8" ht="29.25" customHeight="1">
      <c r="A18" s="60" t="s">
        <v>68</v>
      </c>
      <c r="B18" s="61">
        <v>19771</v>
      </c>
      <c r="C18" s="61">
        <v>19771</v>
      </c>
      <c r="D18" s="66">
        <v>13142</v>
      </c>
      <c r="E18" s="66">
        <v>10929</v>
      </c>
      <c r="F18" s="63">
        <f t="shared" si="0"/>
        <v>0.5527793232512266</v>
      </c>
      <c r="G18" s="64">
        <f t="shared" si="1"/>
        <v>-0.1683914168315325</v>
      </c>
      <c r="H18" s="67" t="s">
        <v>69</v>
      </c>
    </row>
    <row r="19" spans="1:8" ht="21" customHeight="1">
      <c r="A19" s="60" t="s">
        <v>70</v>
      </c>
      <c r="B19" s="61">
        <v>51071</v>
      </c>
      <c r="C19" s="61">
        <v>23988</v>
      </c>
      <c r="D19" s="66">
        <v>1403</v>
      </c>
      <c r="E19" s="66">
        <v>53345</v>
      </c>
      <c r="F19" s="63">
        <f t="shared" si="0"/>
        <v>2.223820243455061</v>
      </c>
      <c r="G19" s="64">
        <f t="shared" si="1"/>
        <v>37.02209550962224</v>
      </c>
      <c r="H19" s="68"/>
    </row>
    <row r="20" spans="1:8" ht="18" customHeight="1">
      <c r="A20" s="60" t="s">
        <v>71</v>
      </c>
      <c r="B20" s="61">
        <v>2090</v>
      </c>
      <c r="C20" s="61">
        <v>2090</v>
      </c>
      <c r="D20" s="66">
        <v>1530</v>
      </c>
      <c r="E20" s="66">
        <v>703</v>
      </c>
      <c r="F20" s="63">
        <f t="shared" si="0"/>
        <v>0.33636363636363636</v>
      </c>
      <c r="G20" s="64">
        <f t="shared" si="1"/>
        <v>-0.5405228758169934</v>
      </c>
      <c r="H20" s="59" t="s">
        <v>72</v>
      </c>
    </row>
    <row r="21" spans="1:8" ht="21.75" customHeight="1">
      <c r="A21" s="60" t="s">
        <v>73</v>
      </c>
      <c r="B21" s="61"/>
      <c r="C21" s="61"/>
      <c r="D21" s="66"/>
      <c r="E21" s="66"/>
      <c r="F21" s="63"/>
      <c r="G21" s="64"/>
      <c r="H21" s="59"/>
    </row>
    <row r="22" spans="1:8" ht="22.5" customHeight="1">
      <c r="A22" s="60" t="s">
        <v>74</v>
      </c>
      <c r="B22" s="61"/>
      <c r="C22" s="61"/>
      <c r="D22" s="66">
        <v>300</v>
      </c>
      <c r="E22" s="66"/>
      <c r="F22" s="63"/>
      <c r="G22" s="64"/>
      <c r="H22" s="69"/>
    </row>
    <row r="23" spans="1:8" ht="21.75" customHeight="1">
      <c r="A23" s="60" t="s">
        <v>75</v>
      </c>
      <c r="B23" s="61">
        <v>6369</v>
      </c>
      <c r="C23" s="61">
        <v>5842</v>
      </c>
      <c r="D23" s="66">
        <v>1802</v>
      </c>
      <c r="E23" s="66">
        <v>4986</v>
      </c>
      <c r="F23" s="63">
        <f t="shared" si="0"/>
        <v>0.8534748373844574</v>
      </c>
      <c r="G23" s="64">
        <f t="shared" si="1"/>
        <v>1.7669256381798002</v>
      </c>
      <c r="H23" s="59" t="s">
        <v>76</v>
      </c>
    </row>
    <row r="24" spans="1:8" ht="21.75" customHeight="1">
      <c r="A24" s="60" t="s">
        <v>77</v>
      </c>
      <c r="B24" s="61">
        <v>8965</v>
      </c>
      <c r="C24" s="61">
        <v>8965</v>
      </c>
      <c r="D24" s="66">
        <v>6930</v>
      </c>
      <c r="E24" s="66">
        <v>9983</v>
      </c>
      <c r="F24" s="63">
        <f t="shared" si="0"/>
        <v>1.113552704963748</v>
      </c>
      <c r="G24" s="64">
        <f t="shared" si="1"/>
        <v>0.4405483405483405</v>
      </c>
      <c r="H24" s="59" t="s">
        <v>78</v>
      </c>
    </row>
    <row r="25" spans="1:8" ht="21.75" customHeight="1">
      <c r="A25" s="60" t="s">
        <v>79</v>
      </c>
      <c r="B25" s="61">
        <v>5840</v>
      </c>
      <c r="C25" s="61">
        <v>5840</v>
      </c>
      <c r="D25" s="66">
        <v>356</v>
      </c>
      <c r="E25" s="66">
        <v>5225</v>
      </c>
      <c r="F25" s="63">
        <f t="shared" si="0"/>
        <v>0.8946917808219178</v>
      </c>
      <c r="G25" s="64">
        <f t="shared" si="1"/>
        <v>13.676966292134832</v>
      </c>
      <c r="H25" s="59" t="s">
        <v>80</v>
      </c>
    </row>
    <row r="26" spans="1:8" ht="21.75" customHeight="1">
      <c r="A26" s="60" t="s">
        <v>81</v>
      </c>
      <c r="B26" s="61">
        <v>5602</v>
      </c>
      <c r="C26" s="61">
        <v>5288</v>
      </c>
      <c r="D26" s="66">
        <v>2994</v>
      </c>
      <c r="E26" s="66">
        <v>5108</v>
      </c>
      <c r="F26" s="63">
        <f t="shared" si="0"/>
        <v>0.9659606656580938</v>
      </c>
      <c r="G26" s="64">
        <f t="shared" si="1"/>
        <v>0.7060788243152972</v>
      </c>
      <c r="H26" s="59"/>
    </row>
    <row r="27" spans="1:8" ht="21.75" customHeight="1">
      <c r="A27" s="60" t="s">
        <v>82</v>
      </c>
      <c r="B27" s="61">
        <v>6245</v>
      </c>
      <c r="C27" s="61">
        <v>2872</v>
      </c>
      <c r="D27" s="66"/>
      <c r="E27" s="66"/>
      <c r="F27" s="63"/>
      <c r="G27" s="64"/>
      <c r="H27" s="59" t="s">
        <v>83</v>
      </c>
    </row>
    <row r="28" spans="1:8" ht="24.75" customHeight="1">
      <c r="A28" s="60" t="s">
        <v>84</v>
      </c>
      <c r="B28" s="61">
        <v>2200</v>
      </c>
      <c r="C28" s="61">
        <v>767</v>
      </c>
      <c r="D28" s="66">
        <v>407</v>
      </c>
      <c r="E28" s="66">
        <v>1169</v>
      </c>
      <c r="F28" s="63">
        <f t="shared" si="0"/>
        <v>1.5241199478487615</v>
      </c>
      <c r="G28" s="64">
        <f t="shared" si="1"/>
        <v>1.8722358722358723</v>
      </c>
      <c r="H28" s="68" t="s">
        <v>85</v>
      </c>
    </row>
    <row r="29" spans="1:8" ht="18" customHeight="1">
      <c r="A29" s="60" t="s">
        <v>86</v>
      </c>
      <c r="B29" s="60">
        <v>18100</v>
      </c>
      <c r="C29" s="61">
        <v>17062</v>
      </c>
      <c r="D29" s="70">
        <v>13337</v>
      </c>
      <c r="E29" s="70">
        <v>15347</v>
      </c>
      <c r="F29" s="63">
        <f t="shared" si="0"/>
        <v>0.8994842339702263</v>
      </c>
      <c r="G29" s="64">
        <f t="shared" si="1"/>
        <v>0.15070855514733447</v>
      </c>
      <c r="H29" s="59" t="s">
        <v>87</v>
      </c>
    </row>
    <row r="30" spans="1:8" ht="18" customHeight="1">
      <c r="A30" s="60" t="s">
        <v>88</v>
      </c>
      <c r="B30" s="60">
        <v>2</v>
      </c>
      <c r="C30" s="61">
        <v>2</v>
      </c>
      <c r="D30" s="70">
        <v>360</v>
      </c>
      <c r="E30" s="70">
        <v>98</v>
      </c>
      <c r="F30" s="63">
        <f t="shared" si="0"/>
        <v>49</v>
      </c>
      <c r="G30" s="64">
        <f t="shared" si="1"/>
        <v>-0.7277777777777777</v>
      </c>
      <c r="H30" s="59" t="s">
        <v>89</v>
      </c>
    </row>
    <row r="31" ht="15">
      <c r="H31" s="71"/>
    </row>
    <row r="32" ht="15">
      <c r="H32" s="71"/>
    </row>
    <row r="33" ht="15">
      <c r="H33" s="71"/>
    </row>
    <row r="34" ht="15">
      <c r="H34" s="71"/>
    </row>
    <row r="35" ht="15">
      <c r="H35" s="71"/>
    </row>
    <row r="36" ht="15">
      <c r="H36" s="71"/>
    </row>
    <row r="37" ht="15">
      <c r="H37" s="71"/>
    </row>
    <row r="38" ht="15">
      <c r="H38" s="71"/>
    </row>
    <row r="39" ht="15">
      <c r="H39" s="71"/>
    </row>
    <row r="40" ht="15">
      <c r="H40" s="71"/>
    </row>
    <row r="41" ht="15">
      <c r="H41" s="71"/>
    </row>
    <row r="42" ht="15">
      <c r="H42" s="71"/>
    </row>
    <row r="43" ht="15">
      <c r="H43" s="71"/>
    </row>
    <row r="44" ht="15">
      <c r="H44" s="71"/>
    </row>
    <row r="45" ht="15">
      <c r="H45" s="71"/>
    </row>
    <row r="46" ht="15">
      <c r="H46" s="71"/>
    </row>
    <row r="47" ht="15">
      <c r="H47" s="71"/>
    </row>
    <row r="48" ht="15">
      <c r="H48" s="71"/>
    </row>
    <row r="49" ht="15">
      <c r="H49" s="71"/>
    </row>
    <row r="50" ht="15">
      <c r="H50" s="71"/>
    </row>
    <row r="51" ht="15">
      <c r="H51" s="71"/>
    </row>
    <row r="52" ht="15">
      <c r="H52" s="71"/>
    </row>
    <row r="53" ht="15">
      <c r="H53" s="71"/>
    </row>
    <row r="54" ht="15">
      <c r="H54" s="71"/>
    </row>
    <row r="55" ht="15">
      <c r="H55" s="71"/>
    </row>
    <row r="56" ht="15">
      <c r="H56" s="71"/>
    </row>
    <row r="57" ht="15">
      <c r="H57" s="71"/>
    </row>
    <row r="58" ht="15">
      <c r="H58" s="71"/>
    </row>
    <row r="59" ht="15">
      <c r="H59" s="71"/>
    </row>
    <row r="60" ht="15">
      <c r="H60" s="71"/>
    </row>
    <row r="61" ht="15">
      <c r="H61" s="71"/>
    </row>
    <row r="62" ht="15">
      <c r="H62" s="71"/>
    </row>
    <row r="63" ht="15">
      <c r="H63" s="71"/>
    </row>
    <row r="64" ht="15">
      <c r="H64" s="71"/>
    </row>
    <row r="65" ht="15">
      <c r="H65" s="71"/>
    </row>
    <row r="66" ht="15">
      <c r="H66" s="71"/>
    </row>
    <row r="67" ht="15">
      <c r="H67" s="71"/>
    </row>
    <row r="68" ht="15">
      <c r="H68" s="71"/>
    </row>
    <row r="69" ht="15">
      <c r="H69" s="71"/>
    </row>
    <row r="70" ht="15">
      <c r="H70" s="71"/>
    </row>
    <row r="71" ht="15">
      <c r="H71" s="71"/>
    </row>
    <row r="72" ht="15">
      <c r="H72" s="71"/>
    </row>
    <row r="73" ht="15">
      <c r="H73" s="71"/>
    </row>
  </sheetData>
  <sheetProtection/>
  <mergeCells count="10">
    <mergeCell ref="A1:H1"/>
    <mergeCell ref="G2:H2"/>
    <mergeCell ref="A3:A4"/>
    <mergeCell ref="B3:B4"/>
    <mergeCell ref="C3:C4"/>
    <mergeCell ref="D3:D4"/>
    <mergeCell ref="E3:E4"/>
    <mergeCell ref="F3:F4"/>
    <mergeCell ref="G3:G4"/>
    <mergeCell ref="H3:H4"/>
  </mergeCells>
  <printOptions horizontalCentered="1"/>
  <pageMargins left="0.5118055555555555" right="0.4326388888888889" top="0.4722222222222222" bottom="0.4326388888888889" header="0.19652777777777777" footer="0.3145833333333333"/>
  <pageSetup firstPageNumber="9" useFirstPageNumber="1" fitToHeight="0" fitToWidth="1" horizontalDpi="600" verticalDpi="600" orientation="landscape" paperSize="9" scale="70"/>
  <headerFooter scaleWithDoc="0" alignWithMargins="0">
    <oddFooter>&amp;C&amp;14第&amp;P页</oddFooter>
  </headerFooter>
</worksheet>
</file>

<file path=xl/worksheets/sheet4.xml><?xml version="1.0" encoding="utf-8"?>
<worksheet xmlns="http://schemas.openxmlformats.org/spreadsheetml/2006/main" xmlns:r="http://schemas.openxmlformats.org/officeDocument/2006/relationships">
  <dimension ref="A1:H39"/>
  <sheetViews>
    <sheetView showZeros="0" tabSelected="1" workbookViewId="0" topLeftCell="A1">
      <selection activeCell="H39" sqref="H39"/>
    </sheetView>
  </sheetViews>
  <sheetFormatPr defaultColWidth="9.00390625" defaultRowHeight="12" customHeight="1"/>
  <cols>
    <col min="1" max="1" width="34.75390625" style="4" customWidth="1"/>
    <col min="2" max="2" width="15.875" style="4" customWidth="1"/>
    <col min="3" max="3" width="16.375" style="4" customWidth="1"/>
    <col min="4" max="4" width="20.875" style="4" customWidth="1"/>
    <col min="5" max="5" width="38.375" style="4" customWidth="1"/>
    <col min="6" max="6" width="16.375" style="4" customWidth="1"/>
    <col min="7" max="7" width="15.875" style="5" customWidth="1"/>
    <col min="8" max="8" width="22.375" style="4" customWidth="1"/>
    <col min="9" max="16384" width="9.00390625" style="4" customWidth="1"/>
  </cols>
  <sheetData>
    <row r="1" spans="1:8" s="1" customFormat="1" ht="36" customHeight="1">
      <c r="A1" s="6" t="s">
        <v>90</v>
      </c>
      <c r="B1" s="6"/>
      <c r="C1" s="6"/>
      <c r="D1" s="6"/>
      <c r="E1" s="6"/>
      <c r="F1" s="6"/>
      <c r="G1" s="6"/>
      <c r="H1" s="6"/>
    </row>
    <row r="2" spans="1:8" ht="17.25" customHeight="1">
      <c r="A2" t="s">
        <v>91</v>
      </c>
      <c r="B2" s="7"/>
      <c r="C2" s="7"/>
      <c r="D2" s="7"/>
      <c r="E2" s="7"/>
      <c r="F2" s="7"/>
      <c r="G2" s="8" t="s">
        <v>5</v>
      </c>
      <c r="H2" s="8"/>
    </row>
    <row r="3" spans="1:8" s="2" customFormat="1" ht="45" customHeight="1">
      <c r="A3" s="9" t="s">
        <v>92</v>
      </c>
      <c r="B3" s="9" t="s">
        <v>93</v>
      </c>
      <c r="C3" s="10" t="s">
        <v>94</v>
      </c>
      <c r="D3" s="11" t="s">
        <v>95</v>
      </c>
      <c r="E3" s="11" t="s">
        <v>96</v>
      </c>
      <c r="F3" s="9" t="s">
        <v>93</v>
      </c>
      <c r="G3" s="10" t="s">
        <v>94</v>
      </c>
      <c r="H3" s="11" t="s">
        <v>95</v>
      </c>
    </row>
    <row r="4" spans="1:8" ht="16.5" customHeight="1">
      <c r="A4" s="12" t="s">
        <v>97</v>
      </c>
      <c r="B4" s="12">
        <f>SUM(B5,B20)</f>
        <v>147683</v>
      </c>
      <c r="C4" s="12">
        <f>SUM(C5,C20)</f>
        <v>156544</v>
      </c>
      <c r="D4" s="13">
        <f>SUM((C4-B4)/B4)</f>
        <v>0.06000013542520127</v>
      </c>
      <c r="E4" s="12" t="s">
        <v>98</v>
      </c>
      <c r="F4" s="14">
        <f>SUM(F5:F29)</f>
        <v>453005</v>
      </c>
      <c r="G4" s="14">
        <f>SUM(G5:G29)</f>
        <v>601261</v>
      </c>
      <c r="H4" s="13">
        <f>SUM((G4-F4)/F4)</f>
        <v>0.32727232591251754</v>
      </c>
    </row>
    <row r="5" spans="1:8" ht="16.5" customHeight="1">
      <c r="A5" s="15" t="s">
        <v>13</v>
      </c>
      <c r="B5" s="16">
        <f>SUM(B6:B19)</f>
        <v>80522</v>
      </c>
      <c r="C5" s="16">
        <f>SUM(C6:C19)</f>
        <v>85353</v>
      </c>
      <c r="D5" s="17">
        <f>SUM((C5-B5)/B5)</f>
        <v>0.05999602593080152</v>
      </c>
      <c r="E5" s="18" t="s">
        <v>47</v>
      </c>
      <c r="F5" s="19">
        <v>80493</v>
      </c>
      <c r="G5" s="20">
        <v>124436</v>
      </c>
      <c r="H5" s="21">
        <f aca="true" t="shared" si="0" ref="H5:H39">SUM((G5-F5)/F5)</f>
        <v>0.5459232479842968</v>
      </c>
    </row>
    <row r="6" spans="1:8" ht="16.5" customHeight="1">
      <c r="A6" s="18" t="s">
        <v>14</v>
      </c>
      <c r="B6" s="18">
        <v>21853</v>
      </c>
      <c r="C6" s="22">
        <v>22500</v>
      </c>
      <c r="D6" s="21">
        <v>0.0351</v>
      </c>
      <c r="E6" s="18" t="s">
        <v>48</v>
      </c>
      <c r="F6" s="23"/>
      <c r="G6" s="20"/>
      <c r="H6" s="21"/>
    </row>
    <row r="7" spans="1:8" ht="16.5" customHeight="1">
      <c r="A7" s="24" t="s">
        <v>15</v>
      </c>
      <c r="B7" s="18">
        <v>13495</v>
      </c>
      <c r="C7" s="22">
        <v>14000</v>
      </c>
      <c r="D7" s="21">
        <f aca="true" t="shared" si="1" ref="D7:D23">SUM((C7-B7)/B7)</f>
        <v>0.03742126713597629</v>
      </c>
      <c r="E7" s="18" t="s">
        <v>49</v>
      </c>
      <c r="F7" s="23">
        <v>1086</v>
      </c>
      <c r="G7" s="20">
        <v>2601</v>
      </c>
      <c r="H7" s="21">
        <f t="shared" si="0"/>
        <v>1.3950276243093922</v>
      </c>
    </row>
    <row r="8" spans="1:8" ht="16.5" customHeight="1">
      <c r="A8" s="24" t="s">
        <v>16</v>
      </c>
      <c r="B8" s="18">
        <v>2621</v>
      </c>
      <c r="C8" s="22">
        <v>3000</v>
      </c>
      <c r="D8" s="21">
        <f t="shared" si="1"/>
        <v>0.1446012972148035</v>
      </c>
      <c r="E8" s="18" t="s">
        <v>51</v>
      </c>
      <c r="F8" s="25">
        <v>51771</v>
      </c>
      <c r="G8" s="20">
        <v>60193</v>
      </c>
      <c r="H8" s="21">
        <f t="shared" si="0"/>
        <v>0.16267794711324873</v>
      </c>
    </row>
    <row r="9" spans="1:8" ht="16.5" customHeight="1">
      <c r="A9" s="24" t="s">
        <v>17</v>
      </c>
      <c r="B9" s="18"/>
      <c r="C9" s="22"/>
      <c r="D9" s="21"/>
      <c r="E9" s="18" t="s">
        <v>53</v>
      </c>
      <c r="F9" s="25">
        <v>42370</v>
      </c>
      <c r="G9" s="20">
        <v>33890</v>
      </c>
      <c r="H9" s="21">
        <f t="shared" si="0"/>
        <v>-0.2001416096294548</v>
      </c>
    </row>
    <row r="10" spans="1:8" ht="16.5" customHeight="1">
      <c r="A10" s="24" t="s">
        <v>18</v>
      </c>
      <c r="B10" s="18">
        <v>6366</v>
      </c>
      <c r="C10" s="22">
        <v>6500</v>
      </c>
      <c r="D10" s="21">
        <f t="shared" si="1"/>
        <v>0.021049324536600692</v>
      </c>
      <c r="E10" s="18" t="s">
        <v>54</v>
      </c>
      <c r="F10" s="25">
        <v>9051</v>
      </c>
      <c r="G10" s="20">
        <v>23271</v>
      </c>
      <c r="H10" s="21">
        <f t="shared" si="0"/>
        <v>1.571097116340736</v>
      </c>
    </row>
    <row r="11" spans="1:8" ht="16.5" customHeight="1">
      <c r="A11" s="24" t="s">
        <v>19</v>
      </c>
      <c r="B11" s="18">
        <v>6233</v>
      </c>
      <c r="C11" s="22">
        <v>6500</v>
      </c>
      <c r="D11" s="21">
        <f t="shared" si="1"/>
        <v>0.042836515321674956</v>
      </c>
      <c r="E11" s="24" t="s">
        <v>56</v>
      </c>
      <c r="F11" s="25">
        <v>15723</v>
      </c>
      <c r="G11" s="20">
        <v>18458</v>
      </c>
      <c r="H11" s="21">
        <f t="shared" si="0"/>
        <v>0.17394899192266106</v>
      </c>
    </row>
    <row r="12" spans="1:8" ht="16.5" customHeight="1">
      <c r="A12" s="24" t="s">
        <v>20</v>
      </c>
      <c r="B12" s="18">
        <v>3396</v>
      </c>
      <c r="C12" s="22">
        <v>3500</v>
      </c>
      <c r="D12" s="21">
        <f t="shared" si="1"/>
        <v>0.030624263839811542</v>
      </c>
      <c r="E12" s="18" t="s">
        <v>58</v>
      </c>
      <c r="F12" s="25">
        <v>37574</v>
      </c>
      <c r="G12" s="20">
        <v>46184</v>
      </c>
      <c r="H12" s="21">
        <f t="shared" si="0"/>
        <v>0.22914781497844253</v>
      </c>
    </row>
    <row r="13" spans="1:8" ht="16.5" customHeight="1">
      <c r="A13" s="24" t="s">
        <v>21</v>
      </c>
      <c r="B13" s="18">
        <v>2533</v>
      </c>
      <c r="C13" s="22">
        <v>2600</v>
      </c>
      <c r="D13" s="21">
        <f t="shared" si="1"/>
        <v>0.026450848795894197</v>
      </c>
      <c r="E13" s="24" t="s">
        <v>60</v>
      </c>
      <c r="F13" s="25">
        <v>22279</v>
      </c>
      <c r="G13" s="20">
        <v>56515</v>
      </c>
      <c r="H13" s="21">
        <f t="shared" si="0"/>
        <v>1.536693747475201</v>
      </c>
    </row>
    <row r="14" spans="1:8" ht="16.5" customHeight="1">
      <c r="A14" s="24" t="s">
        <v>22</v>
      </c>
      <c r="B14" s="18">
        <v>8851</v>
      </c>
      <c r="C14" s="22">
        <v>9000</v>
      </c>
      <c r="D14" s="21">
        <f t="shared" si="1"/>
        <v>0.01683425601626935</v>
      </c>
      <c r="E14" s="18" t="s">
        <v>99</v>
      </c>
      <c r="F14" s="25">
        <v>13621</v>
      </c>
      <c r="G14" s="20">
        <v>21262</v>
      </c>
      <c r="H14" s="21">
        <f t="shared" si="0"/>
        <v>0.5609720284854269</v>
      </c>
    </row>
    <row r="15" spans="1:8" ht="16.5" customHeight="1">
      <c r="A15" s="24" t="s">
        <v>23</v>
      </c>
      <c r="B15" s="18">
        <v>1548</v>
      </c>
      <c r="C15" s="22">
        <v>1600</v>
      </c>
      <c r="D15" s="21">
        <f t="shared" si="1"/>
        <v>0.03359173126614987</v>
      </c>
      <c r="E15" s="18" t="s">
        <v>100</v>
      </c>
      <c r="F15" s="25">
        <v>61377</v>
      </c>
      <c r="G15" s="20">
        <v>20768</v>
      </c>
      <c r="H15" s="21">
        <f t="shared" si="0"/>
        <v>-0.6616322075044397</v>
      </c>
    </row>
    <row r="16" spans="1:8" ht="16.5" customHeight="1">
      <c r="A16" s="24" t="s">
        <v>24</v>
      </c>
      <c r="B16" s="18">
        <v>4373</v>
      </c>
      <c r="C16" s="22">
        <v>5000</v>
      </c>
      <c r="D16" s="21">
        <f t="shared" si="1"/>
        <v>0.14337983077978506</v>
      </c>
      <c r="E16" s="18" t="s">
        <v>101</v>
      </c>
      <c r="F16" s="25">
        <v>10767</v>
      </c>
      <c r="G16" s="20">
        <v>68057</v>
      </c>
      <c r="H16" s="21">
        <f t="shared" si="0"/>
        <v>5.320887898207486</v>
      </c>
    </row>
    <row r="17" spans="1:8" ht="16.5" customHeight="1">
      <c r="A17" s="24" t="s">
        <v>25</v>
      </c>
      <c r="B17" s="18">
        <v>8781</v>
      </c>
      <c r="C17" s="22">
        <v>10655</v>
      </c>
      <c r="D17" s="21">
        <f t="shared" si="1"/>
        <v>0.213415328550279</v>
      </c>
      <c r="E17" s="18" t="s">
        <v>102</v>
      </c>
      <c r="F17" s="25">
        <v>10929</v>
      </c>
      <c r="G17" s="20">
        <v>28597</v>
      </c>
      <c r="H17" s="21">
        <f t="shared" si="0"/>
        <v>1.6166163418428035</v>
      </c>
    </row>
    <row r="18" spans="1:8" ht="16.5" customHeight="1">
      <c r="A18" s="24" t="s">
        <v>26</v>
      </c>
      <c r="B18" s="18">
        <v>312</v>
      </c>
      <c r="C18" s="22">
        <v>320</v>
      </c>
      <c r="D18" s="21">
        <f t="shared" si="1"/>
        <v>0.02564102564102564</v>
      </c>
      <c r="E18" s="18" t="s">
        <v>103</v>
      </c>
      <c r="F18" s="25">
        <v>53345</v>
      </c>
      <c r="G18" s="20">
        <v>29313</v>
      </c>
      <c r="H18" s="21">
        <f t="shared" si="0"/>
        <v>-0.45050145280719844</v>
      </c>
    </row>
    <row r="19" spans="1:8" ht="16.5" customHeight="1">
      <c r="A19" s="24" t="s">
        <v>27</v>
      </c>
      <c r="B19" s="18">
        <v>160</v>
      </c>
      <c r="C19" s="22">
        <v>178</v>
      </c>
      <c r="D19" s="21">
        <f t="shared" si="1"/>
        <v>0.1125</v>
      </c>
      <c r="E19" s="18" t="s">
        <v>104</v>
      </c>
      <c r="F19" s="25">
        <v>703</v>
      </c>
      <c r="G19" s="20">
        <v>1562</v>
      </c>
      <c r="H19" s="21">
        <f t="shared" si="0"/>
        <v>1.2219061166429588</v>
      </c>
    </row>
    <row r="20" spans="1:8" ht="16.5" customHeight="1">
      <c r="A20" s="15" t="s">
        <v>28</v>
      </c>
      <c r="B20" s="16">
        <f>SUM(B21:B27)</f>
        <v>67161</v>
      </c>
      <c r="C20" s="16">
        <f>SUM(C21:C27)</f>
        <v>71191</v>
      </c>
      <c r="D20" s="17">
        <f t="shared" si="1"/>
        <v>0.060005062461845414</v>
      </c>
      <c r="E20" s="18" t="s">
        <v>105</v>
      </c>
      <c r="F20" s="25"/>
      <c r="G20" s="20">
        <v>320</v>
      </c>
      <c r="H20" s="21"/>
    </row>
    <row r="21" spans="1:8" ht="16.5" customHeight="1">
      <c r="A21" s="18" t="s">
        <v>29</v>
      </c>
      <c r="B21" s="18">
        <v>18429</v>
      </c>
      <c r="C21" s="22">
        <v>15000</v>
      </c>
      <c r="D21" s="21">
        <f t="shared" si="1"/>
        <v>-0.1860654403385968</v>
      </c>
      <c r="E21" s="24" t="s">
        <v>106</v>
      </c>
      <c r="F21" s="25"/>
      <c r="G21" s="20"/>
      <c r="H21" s="21"/>
    </row>
    <row r="22" spans="1:8" ht="16.5" customHeight="1">
      <c r="A22" s="24" t="s">
        <v>30</v>
      </c>
      <c r="B22" s="18">
        <v>6693</v>
      </c>
      <c r="C22" s="22">
        <v>7000</v>
      </c>
      <c r="D22" s="21">
        <f t="shared" si="1"/>
        <v>0.04586881816823547</v>
      </c>
      <c r="E22" s="24" t="s">
        <v>107</v>
      </c>
      <c r="F22" s="25">
        <v>4986</v>
      </c>
      <c r="G22" s="20">
        <v>12123</v>
      </c>
      <c r="H22" s="21">
        <f t="shared" si="0"/>
        <v>1.431407942238267</v>
      </c>
    </row>
    <row r="23" spans="1:8" ht="16.5" customHeight="1">
      <c r="A23" s="18" t="s">
        <v>31</v>
      </c>
      <c r="B23" s="18">
        <v>9199</v>
      </c>
      <c r="C23" s="22">
        <v>20000</v>
      </c>
      <c r="D23" s="21">
        <f t="shared" si="1"/>
        <v>1.174149364061311</v>
      </c>
      <c r="E23" s="18" t="s">
        <v>108</v>
      </c>
      <c r="F23" s="25">
        <v>9983</v>
      </c>
      <c r="G23" s="20">
        <v>12699</v>
      </c>
      <c r="H23" s="21">
        <f t="shared" si="0"/>
        <v>0.2720625062606431</v>
      </c>
    </row>
    <row r="24" spans="1:8" ht="16.5" customHeight="1">
      <c r="A24" s="18" t="s">
        <v>32</v>
      </c>
      <c r="B24" s="18"/>
      <c r="C24" s="22"/>
      <c r="D24" s="21"/>
      <c r="E24" s="18" t="s">
        <v>109</v>
      </c>
      <c r="F24" s="25">
        <v>5225</v>
      </c>
      <c r="G24" s="20">
        <v>5610</v>
      </c>
      <c r="H24" s="21">
        <f t="shared" si="0"/>
        <v>0.07368421052631578</v>
      </c>
    </row>
    <row r="25" spans="1:8" ht="16.5" customHeight="1">
      <c r="A25" s="18" t="s">
        <v>33</v>
      </c>
      <c r="B25" s="18">
        <v>14101</v>
      </c>
      <c r="C25" s="22">
        <v>10000</v>
      </c>
      <c r="D25" s="21">
        <f>SUM((C25-B25)/B25)</f>
        <v>-0.29083043755762</v>
      </c>
      <c r="E25" s="24" t="s">
        <v>110</v>
      </c>
      <c r="F25" s="25">
        <v>5108</v>
      </c>
      <c r="G25" s="20">
        <v>6267</v>
      </c>
      <c r="H25" s="21">
        <f t="shared" si="0"/>
        <v>0.2268989819890368</v>
      </c>
    </row>
    <row r="26" spans="1:8" ht="16.5" customHeight="1">
      <c r="A26" s="18" t="s">
        <v>34</v>
      </c>
      <c r="B26" s="18">
        <v>5363</v>
      </c>
      <c r="C26" s="22">
        <v>6000</v>
      </c>
      <c r="D26" s="21">
        <f>SUM((C26-B26)/B26)</f>
        <v>0.1187768040275965</v>
      </c>
      <c r="E26" s="24" t="s">
        <v>111</v>
      </c>
      <c r="F26" s="25"/>
      <c r="G26" s="20">
        <v>7020</v>
      </c>
      <c r="H26" s="21"/>
    </row>
    <row r="27" spans="1:8" ht="16.5" customHeight="1">
      <c r="A27" s="18" t="s">
        <v>35</v>
      </c>
      <c r="B27" s="18">
        <v>13376</v>
      </c>
      <c r="C27" s="22">
        <v>13191</v>
      </c>
      <c r="D27" s="21">
        <f>SUM((C27-B27)/B27)</f>
        <v>-0.013830741626794258</v>
      </c>
      <c r="E27" s="24" t="s">
        <v>112</v>
      </c>
      <c r="F27" s="25">
        <v>1169</v>
      </c>
      <c r="G27" s="20">
        <v>2015</v>
      </c>
      <c r="H27" s="21">
        <f t="shared" si="0"/>
        <v>0.7236954662104362</v>
      </c>
    </row>
    <row r="28" spans="1:8" ht="16.5" customHeight="1">
      <c r="A28" s="18"/>
      <c r="B28" s="18"/>
      <c r="C28" s="22"/>
      <c r="D28" s="21"/>
      <c r="E28" s="24" t="s">
        <v>113</v>
      </c>
      <c r="F28" s="22">
        <v>15347</v>
      </c>
      <c r="G28" s="20">
        <v>20000</v>
      </c>
      <c r="H28" s="21">
        <f t="shared" si="0"/>
        <v>0.30318629048022416</v>
      </c>
    </row>
    <row r="29" spans="1:8" ht="16.5" customHeight="1">
      <c r="A29" s="26"/>
      <c r="B29" s="27"/>
      <c r="C29" s="12"/>
      <c r="D29" s="21"/>
      <c r="E29" s="24" t="s">
        <v>114</v>
      </c>
      <c r="F29" s="22">
        <v>98</v>
      </c>
      <c r="G29" s="20">
        <v>100</v>
      </c>
      <c r="H29" s="21">
        <f t="shared" si="0"/>
        <v>0.02040816326530612</v>
      </c>
    </row>
    <row r="30" spans="1:8" ht="16.5" customHeight="1">
      <c r="A30" s="28" t="s">
        <v>115</v>
      </c>
      <c r="B30" s="29">
        <f>SUM(B31:B38)</f>
        <v>796641</v>
      </c>
      <c r="C30" s="12">
        <f>SUM(C31:C38)</f>
        <v>571110</v>
      </c>
      <c r="D30" s="21"/>
      <c r="E30" s="12" t="s">
        <v>116</v>
      </c>
      <c r="F30" s="30">
        <f>SUM(F31:F35)</f>
        <v>491319</v>
      </c>
      <c r="G30" s="30">
        <f>SUM(G31:G34)</f>
        <v>126393</v>
      </c>
      <c r="H30" s="21"/>
    </row>
    <row r="31" spans="1:8" s="3" customFormat="1" ht="16.5" customHeight="1">
      <c r="A31" s="31" t="s">
        <v>117</v>
      </c>
      <c r="B31" s="22">
        <v>16579</v>
      </c>
      <c r="C31" s="22">
        <v>16579</v>
      </c>
      <c r="D31" s="21"/>
      <c r="E31" s="24" t="s">
        <v>118</v>
      </c>
      <c r="F31" s="18">
        <v>309723</v>
      </c>
      <c r="G31" s="20">
        <v>8454</v>
      </c>
      <c r="H31" s="21"/>
    </row>
    <row r="32" spans="1:8" s="3" customFormat="1" ht="16.5" customHeight="1">
      <c r="A32" s="26" t="s">
        <v>119</v>
      </c>
      <c r="B32" s="22">
        <v>363080</v>
      </c>
      <c r="C32" s="22">
        <v>70905</v>
      </c>
      <c r="D32" s="21"/>
      <c r="E32" s="18" t="s">
        <v>120</v>
      </c>
      <c r="F32" s="18">
        <v>92300</v>
      </c>
      <c r="G32" s="20">
        <v>72939</v>
      </c>
      <c r="H32" s="21"/>
    </row>
    <row r="33" spans="1:8" s="3" customFormat="1" ht="16.5" customHeight="1">
      <c r="A33" s="18" t="s">
        <v>121</v>
      </c>
      <c r="B33" s="22">
        <v>92546</v>
      </c>
      <c r="C33" s="22">
        <v>99092</v>
      </c>
      <c r="D33" s="21"/>
      <c r="E33" s="24" t="s">
        <v>122</v>
      </c>
      <c r="F33" s="18">
        <v>47500</v>
      </c>
      <c r="G33" s="20">
        <v>45000</v>
      </c>
      <c r="H33" s="21"/>
    </row>
    <row r="34" spans="1:8" s="3" customFormat="1" ht="16.5" customHeight="1">
      <c r="A34" s="18" t="s">
        <v>123</v>
      </c>
      <c r="B34" s="22">
        <v>88400</v>
      </c>
      <c r="C34" s="22"/>
      <c r="D34" s="21"/>
      <c r="E34" s="24" t="s">
        <v>124</v>
      </c>
      <c r="F34" s="18">
        <v>12000</v>
      </c>
      <c r="G34" s="32"/>
      <c r="H34" s="21"/>
    </row>
    <row r="35" spans="1:8" ht="16.5" customHeight="1">
      <c r="A35" s="18" t="s">
        <v>125</v>
      </c>
      <c r="B35" s="22">
        <v>38738</v>
      </c>
      <c r="C35" s="22">
        <v>738</v>
      </c>
      <c r="D35" s="21"/>
      <c r="E35" s="24" t="s">
        <v>126</v>
      </c>
      <c r="F35" s="18">
        <v>29796</v>
      </c>
      <c r="G35" s="32"/>
      <c r="H35" s="21"/>
    </row>
    <row r="36" spans="1:8" ht="16.5" customHeight="1">
      <c r="A36" s="18" t="s">
        <v>127</v>
      </c>
      <c r="B36" s="22">
        <v>159731</v>
      </c>
      <c r="C36" s="22">
        <v>354000</v>
      </c>
      <c r="D36" s="21"/>
      <c r="E36" s="18"/>
      <c r="F36" s="18"/>
      <c r="G36" s="32"/>
      <c r="H36" s="21"/>
    </row>
    <row r="37" spans="1:8" ht="16.5" customHeight="1">
      <c r="A37" s="18" t="s">
        <v>128</v>
      </c>
      <c r="B37" s="22">
        <v>17928</v>
      </c>
      <c r="C37" s="22"/>
      <c r="D37" s="21"/>
      <c r="E37" s="18"/>
      <c r="F37" s="18"/>
      <c r="G37" s="32"/>
      <c r="H37" s="21"/>
    </row>
    <row r="38" spans="1:8" ht="16.5" customHeight="1">
      <c r="A38" s="18" t="s">
        <v>129</v>
      </c>
      <c r="B38" s="22">
        <v>19639</v>
      </c>
      <c r="C38" s="22">
        <v>29796</v>
      </c>
      <c r="D38" s="21"/>
      <c r="E38" s="26"/>
      <c r="F38" s="26"/>
      <c r="G38" s="32"/>
      <c r="H38" s="21"/>
    </row>
    <row r="39" spans="1:8" ht="16.5" customHeight="1">
      <c r="A39" s="33" t="s">
        <v>130</v>
      </c>
      <c r="B39" s="12">
        <f>SUM(B30,B29,B4)</f>
        <v>944324</v>
      </c>
      <c r="C39" s="12">
        <f>SUM(C30,C29,C4)</f>
        <v>727654</v>
      </c>
      <c r="D39" s="13">
        <f>SUM((C39-B39)/B39)</f>
        <v>-0.2294445550467848</v>
      </c>
      <c r="E39" s="28" t="s">
        <v>131</v>
      </c>
      <c r="F39" s="14">
        <f>SUM(F4,F30)</f>
        <v>944324</v>
      </c>
      <c r="G39" s="14">
        <f>SUM(G4,G30)</f>
        <v>727654</v>
      </c>
      <c r="H39" s="13">
        <f t="shared" si="0"/>
        <v>-0.2294445550467848</v>
      </c>
    </row>
    <row r="93" ht="54.75" customHeight="1"/>
  </sheetData>
  <sheetProtection/>
  <mergeCells count="2">
    <mergeCell ref="A1:H1"/>
    <mergeCell ref="G2:H2"/>
  </mergeCells>
  <printOptions horizontalCentered="1"/>
  <pageMargins left="0.46805555555555556" right="0.39305555555555555" top="0.5194444444444445" bottom="0.4326388888888889" header="0.5708333333333333" footer="0.3145833333333333"/>
  <pageSetup firstPageNumber="10" useFirstPageNumber="1" horizontalDpi="600" verticalDpi="600" orientation="landscape" paperSize="9" scale="70"/>
  <headerFooter scaleWithDoc="0" alignWithMargins="0">
    <oddFooter>&amp;C&amp;14第&amp;P页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dsp09</dc:creator>
  <cp:keywords/>
  <dc:description/>
  <cp:lastModifiedBy>林士雅</cp:lastModifiedBy>
  <cp:lastPrinted>2021-01-23T07:38:20Z</cp:lastPrinted>
  <dcterms:created xsi:type="dcterms:W3CDTF">2004-06-15T08:23:02Z</dcterms:created>
  <dcterms:modified xsi:type="dcterms:W3CDTF">2022-06-16T08:13:02Z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BDEF9B50DE364C1793A0F27059C9D39D</vt:lpwstr>
  </property>
</Properties>
</file>