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表1" sheetId="1" r:id="rId1"/>
  </sheets>
  <definedNames>
    <definedName name="_xlnm.Print_Titles" localSheetId="0">'表1'!$2:$5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<sst xmlns="http://schemas.openxmlformats.org/spreadsheetml/2006/main" count="97" uniqueCount="92">
  <si>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</si>
  <si>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</si>
  <si>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</si>
  <si>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</si>
  <si>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年初预算数</t>
  </si>
  <si>
    <t>第一次调整预算数</t>
  </si>
  <si>
    <t>第二次调整增加数</t>
  </si>
  <si>
    <t>第二次调整后预算数</t>
  </si>
  <si>
    <t>一、农网还贷资金收入</t>
  </si>
  <si>
    <t>一、科学技术支出</t>
  </si>
  <si>
    <t>二、港口建设费收入</t>
  </si>
  <si>
    <t xml:space="preserve">    核电站乏燃料处理处置基金支出</t>
  </si>
  <si>
    <t>三、散装水泥专项资金收入</t>
  </si>
  <si>
    <t>二、文化体育与传媒支出</t>
  </si>
  <si>
    <t>四、新型墙体材料专项基金收入</t>
  </si>
  <si>
    <t xml:space="preserve">    国家电影事业发展专项资金及对应专项债务收入安排的支出</t>
  </si>
  <si>
    <t>五、旅游发展基金收入</t>
  </si>
  <si>
    <t>三、社会保障和就业支出</t>
  </si>
  <si>
    <t>六、城市公用事业附加收入</t>
  </si>
  <si>
    <t xml:space="preserve">    大中型水库移民后期扶持基金支出</t>
  </si>
  <si>
    <t>七、国有土地收益基金收入</t>
  </si>
  <si>
    <t xml:space="preserve">    小型水库移民扶助基金及对应专项债务收入安排的支出</t>
  </si>
  <si>
    <t>八、农业土地开发资金收入</t>
  </si>
  <si>
    <t>四、节能环保支出</t>
  </si>
  <si>
    <t>九、国有土地使用权出让收入</t>
  </si>
  <si>
    <t xml:space="preserve">    可再生能源电价附加收入安排的支出</t>
  </si>
  <si>
    <t>十、大中型水库移民后期扶持基金收入</t>
  </si>
  <si>
    <t xml:space="preserve">    废弃电器电子产品处理基金支出</t>
  </si>
  <si>
    <t>十一、大中型水库库区基金收入</t>
  </si>
  <si>
    <t>五、城乡社区支出</t>
  </si>
  <si>
    <t>十二、彩票公益金收入</t>
  </si>
  <si>
    <t xml:space="preserve">    国有土地使用权出让收入及对应专项债务收入安排的支出</t>
  </si>
  <si>
    <t xml:space="preserve">    城市公用事业附加及对应专项债务收入安排的支出</t>
  </si>
  <si>
    <t>十四、小型水库移民扶助基金收入</t>
  </si>
  <si>
    <t xml:space="preserve">    国有土地收益基金及对应专项债务收入安排的支出</t>
  </si>
  <si>
    <t>十五、国有重大水利工程建设基金收入</t>
  </si>
  <si>
    <t xml:space="preserve">    农业土地开发资金及对应专项债务收入安排的支出</t>
  </si>
  <si>
    <t>十六、车辆通行费</t>
  </si>
  <si>
    <t xml:space="preserve">    城市基础设施配套费及对应专项债务收入安排的支出</t>
  </si>
  <si>
    <t>十七、污水处理费收入</t>
  </si>
  <si>
    <t xml:space="preserve">    污水处理费及对应专项债务收入安排的支出</t>
  </si>
  <si>
    <t>十八、其他政府性基金收入</t>
  </si>
  <si>
    <t>六、农林水支出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</si>
  <si>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</si>
  <si>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</si>
  <si>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</si>
  <si>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</si>
  <si>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</si>
  <si>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七、交通运输支出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</si>
  <si>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</si>
  <si>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</si>
  <si>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港口建设费及对应专项债务收入安排的支出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</si>
  <si>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</si>
  <si>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</si>
  <si>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</si>
  <si>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</si>
  <si>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</si>
  <si>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</si>
  <si>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</si>
  <si>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九、商业服务业等支出</t>
  </si>
  <si>
    <t xml:space="preserve">    旅游发展基金支出</t>
  </si>
  <si>
    <t>十、其他支出</t>
  </si>
  <si>
    <t xml:space="preserve">    其他政府性基金及对应专项债务收入安排的支出</t>
  </si>
  <si>
    <t xml:space="preserve">    彩票发行销售机构业务费支出</t>
  </si>
  <si>
    <t>收入合计</t>
  </si>
  <si>
    <t>支出合计</t>
  </si>
  <si>
    <t>债务收入</t>
  </si>
  <si>
    <t>债务还本支出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</si>
  <si>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</si>
  <si>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</si>
  <si>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</si>
  <si>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</si>
  <si>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</si>
  <si>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</si>
  <si>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</si>
  <si>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</si>
  <si>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地震灾后恢复重建补助收入</t>
  </si>
  <si>
    <t xml:space="preserve">    地震灾后恢复重建补助支出</t>
  </si>
  <si>
    <t xml:space="preserve">    上年结转收入</t>
  </si>
  <si>
    <t xml:space="preserve">    调出资金</t>
  </si>
  <si>
    <t xml:space="preserve">    调入资金</t>
  </si>
  <si>
    <t xml:space="preserve">    年终结转</t>
  </si>
  <si>
    <t>收入总计</t>
  </si>
  <si>
    <t>支出总计</t>
  </si>
  <si>
    <t>说明：</t>
  </si>
  <si>
    <t>十三、城市基础设施配套费收入</t>
  </si>
  <si>
    <t>附表4</t>
  </si>
  <si>
    <t>2018年汕尾市市级政府性基金预算第二次调整情况表</t>
  </si>
  <si>
    <t>十一、债务利息支出</t>
  </si>
  <si>
    <t xml:space="preserve">    土地储备专项债券付息支出</t>
  </si>
  <si>
    <t xml:space="preserve">    彩票公益金安排的支出</t>
  </si>
  <si>
    <r>
      <t xml:space="preserve">  (一)2018年市级政府性基金总收入年初预算数为419963万元，第一次调整预算数为772963万元（增加专项债券收入353000万元）</t>
    </r>
    <r>
      <rPr>
        <sz val="14"/>
        <rFont val="宋体"/>
        <family val="0"/>
      </rPr>
      <t>，第二次调整预算数为</t>
    </r>
    <r>
      <rPr>
        <sz val="14"/>
        <rFont val="宋体"/>
        <family val="0"/>
      </rPr>
      <t>792930</t>
    </r>
    <r>
      <rPr>
        <sz val="14"/>
        <rFont val="宋体"/>
        <family val="0"/>
      </rPr>
      <t>万元，比第一次调整预算数增加</t>
    </r>
    <r>
      <rPr>
        <sz val="14"/>
        <rFont val="宋体"/>
        <family val="0"/>
      </rPr>
      <t>19</t>
    </r>
    <r>
      <rPr>
        <sz val="14"/>
        <rFont val="宋体"/>
        <family val="0"/>
      </rPr>
      <t>9</t>
    </r>
    <r>
      <rPr>
        <sz val="14"/>
        <rFont val="宋体"/>
        <family val="0"/>
      </rPr>
      <t>67</t>
    </r>
    <r>
      <rPr>
        <sz val="14"/>
        <rFont val="宋体"/>
        <family val="0"/>
      </rPr>
      <t>万元。一是港口建设费收入增加1</t>
    </r>
    <r>
      <rPr>
        <sz val="14"/>
        <rFont val="宋体"/>
        <family val="0"/>
      </rPr>
      <t>6</t>
    </r>
    <r>
      <rPr>
        <sz val="14"/>
        <rFont val="宋体"/>
        <family val="0"/>
      </rPr>
      <t>0万元；二是国有土地收益基金收入减少</t>
    </r>
    <r>
      <rPr>
        <sz val="14"/>
        <rFont val="宋体"/>
        <family val="0"/>
      </rPr>
      <t>6399</t>
    </r>
    <r>
      <rPr>
        <sz val="14"/>
        <rFont val="宋体"/>
        <family val="0"/>
      </rPr>
      <t>万元（计提比例从</t>
    </r>
    <r>
      <rPr>
        <sz val="14"/>
        <rFont val="宋体"/>
        <family val="0"/>
      </rPr>
      <t>3%</t>
    </r>
    <r>
      <rPr>
        <sz val="14"/>
        <rFont val="宋体"/>
        <family val="0"/>
      </rPr>
      <t>调减为</t>
    </r>
    <r>
      <rPr>
        <sz val="14"/>
        <rFont val="宋体"/>
        <family val="0"/>
      </rPr>
      <t>1%</t>
    </r>
    <r>
      <rPr>
        <sz val="14"/>
        <rFont val="宋体"/>
        <family val="0"/>
      </rPr>
      <t>）；三是农业土地开发资金收入减少</t>
    </r>
    <r>
      <rPr>
        <sz val="14"/>
        <rFont val="宋体"/>
        <family val="0"/>
      </rPr>
      <t>1103</t>
    </r>
    <r>
      <rPr>
        <sz val="14"/>
        <rFont val="宋体"/>
        <family val="0"/>
      </rPr>
      <t>万元</t>
    </r>
    <r>
      <rPr>
        <sz val="14"/>
        <rFont val="宋体"/>
        <family val="0"/>
      </rPr>
      <t>(土地出让面积减少)</t>
    </r>
    <r>
      <rPr>
        <sz val="14"/>
        <rFont val="宋体"/>
        <family val="0"/>
      </rPr>
      <t>；四是彩票公益金收入增加</t>
    </r>
    <r>
      <rPr>
        <sz val="14"/>
        <rFont val="宋体"/>
        <family val="0"/>
      </rPr>
      <t>111万元；五是</t>
    </r>
    <r>
      <rPr>
        <sz val="14"/>
        <rFont val="宋体"/>
        <family val="0"/>
      </rPr>
      <t>城市基础设施配套费收入增加</t>
    </r>
    <r>
      <rPr>
        <sz val="14"/>
        <rFont val="宋体"/>
        <family val="0"/>
      </rPr>
      <t>25000</t>
    </r>
    <r>
      <rPr>
        <sz val="14"/>
        <rFont val="宋体"/>
        <family val="0"/>
      </rPr>
      <t>万元；六是污水处理费收入增加1</t>
    </r>
    <r>
      <rPr>
        <sz val="14"/>
        <rFont val="宋体"/>
        <family val="0"/>
      </rPr>
      <t>535</t>
    </r>
    <r>
      <rPr>
        <sz val="14"/>
        <rFont val="宋体"/>
        <family val="0"/>
      </rPr>
      <t>万元；七是上年结转收入增加</t>
    </r>
    <r>
      <rPr>
        <sz val="14"/>
        <rFont val="宋体"/>
        <family val="0"/>
      </rPr>
      <t>663</t>
    </r>
    <r>
      <rPr>
        <sz val="14"/>
        <rFont val="宋体"/>
        <family val="0"/>
      </rPr>
      <t>万元。
  (二)201</t>
    </r>
    <r>
      <rPr>
        <sz val="14"/>
        <rFont val="宋体"/>
        <family val="0"/>
      </rPr>
      <t>8</t>
    </r>
    <r>
      <rPr>
        <sz val="14"/>
        <rFont val="宋体"/>
        <family val="0"/>
      </rPr>
      <t>年市级政府性基金总支出年初预算数为</t>
    </r>
    <r>
      <rPr>
        <sz val="14"/>
        <rFont val="宋体"/>
        <family val="0"/>
      </rPr>
      <t>419963</t>
    </r>
    <r>
      <rPr>
        <sz val="14"/>
        <rFont val="宋体"/>
        <family val="0"/>
      </rPr>
      <t>万元，第一次调整预算数为</t>
    </r>
    <r>
      <rPr>
        <sz val="14"/>
        <rFont val="宋体"/>
        <family val="0"/>
      </rPr>
      <t>772963</t>
    </r>
    <r>
      <rPr>
        <sz val="14"/>
        <rFont val="宋体"/>
        <family val="0"/>
      </rPr>
      <t>万元（其中</t>
    </r>
    <r>
      <rPr>
        <sz val="14"/>
        <rFont val="宋体"/>
        <family val="0"/>
      </rPr>
      <t>增加中央商务区土地储备等专项债券支出</t>
    </r>
    <r>
      <rPr>
        <sz val="14"/>
        <rFont val="宋体"/>
        <family val="0"/>
      </rPr>
      <t>353</t>
    </r>
    <r>
      <rPr>
        <sz val="14"/>
        <rFont val="宋体"/>
        <family val="0"/>
      </rPr>
      <t>000万元）</t>
    </r>
    <r>
      <rPr>
        <sz val="14"/>
        <rFont val="宋体"/>
        <family val="0"/>
      </rPr>
      <t>，第二次调整预算数为</t>
    </r>
    <r>
      <rPr>
        <sz val="14"/>
        <rFont val="宋体"/>
        <family val="0"/>
      </rPr>
      <t>792</t>
    </r>
    <r>
      <rPr>
        <sz val="14"/>
        <rFont val="宋体"/>
        <family val="0"/>
      </rPr>
      <t>930</t>
    </r>
    <r>
      <rPr>
        <sz val="14"/>
        <rFont val="宋体"/>
        <family val="0"/>
      </rPr>
      <t>万元，比第一次调整预算数增支</t>
    </r>
    <r>
      <rPr>
        <sz val="14"/>
        <rFont val="宋体"/>
        <family val="0"/>
      </rPr>
      <t>19</t>
    </r>
    <r>
      <rPr>
        <sz val="14"/>
        <rFont val="宋体"/>
        <family val="0"/>
      </rPr>
      <t>967</t>
    </r>
    <r>
      <rPr>
        <sz val="14"/>
        <rFont val="宋体"/>
        <family val="0"/>
      </rPr>
      <t>万元。一是国有土地使用权出让收入及对应专项债务收入安排的支出减少</t>
    </r>
    <r>
      <rPr>
        <sz val="14"/>
        <rFont val="宋体"/>
        <family val="0"/>
      </rPr>
      <t>85084</t>
    </r>
    <r>
      <rPr>
        <sz val="14"/>
        <rFont val="宋体"/>
        <family val="0"/>
      </rPr>
      <t>万元；二是国有土地收益基金及对应专项债务收入安排的支出减少</t>
    </r>
    <r>
      <rPr>
        <sz val="14"/>
        <rFont val="宋体"/>
        <family val="0"/>
      </rPr>
      <t>10376</t>
    </r>
    <r>
      <rPr>
        <sz val="14"/>
        <rFont val="宋体"/>
        <family val="0"/>
      </rPr>
      <t>万元；三是农业土地开发资金及对应专项债务收入安排的支出减少2873万元；四是彩票公益金安排的支出减少</t>
    </r>
    <r>
      <rPr>
        <sz val="14"/>
        <rFont val="宋体"/>
        <family val="0"/>
      </rPr>
      <t>64万元；五是</t>
    </r>
    <r>
      <rPr>
        <sz val="14"/>
        <rFont val="宋体"/>
        <family val="0"/>
      </rPr>
      <t>调出资金增加</t>
    </r>
    <r>
      <rPr>
        <sz val="14"/>
        <rFont val="宋体"/>
        <family val="0"/>
      </rPr>
      <t>72000</t>
    </r>
    <r>
      <rPr>
        <sz val="14"/>
        <rFont val="宋体"/>
        <family val="0"/>
      </rPr>
      <t>万元</t>
    </r>
    <r>
      <rPr>
        <sz val="14"/>
        <rFont val="宋体"/>
        <family val="0"/>
      </rPr>
      <t>,用于弥补一般公共预算收支缺口</t>
    </r>
    <r>
      <rPr>
        <sz val="14"/>
        <rFont val="宋体"/>
        <family val="0"/>
      </rPr>
      <t>；六是年终结转增加</t>
    </r>
    <r>
      <rPr>
        <sz val="14"/>
        <rFont val="宋体"/>
        <family val="0"/>
      </rPr>
      <t>46</t>
    </r>
    <r>
      <rPr>
        <sz val="14"/>
        <rFont val="宋体"/>
        <family val="0"/>
      </rPr>
      <t>3</t>
    </r>
    <r>
      <rPr>
        <sz val="14"/>
        <rFont val="宋体"/>
        <family val="0"/>
      </rPr>
      <t>64</t>
    </r>
    <r>
      <rPr>
        <sz val="14"/>
        <rFont val="宋体"/>
        <family val="0"/>
      </rPr>
      <t>万元，用于下年度征地等相对应项目的支出。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</si>
</sst>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#,##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Alignment="1">
      <alignment horizontal="center"/>
    </xf>
    <xf numFmtId="3" fontId="6" fillId="4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/>
    </xf>
    <xf numFmtId="3" fontId="6" fillId="4" borderId="12" xfId="0" applyNumberFormat="1" applyFont="1" applyFill="1" applyBorder="1" applyAlignment="1" applyProtection="1">
      <alignment vertical="center"/>
      <protection locked="0"/>
    </xf>
    <xf numFmtId="3" fontId="4" fillId="4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/>
    </xf>
    <xf numFmtId="3" fontId="6" fillId="4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3" fontId="6" fillId="4" borderId="12" xfId="0" applyNumberFormat="1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176" fontId="6" fillId="4" borderId="12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12" xfId="0" applyNumberFormat="1" applyFont="1" applyFill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0" fontId="6" fillId="4" borderId="12" xfId="0" applyFont="1" applyFill="1" applyBorder="1" applyAlignment="1">
      <alignment horizontal="left" vertical="center"/>
    </xf>
    <xf numFmtId="0" fontId="6" fillId="4" borderId="12" xfId="0" applyNumberFormat="1" applyFont="1" applyFill="1" applyBorder="1" applyAlignment="1" applyProtection="1">
      <alignment/>
      <protection locked="0"/>
    </xf>
    <xf numFmtId="3" fontId="4" fillId="4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/>
      <protection locked="0"/>
    </xf>
    <xf numFmtId="177" fontId="6" fillId="4" borderId="12" xfId="0" applyNumberFormat="1" applyFont="1" applyFill="1" applyBorder="1" applyAlignment="1" applyProtection="1">
      <alignment vertical="center"/>
      <protection locked="0"/>
    </xf>
    <xf numFmtId="178" fontId="4" fillId="0" borderId="12" xfId="0" applyNumberFormat="1" applyFont="1" applyBorder="1" applyAlignment="1">
      <alignment/>
    </xf>
    <xf numFmtId="178" fontId="6" fillId="0" borderId="12" xfId="0" applyNumberFormat="1" applyFont="1" applyBorder="1" applyAlignment="1" applyProtection="1">
      <alignment/>
      <protection locked="0"/>
    </xf>
    <xf numFmtId="178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6" fillId="4" borderId="12" xfId="0" applyFont="1" applyFill="1" applyBorder="1" applyAlignment="1" applyProtection="1">
      <alignment/>
      <protection locked="0"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4" borderId="12" xfId="0" applyNumberFormat="1" applyFont="1" applyFill="1" applyBorder="1" applyAlignment="1" applyProtection="1">
      <alignment vertical="center"/>
      <protection locked="0"/>
    </xf>
    <xf numFmtId="176" fontId="4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showZeros="0" tabSelected="1" zoomScalePageLayoutView="0" workbookViewId="0" topLeftCell="A37">
      <selection activeCell="F56" sqref="F56"/>
    </sheetView>
  </sheetViews>
  <sheetFormatPr defaultColWidth="9.00390625" defaultRowHeight="14.25"/>
  <cols>
    <col min="1" max="1" width="42.125" style="0" customWidth="1"/>
    <col min="2" max="2" width="11.75390625" style="0" customWidth="1"/>
    <col min="3" max="4" width="11.125" style="0" customWidth="1"/>
    <col min="5" max="5" width="12.375" style="0" customWidth="1"/>
    <col min="6" max="6" width="75.50390625" style="0" customWidth="1"/>
    <col min="7" max="7" width="11.625" style="0" customWidth="1"/>
    <col min="8" max="8" width="11.375" style="0" customWidth="1"/>
    <col min="9" max="9" width="10.75390625" style="0" customWidth="1"/>
    <col min="10" max="10" width="10.625" style="0" customWidth="1"/>
  </cols>
  <sheetData>
    <row r="1" ht="14.25">
      <c r="A1" t="s">
        <v>86</v>
      </c>
    </row>
    <row r="2" spans="1:10" ht="23.25" customHeight="1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 customHeight="1">
      <c r="A3" s="1"/>
      <c r="B3" s="1"/>
      <c r="C3" s="1"/>
      <c r="D3" s="1"/>
      <c r="J3" s="9" t="s">
        <v>0</v>
      </c>
    </row>
    <row r="4" spans="1:10" ht="19.5" customHeight="1">
      <c r="A4" s="49" t="s">
        <v>1</v>
      </c>
      <c r="B4" s="50"/>
      <c r="C4" s="50"/>
      <c r="D4" s="50"/>
      <c r="E4" s="50"/>
      <c r="F4" s="49" t="s">
        <v>2</v>
      </c>
      <c r="G4" s="50"/>
      <c r="H4" s="50"/>
      <c r="I4" s="50"/>
      <c r="J4" s="51"/>
    </row>
    <row r="5" spans="1:10" ht="43.5" customHeigh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 t="s">
        <v>3</v>
      </c>
      <c r="G5" s="3" t="s">
        <v>4</v>
      </c>
      <c r="H5" s="3" t="s">
        <v>5</v>
      </c>
      <c r="I5" s="3" t="s">
        <v>6</v>
      </c>
      <c r="J5" s="3" t="s">
        <v>7</v>
      </c>
    </row>
    <row r="6" spans="1:10" ht="19.5" customHeight="1">
      <c r="A6" s="10" t="s">
        <v>8</v>
      </c>
      <c r="B6" s="11"/>
      <c r="C6" s="11"/>
      <c r="D6" s="12"/>
      <c r="E6" s="11">
        <v>0</v>
      </c>
      <c r="F6" s="13" t="s">
        <v>9</v>
      </c>
      <c r="G6" s="14"/>
      <c r="H6" s="14">
        <v>0</v>
      </c>
      <c r="I6" s="14"/>
      <c r="J6" s="14">
        <v>0</v>
      </c>
    </row>
    <row r="7" spans="1:10" ht="19.5" customHeight="1">
      <c r="A7" s="10" t="s">
        <v>10</v>
      </c>
      <c r="B7" s="11">
        <v>120</v>
      </c>
      <c r="C7" s="11">
        <v>120</v>
      </c>
      <c r="D7" s="15">
        <v>160</v>
      </c>
      <c r="E7" s="16">
        <f>SUM(C7,D7)</f>
        <v>280</v>
      </c>
      <c r="F7" s="17" t="s">
        <v>11</v>
      </c>
      <c r="G7" s="11"/>
      <c r="H7" s="18">
        <v>0</v>
      </c>
      <c r="I7" s="19"/>
      <c r="J7" s="14">
        <v>0</v>
      </c>
    </row>
    <row r="8" spans="1:10" ht="19.5" customHeight="1">
      <c r="A8" s="10" t="s">
        <v>12</v>
      </c>
      <c r="B8" s="11"/>
      <c r="C8" s="11"/>
      <c r="D8" s="12"/>
      <c r="E8" s="16">
        <f aca="true" t="shared" si="0" ref="E8:E23">SUM(C8,D8)</f>
        <v>0</v>
      </c>
      <c r="F8" s="13" t="s">
        <v>13</v>
      </c>
      <c r="G8" s="14"/>
      <c r="H8" s="14">
        <v>0</v>
      </c>
      <c r="I8" s="14"/>
      <c r="J8" s="14">
        <v>0</v>
      </c>
    </row>
    <row r="9" spans="1:10" ht="19.5" customHeight="1">
      <c r="A9" s="10" t="s">
        <v>14</v>
      </c>
      <c r="B9" s="11"/>
      <c r="C9" s="11"/>
      <c r="D9" s="12"/>
      <c r="E9" s="16">
        <f t="shared" si="0"/>
        <v>0</v>
      </c>
      <c r="F9" s="17" t="s">
        <v>15</v>
      </c>
      <c r="G9" s="11"/>
      <c r="H9" s="11">
        <v>0</v>
      </c>
      <c r="I9" s="15"/>
      <c r="J9" s="14">
        <v>0</v>
      </c>
    </row>
    <row r="10" spans="1:10" ht="19.5" customHeight="1">
      <c r="A10" s="10" t="s">
        <v>16</v>
      </c>
      <c r="B10" s="11"/>
      <c r="C10" s="11"/>
      <c r="D10" s="12"/>
      <c r="E10" s="16">
        <f t="shared" si="0"/>
        <v>0</v>
      </c>
      <c r="F10" s="13" t="s">
        <v>17</v>
      </c>
      <c r="G10" s="11"/>
      <c r="H10" s="11">
        <v>0</v>
      </c>
      <c r="I10" s="15"/>
      <c r="J10" s="14">
        <v>0</v>
      </c>
    </row>
    <row r="11" spans="1:10" ht="19.5" customHeight="1">
      <c r="A11" s="10" t="s">
        <v>18</v>
      </c>
      <c r="B11" s="11"/>
      <c r="C11" s="11"/>
      <c r="D11" s="15"/>
      <c r="E11" s="16">
        <f t="shared" si="0"/>
        <v>0</v>
      </c>
      <c r="F11" s="17" t="s">
        <v>19</v>
      </c>
      <c r="G11" s="14"/>
      <c r="H11" s="14">
        <v>0</v>
      </c>
      <c r="I11" s="14"/>
      <c r="J11" s="14">
        <v>0</v>
      </c>
    </row>
    <row r="12" spans="1:10" ht="19.5" customHeight="1">
      <c r="A12" s="10" t="s">
        <v>20</v>
      </c>
      <c r="B12" s="11">
        <v>10376</v>
      </c>
      <c r="C12" s="11">
        <v>10376</v>
      </c>
      <c r="D12" s="27">
        <v>-6399</v>
      </c>
      <c r="E12" s="44">
        <f t="shared" si="0"/>
        <v>3977</v>
      </c>
      <c r="F12" s="17" t="s">
        <v>21</v>
      </c>
      <c r="G12" s="11"/>
      <c r="H12" s="11">
        <v>0</v>
      </c>
      <c r="I12" s="15"/>
      <c r="J12" s="14">
        <v>0</v>
      </c>
    </row>
    <row r="13" spans="1:10" ht="19.5" customHeight="1">
      <c r="A13" s="10" t="s">
        <v>22</v>
      </c>
      <c r="B13" s="11">
        <v>2873</v>
      </c>
      <c r="C13" s="11">
        <v>2873</v>
      </c>
      <c r="D13" s="27">
        <v>-1103</v>
      </c>
      <c r="E13" s="44">
        <f t="shared" si="0"/>
        <v>1770</v>
      </c>
      <c r="F13" s="13" t="s">
        <v>23</v>
      </c>
      <c r="G13" s="11"/>
      <c r="H13" s="11">
        <v>0</v>
      </c>
      <c r="I13" s="21"/>
      <c r="J13" s="14">
        <v>0</v>
      </c>
    </row>
    <row r="14" spans="1:10" ht="19.5" customHeight="1">
      <c r="A14" s="10" t="s">
        <v>24</v>
      </c>
      <c r="B14" s="11">
        <v>374358</v>
      </c>
      <c r="C14" s="11">
        <v>374358</v>
      </c>
      <c r="D14" s="27"/>
      <c r="E14" s="44">
        <f t="shared" si="0"/>
        <v>374358</v>
      </c>
      <c r="F14" s="10" t="s">
        <v>25</v>
      </c>
      <c r="G14" s="11"/>
      <c r="H14" s="11"/>
      <c r="I14" s="21"/>
      <c r="J14" s="14">
        <v>0</v>
      </c>
    </row>
    <row r="15" spans="1:10" ht="19.5" customHeight="1">
      <c r="A15" s="10" t="s">
        <v>26</v>
      </c>
      <c r="B15" s="11"/>
      <c r="C15" s="11"/>
      <c r="D15" s="45"/>
      <c r="E15" s="44">
        <f t="shared" si="0"/>
        <v>0</v>
      </c>
      <c r="F15" s="10" t="s">
        <v>27</v>
      </c>
      <c r="G15" s="11"/>
      <c r="H15" s="11">
        <v>0</v>
      </c>
      <c r="I15" s="15"/>
      <c r="J15" s="14"/>
    </row>
    <row r="16" spans="1:10" ht="19.5" customHeight="1">
      <c r="A16" s="10" t="s">
        <v>28</v>
      </c>
      <c r="B16" s="11"/>
      <c r="C16" s="11"/>
      <c r="D16" s="45"/>
      <c r="E16" s="44">
        <f t="shared" si="0"/>
        <v>0</v>
      </c>
      <c r="F16" s="13" t="s">
        <v>29</v>
      </c>
      <c r="G16" s="14">
        <f>SUM(G17:G22)</f>
        <v>185324</v>
      </c>
      <c r="H16" s="14">
        <f>SUM(H17:H22)</f>
        <v>538324</v>
      </c>
      <c r="I16" s="14">
        <f>SUM(I17:I22)</f>
        <v>-98333</v>
      </c>
      <c r="J16" s="14">
        <f>SUM(J17:J22)</f>
        <v>439991</v>
      </c>
    </row>
    <row r="17" spans="1:10" ht="19.5" customHeight="1">
      <c r="A17" s="10" t="s">
        <v>30</v>
      </c>
      <c r="B17" s="11">
        <v>3256</v>
      </c>
      <c r="C17" s="11">
        <v>3256</v>
      </c>
      <c r="D17" s="27">
        <v>111</v>
      </c>
      <c r="E17" s="44">
        <f t="shared" si="0"/>
        <v>3367</v>
      </c>
      <c r="F17" s="10" t="s">
        <v>31</v>
      </c>
      <c r="G17" s="22">
        <v>169375</v>
      </c>
      <c r="H17" s="22">
        <v>522375</v>
      </c>
      <c r="I17" s="23">
        <v>-85084</v>
      </c>
      <c r="J17" s="24">
        <f>H17+I17</f>
        <v>437291</v>
      </c>
    </row>
    <row r="18" spans="1:10" ht="19.5" customHeight="1">
      <c r="A18" s="10" t="s">
        <v>85</v>
      </c>
      <c r="B18" s="11">
        <v>10000</v>
      </c>
      <c r="C18" s="11">
        <v>10000</v>
      </c>
      <c r="D18" s="27">
        <v>25000</v>
      </c>
      <c r="E18" s="44">
        <f t="shared" si="0"/>
        <v>35000</v>
      </c>
      <c r="F18" s="10" t="s">
        <v>32</v>
      </c>
      <c r="G18" s="22"/>
      <c r="H18" s="22"/>
      <c r="I18" s="23"/>
      <c r="J18" s="24">
        <f aca="true" t="shared" si="1" ref="J18:J48">H18+I18</f>
        <v>0</v>
      </c>
    </row>
    <row r="19" spans="1:10" ht="19.5" customHeight="1">
      <c r="A19" s="10" t="s">
        <v>33</v>
      </c>
      <c r="B19" s="11"/>
      <c r="C19" s="11"/>
      <c r="D19" s="27"/>
      <c r="E19" s="44">
        <f t="shared" si="0"/>
        <v>0</v>
      </c>
      <c r="F19" s="10" t="s">
        <v>34</v>
      </c>
      <c r="G19" s="22">
        <v>10376</v>
      </c>
      <c r="H19" s="22">
        <v>10376</v>
      </c>
      <c r="I19" s="23">
        <v>-10376</v>
      </c>
      <c r="J19" s="24">
        <f t="shared" si="1"/>
        <v>0</v>
      </c>
    </row>
    <row r="20" spans="1:10" ht="19.5" customHeight="1">
      <c r="A20" s="10" t="s">
        <v>35</v>
      </c>
      <c r="B20" s="11"/>
      <c r="C20" s="11"/>
      <c r="D20" s="27"/>
      <c r="E20" s="44">
        <f t="shared" si="0"/>
        <v>0</v>
      </c>
      <c r="F20" s="10" t="s">
        <v>36</v>
      </c>
      <c r="G20" s="22">
        <v>2873</v>
      </c>
      <c r="H20" s="22">
        <v>2873</v>
      </c>
      <c r="I20" s="23">
        <v>-2873</v>
      </c>
      <c r="J20" s="24">
        <f t="shared" si="1"/>
        <v>0</v>
      </c>
    </row>
    <row r="21" spans="1:10" ht="19.5" customHeight="1">
      <c r="A21" s="10" t="s">
        <v>37</v>
      </c>
      <c r="B21" s="11"/>
      <c r="C21" s="11"/>
      <c r="D21" s="27"/>
      <c r="E21" s="44">
        <f t="shared" si="0"/>
        <v>0</v>
      </c>
      <c r="F21" s="10" t="s">
        <v>38</v>
      </c>
      <c r="G21" s="22"/>
      <c r="H21" s="22"/>
      <c r="I21" s="25"/>
      <c r="J21" s="24">
        <f t="shared" si="1"/>
        <v>0</v>
      </c>
    </row>
    <row r="22" spans="1:10" ht="19.5" customHeight="1">
      <c r="A22" s="10" t="s">
        <v>39</v>
      </c>
      <c r="B22" s="11">
        <v>2000</v>
      </c>
      <c r="C22" s="11">
        <v>2000</v>
      </c>
      <c r="D22" s="27">
        <v>1535</v>
      </c>
      <c r="E22" s="44">
        <f t="shared" si="0"/>
        <v>3535</v>
      </c>
      <c r="F22" s="10" t="s">
        <v>40</v>
      </c>
      <c r="G22" s="22">
        <v>2700</v>
      </c>
      <c r="H22" s="22">
        <v>2700</v>
      </c>
      <c r="I22" s="23"/>
      <c r="J22" s="24">
        <f t="shared" si="1"/>
        <v>2700</v>
      </c>
    </row>
    <row r="23" spans="1:10" ht="19.5" customHeight="1">
      <c r="A23" s="10" t="s">
        <v>41</v>
      </c>
      <c r="B23" s="11">
        <v>440</v>
      </c>
      <c r="C23" s="11">
        <v>440</v>
      </c>
      <c r="D23" s="15"/>
      <c r="E23" s="16">
        <f t="shared" si="0"/>
        <v>440</v>
      </c>
      <c r="F23" s="13" t="s">
        <v>42</v>
      </c>
      <c r="G23" s="14"/>
      <c r="H23" s="14">
        <v>0</v>
      </c>
      <c r="I23" s="14"/>
      <c r="J23" s="24">
        <f t="shared" si="1"/>
        <v>0</v>
      </c>
    </row>
    <row r="24" spans="1:10" ht="19.5" customHeight="1">
      <c r="A24" s="10"/>
      <c r="B24" s="11"/>
      <c r="C24" s="11"/>
      <c r="D24" s="15"/>
      <c r="E24" s="11"/>
      <c r="F24" s="26" t="s">
        <v>43</v>
      </c>
      <c r="G24" s="11"/>
      <c r="H24" s="11">
        <v>0</v>
      </c>
      <c r="I24" s="21"/>
      <c r="J24" s="24">
        <f t="shared" si="1"/>
        <v>0</v>
      </c>
    </row>
    <row r="25" spans="1:10" ht="19.5" customHeight="1">
      <c r="A25" s="10"/>
      <c r="B25" s="11"/>
      <c r="C25" s="11"/>
      <c r="D25" s="20"/>
      <c r="E25" s="11"/>
      <c r="F25" s="26" t="s">
        <v>44</v>
      </c>
      <c r="G25" s="11"/>
      <c r="H25" s="11">
        <v>0</v>
      </c>
      <c r="I25" s="15"/>
      <c r="J25" s="24">
        <f t="shared" si="1"/>
        <v>0</v>
      </c>
    </row>
    <row r="26" spans="1:10" ht="19.5" customHeight="1">
      <c r="A26" s="10"/>
      <c r="B26" s="11"/>
      <c r="C26" s="11"/>
      <c r="D26" s="15"/>
      <c r="E26" s="11"/>
      <c r="F26" s="26" t="s">
        <v>45</v>
      </c>
      <c r="G26" s="11"/>
      <c r="H26" s="11">
        <v>0</v>
      </c>
      <c r="I26" s="15"/>
      <c r="J26" s="24">
        <f t="shared" si="1"/>
        <v>0</v>
      </c>
    </row>
    <row r="27" spans="1:10" ht="19.5" customHeight="1">
      <c r="A27" s="10"/>
      <c r="B27" s="11"/>
      <c r="C27" s="11"/>
      <c r="D27" s="27"/>
      <c r="E27" s="11"/>
      <c r="F27" s="26" t="s">
        <v>46</v>
      </c>
      <c r="G27" s="11"/>
      <c r="H27" s="11">
        <v>0</v>
      </c>
      <c r="I27" s="21"/>
      <c r="J27" s="24">
        <f t="shared" si="1"/>
        <v>0</v>
      </c>
    </row>
    <row r="28" spans="1:10" ht="19.5" customHeight="1">
      <c r="A28" s="10"/>
      <c r="B28" s="11"/>
      <c r="C28" s="11"/>
      <c r="D28" s="12"/>
      <c r="E28" s="11"/>
      <c r="F28" s="26" t="s">
        <v>47</v>
      </c>
      <c r="G28" s="11"/>
      <c r="H28" s="11">
        <v>0</v>
      </c>
      <c r="I28" s="15"/>
      <c r="J28" s="24">
        <f t="shared" si="1"/>
        <v>0</v>
      </c>
    </row>
    <row r="29" spans="1:10" ht="19.5" customHeight="1">
      <c r="A29" s="10"/>
      <c r="B29" s="11"/>
      <c r="C29" s="11"/>
      <c r="D29" s="12"/>
      <c r="E29" s="11"/>
      <c r="F29" s="28" t="s">
        <v>48</v>
      </c>
      <c r="G29" s="14">
        <v>120</v>
      </c>
      <c r="H29" s="14">
        <v>120</v>
      </c>
      <c r="I29" s="14"/>
      <c r="J29" s="46">
        <f t="shared" si="1"/>
        <v>120</v>
      </c>
    </row>
    <row r="30" spans="1:10" ht="19.5" customHeight="1">
      <c r="A30" s="10"/>
      <c r="B30" s="11"/>
      <c r="C30" s="11"/>
      <c r="D30" s="12"/>
      <c r="E30" s="11"/>
      <c r="F30" s="26" t="s">
        <v>49</v>
      </c>
      <c r="G30" s="11"/>
      <c r="H30" s="11"/>
      <c r="I30" s="29"/>
      <c r="J30" s="24">
        <f t="shared" si="1"/>
        <v>0</v>
      </c>
    </row>
    <row r="31" spans="1:10" ht="19.5" customHeight="1">
      <c r="A31" s="10"/>
      <c r="B31" s="11"/>
      <c r="C31" s="11"/>
      <c r="D31" s="30"/>
      <c r="E31" s="11"/>
      <c r="F31" s="26" t="s">
        <v>50</v>
      </c>
      <c r="G31" s="11"/>
      <c r="H31" s="11">
        <v>0</v>
      </c>
      <c r="I31" s="15"/>
      <c r="J31" s="24">
        <f t="shared" si="1"/>
        <v>0</v>
      </c>
    </row>
    <row r="32" spans="1:10" ht="19.5" customHeight="1">
      <c r="A32" s="10"/>
      <c r="B32" s="11"/>
      <c r="C32" s="11"/>
      <c r="D32" s="12"/>
      <c r="E32" s="11"/>
      <c r="F32" s="26" t="s">
        <v>51</v>
      </c>
      <c r="G32" s="11">
        <v>120</v>
      </c>
      <c r="H32" s="11">
        <v>120</v>
      </c>
      <c r="I32" s="15"/>
      <c r="J32" s="24">
        <f t="shared" si="1"/>
        <v>120</v>
      </c>
    </row>
    <row r="33" spans="1:10" ht="19.5" customHeight="1">
      <c r="A33" s="10"/>
      <c r="B33" s="11"/>
      <c r="C33" s="11"/>
      <c r="D33" s="12"/>
      <c r="E33" s="11"/>
      <c r="F33" s="26" t="s">
        <v>52</v>
      </c>
      <c r="G33" s="11"/>
      <c r="H33" s="11">
        <v>0</v>
      </c>
      <c r="I33" s="15"/>
      <c r="J33" s="24">
        <f t="shared" si="1"/>
        <v>0</v>
      </c>
    </row>
    <row r="34" spans="1:10" ht="19.5" customHeight="1">
      <c r="A34" s="10"/>
      <c r="B34" s="11"/>
      <c r="C34" s="11"/>
      <c r="D34" s="12"/>
      <c r="E34" s="11"/>
      <c r="F34" s="26" t="s">
        <v>53</v>
      </c>
      <c r="G34" s="11"/>
      <c r="H34" s="11"/>
      <c r="I34" s="15"/>
      <c r="J34" s="24">
        <f t="shared" si="1"/>
        <v>0</v>
      </c>
    </row>
    <row r="35" spans="1:10" ht="19.5" customHeight="1">
      <c r="A35" s="10"/>
      <c r="B35" s="11"/>
      <c r="C35" s="11"/>
      <c r="D35" s="12"/>
      <c r="E35" s="11"/>
      <c r="F35" s="26" t="s">
        <v>54</v>
      </c>
      <c r="G35" s="11"/>
      <c r="H35" s="11"/>
      <c r="I35" s="15"/>
      <c r="J35" s="24">
        <f t="shared" si="1"/>
        <v>0</v>
      </c>
    </row>
    <row r="36" spans="1:10" ht="19.5" customHeight="1">
      <c r="A36" s="10"/>
      <c r="B36" s="11"/>
      <c r="C36" s="11"/>
      <c r="D36" s="12"/>
      <c r="E36" s="11"/>
      <c r="F36" s="28" t="s">
        <v>55</v>
      </c>
      <c r="G36" s="14"/>
      <c r="H36" s="14">
        <v>0</v>
      </c>
      <c r="I36" s="14"/>
      <c r="J36" s="24">
        <f t="shared" si="1"/>
        <v>0</v>
      </c>
    </row>
    <row r="37" spans="1:10" ht="19.5" customHeight="1">
      <c r="A37" s="10"/>
      <c r="B37" s="11"/>
      <c r="C37" s="11"/>
      <c r="D37" s="12"/>
      <c r="E37" s="11"/>
      <c r="F37" s="26" t="s">
        <v>56</v>
      </c>
      <c r="G37" s="11"/>
      <c r="H37" s="11">
        <v>0</v>
      </c>
      <c r="I37" s="15"/>
      <c r="J37" s="24">
        <f t="shared" si="1"/>
        <v>0</v>
      </c>
    </row>
    <row r="38" spans="1:10" ht="19.5" customHeight="1">
      <c r="A38" s="10"/>
      <c r="B38" s="11"/>
      <c r="C38" s="11"/>
      <c r="D38" s="12"/>
      <c r="E38" s="11"/>
      <c r="F38" s="26" t="s">
        <v>57</v>
      </c>
      <c r="G38" s="11"/>
      <c r="H38" s="11">
        <v>0</v>
      </c>
      <c r="I38" s="15"/>
      <c r="J38" s="24">
        <f t="shared" si="1"/>
        <v>0</v>
      </c>
    </row>
    <row r="39" spans="1:10" ht="19.5" customHeight="1">
      <c r="A39" s="10"/>
      <c r="B39" s="11"/>
      <c r="C39" s="11"/>
      <c r="D39" s="12"/>
      <c r="E39" s="11"/>
      <c r="F39" s="26" t="s">
        <v>58</v>
      </c>
      <c r="G39" s="11"/>
      <c r="H39" s="11">
        <v>0</v>
      </c>
      <c r="I39" s="15"/>
      <c r="J39" s="24">
        <f t="shared" si="1"/>
        <v>0</v>
      </c>
    </row>
    <row r="40" spans="1:10" ht="19.5" customHeight="1">
      <c r="A40" s="12"/>
      <c r="B40" s="11"/>
      <c r="C40" s="11"/>
      <c r="D40" s="12"/>
      <c r="E40" s="11"/>
      <c r="F40" s="28" t="s">
        <v>59</v>
      </c>
      <c r="G40" s="14"/>
      <c r="H40" s="14">
        <v>0</v>
      </c>
      <c r="I40" s="14"/>
      <c r="J40" s="24">
        <f t="shared" si="1"/>
        <v>0</v>
      </c>
    </row>
    <row r="41" spans="1:10" ht="19.5" customHeight="1">
      <c r="A41" s="12"/>
      <c r="B41" s="11"/>
      <c r="C41" s="11"/>
      <c r="D41" s="12"/>
      <c r="E41" s="11"/>
      <c r="F41" s="26" t="s">
        <v>60</v>
      </c>
      <c r="G41" s="11"/>
      <c r="H41" s="11">
        <v>0</v>
      </c>
      <c r="I41" s="29"/>
      <c r="J41" s="24">
        <f t="shared" si="1"/>
        <v>0</v>
      </c>
    </row>
    <row r="42" spans="1:10" ht="19.5" customHeight="1">
      <c r="A42" s="12"/>
      <c r="B42" s="12"/>
      <c r="C42" s="12"/>
      <c r="D42" s="12"/>
      <c r="E42" s="11"/>
      <c r="F42" s="28" t="s">
        <v>61</v>
      </c>
      <c r="G42" s="14">
        <f>SUM(G43:G45)</f>
        <v>5791</v>
      </c>
      <c r="H42" s="14">
        <f>SUM(H43:H45)</f>
        <v>5791</v>
      </c>
      <c r="I42" s="31">
        <f>SUM(I43:I45)</f>
        <v>-64</v>
      </c>
      <c r="J42" s="46">
        <f t="shared" si="1"/>
        <v>5727</v>
      </c>
    </row>
    <row r="43" spans="1:10" ht="19.5" customHeight="1">
      <c r="A43" s="12"/>
      <c r="B43" s="12"/>
      <c r="C43" s="12"/>
      <c r="D43" s="12"/>
      <c r="E43" s="11"/>
      <c r="F43" s="26" t="s">
        <v>62</v>
      </c>
      <c r="G43" s="11"/>
      <c r="H43" s="11">
        <v>0</v>
      </c>
      <c r="I43" s="32"/>
      <c r="J43" s="24">
        <f t="shared" si="1"/>
        <v>0</v>
      </c>
    </row>
    <row r="44" spans="1:10" ht="19.5" customHeight="1">
      <c r="A44" s="11"/>
      <c r="B44" s="11"/>
      <c r="C44" s="11"/>
      <c r="D44" s="11"/>
      <c r="E44" s="11"/>
      <c r="F44" s="26" t="s">
        <v>90</v>
      </c>
      <c r="G44" s="11">
        <v>4239</v>
      </c>
      <c r="H44" s="11">
        <v>4239</v>
      </c>
      <c r="I44" s="33"/>
      <c r="J44" s="24">
        <f t="shared" si="1"/>
        <v>4239</v>
      </c>
    </row>
    <row r="45" spans="1:10" ht="19.5" customHeight="1">
      <c r="A45" s="11"/>
      <c r="B45" s="11"/>
      <c r="C45" s="11"/>
      <c r="D45" s="11"/>
      <c r="E45" s="11"/>
      <c r="F45" s="34" t="s">
        <v>63</v>
      </c>
      <c r="G45" s="11">
        <v>1552</v>
      </c>
      <c r="H45" s="11">
        <v>1552</v>
      </c>
      <c r="I45" s="33">
        <v>-64</v>
      </c>
      <c r="J45" s="24">
        <f t="shared" si="1"/>
        <v>1488</v>
      </c>
    </row>
    <row r="46" spans="1:10" ht="19.5" customHeight="1">
      <c r="A46" s="11"/>
      <c r="B46" s="11"/>
      <c r="C46" s="11"/>
      <c r="D46" s="11"/>
      <c r="E46" s="11"/>
      <c r="F46" s="35" t="s">
        <v>88</v>
      </c>
      <c r="G46" s="14">
        <v>4000</v>
      </c>
      <c r="H46" s="14">
        <v>4000</v>
      </c>
      <c r="I46" s="33"/>
      <c r="J46" s="46">
        <f t="shared" si="1"/>
        <v>4000</v>
      </c>
    </row>
    <row r="47" spans="1:10" ht="19.5" customHeight="1">
      <c r="A47" s="11"/>
      <c r="B47" s="11"/>
      <c r="C47" s="11"/>
      <c r="D47" s="11"/>
      <c r="E47" s="11"/>
      <c r="F47" s="26" t="s">
        <v>89</v>
      </c>
      <c r="G47" s="11">
        <v>4000</v>
      </c>
      <c r="H47" s="11">
        <v>4000</v>
      </c>
      <c r="I47" s="33"/>
      <c r="J47" s="24">
        <f t="shared" si="1"/>
        <v>4000</v>
      </c>
    </row>
    <row r="48" spans="1:10" ht="19.5" customHeight="1">
      <c r="A48" s="36" t="s">
        <v>64</v>
      </c>
      <c r="B48" s="14">
        <f>SUM(B6:B38)</f>
        <v>403423</v>
      </c>
      <c r="C48" s="14">
        <f>SUM(C6:C38)</f>
        <v>403423</v>
      </c>
      <c r="D48" s="14">
        <f>SUM(D6:D38)</f>
        <v>19304</v>
      </c>
      <c r="E48" s="14">
        <f>SUM(E6:E38)</f>
        <v>422727</v>
      </c>
      <c r="F48" s="36" t="s">
        <v>65</v>
      </c>
      <c r="G48" s="14">
        <f>SUM(G46,G42,G40,G36,G29,G23,G16,G13,G10,G8,G6)</f>
        <v>195235</v>
      </c>
      <c r="H48" s="14">
        <f>SUM(H46,H42,H40,H36,H29,H23,H16,H13,H10,H8,H6)</f>
        <v>548235</v>
      </c>
      <c r="I48" s="37">
        <f>SUM(I46,I42,I40,I36,I29,I23,I16,I13,I10,I8,I6)</f>
        <v>-98397</v>
      </c>
      <c r="J48" s="46">
        <f t="shared" si="1"/>
        <v>449838</v>
      </c>
    </row>
    <row r="49" spans="1:10" ht="19.5" customHeight="1">
      <c r="A49" s="14" t="s">
        <v>66</v>
      </c>
      <c r="B49" s="14"/>
      <c r="C49" s="14">
        <v>353000</v>
      </c>
      <c r="D49" s="14"/>
      <c r="E49" s="14">
        <f>SUM(C49:D49)</f>
        <v>353000</v>
      </c>
      <c r="F49" s="14" t="s">
        <v>67</v>
      </c>
      <c r="G49" s="14"/>
      <c r="H49" s="14"/>
      <c r="I49" s="14"/>
      <c r="J49" s="14"/>
    </row>
    <row r="50" spans="1:10" ht="19.5" customHeight="1">
      <c r="A50" s="14" t="s">
        <v>68</v>
      </c>
      <c r="B50" s="14">
        <f>SUM(B51,B55:B56)</f>
        <v>16540</v>
      </c>
      <c r="C50" s="14">
        <f>SUM(C51,C55:C56)</f>
        <v>16540</v>
      </c>
      <c r="D50" s="14">
        <f>SUM(D51,D55:D56)</f>
        <v>663</v>
      </c>
      <c r="E50" s="14">
        <f aca="true" t="shared" si="2" ref="E50:E57">SUM(C50:D50)</f>
        <v>17203</v>
      </c>
      <c r="F50" s="14" t="s">
        <v>69</v>
      </c>
      <c r="G50" s="14">
        <f>SUM(G55:G56,G51)</f>
        <v>224728</v>
      </c>
      <c r="H50" s="14">
        <f>SUM(H55:H56,H51)</f>
        <v>224728</v>
      </c>
      <c r="I50" s="14">
        <f>I55+I56</f>
        <v>118364</v>
      </c>
      <c r="J50" s="14">
        <f>J55+J56</f>
        <v>343092</v>
      </c>
    </row>
    <row r="51" spans="1:10" ht="19.5" customHeight="1">
      <c r="A51" s="38" t="s">
        <v>70</v>
      </c>
      <c r="B51" s="38">
        <f>SUM(B52:B53)</f>
        <v>1180</v>
      </c>
      <c r="C51" s="38">
        <f>SUM(C52:C53)</f>
        <v>1180</v>
      </c>
      <c r="D51" s="38"/>
      <c r="E51" s="14">
        <f t="shared" si="2"/>
        <v>1180</v>
      </c>
      <c r="F51" s="38" t="s">
        <v>71</v>
      </c>
      <c r="G51" s="38"/>
      <c r="H51" s="38"/>
      <c r="I51" s="38"/>
      <c r="J51" s="14"/>
    </row>
    <row r="52" spans="1:10" ht="19.5" customHeight="1">
      <c r="A52" s="38" t="s">
        <v>72</v>
      </c>
      <c r="B52" s="38">
        <v>1180</v>
      </c>
      <c r="C52" s="38">
        <v>1180</v>
      </c>
      <c r="D52" s="38"/>
      <c r="E52" s="14">
        <f t="shared" si="2"/>
        <v>1180</v>
      </c>
      <c r="F52" s="38" t="s">
        <v>73</v>
      </c>
      <c r="G52" s="38"/>
      <c r="H52" s="38"/>
      <c r="I52" s="38"/>
      <c r="J52" s="14"/>
    </row>
    <row r="53" spans="1:10" ht="19.5" customHeight="1">
      <c r="A53" s="38" t="s">
        <v>74</v>
      </c>
      <c r="B53" s="38"/>
      <c r="C53" s="38">
        <v>0</v>
      </c>
      <c r="D53" s="38"/>
      <c r="E53" s="14">
        <f t="shared" si="2"/>
        <v>0</v>
      </c>
      <c r="F53" s="38" t="s">
        <v>75</v>
      </c>
      <c r="G53" s="38"/>
      <c r="H53" s="38">
        <v>0</v>
      </c>
      <c r="I53" s="38"/>
      <c r="J53" s="14"/>
    </row>
    <row r="54" spans="1:10" ht="19.5" customHeight="1">
      <c r="A54" s="38" t="s">
        <v>76</v>
      </c>
      <c r="B54" s="38"/>
      <c r="C54" s="38"/>
      <c r="D54" s="38"/>
      <c r="E54" s="14">
        <f t="shared" si="2"/>
        <v>0</v>
      </c>
      <c r="F54" s="38" t="s">
        <v>77</v>
      </c>
      <c r="G54" s="38"/>
      <c r="H54" s="38">
        <v>0</v>
      </c>
      <c r="I54" s="38"/>
      <c r="J54" s="14"/>
    </row>
    <row r="55" spans="1:10" ht="19.5" customHeight="1">
      <c r="A55" s="38" t="s">
        <v>78</v>
      </c>
      <c r="B55" s="38">
        <v>15360</v>
      </c>
      <c r="C55" s="38">
        <v>15360</v>
      </c>
      <c r="D55" s="11">
        <v>663</v>
      </c>
      <c r="E55" s="14">
        <f t="shared" si="2"/>
        <v>16023</v>
      </c>
      <c r="F55" s="38" t="s">
        <v>79</v>
      </c>
      <c r="G55" s="38">
        <v>220000</v>
      </c>
      <c r="H55" s="38">
        <v>220000</v>
      </c>
      <c r="I55" s="11">
        <v>72000</v>
      </c>
      <c r="J55" s="11">
        <f>SUM(H55:I55)</f>
        <v>292000</v>
      </c>
    </row>
    <row r="56" spans="1:10" ht="19.5" customHeight="1">
      <c r="A56" s="38" t="s">
        <v>80</v>
      </c>
      <c r="B56" s="38"/>
      <c r="C56" s="38"/>
      <c r="D56" s="38"/>
      <c r="E56" s="14">
        <f t="shared" si="2"/>
        <v>0</v>
      </c>
      <c r="F56" s="38" t="s">
        <v>81</v>
      </c>
      <c r="G56" s="11">
        <v>4728</v>
      </c>
      <c r="H56" s="11">
        <v>4728</v>
      </c>
      <c r="I56" s="11">
        <v>46364</v>
      </c>
      <c r="J56" s="11">
        <f>SUM(H56:I56)</f>
        <v>51092</v>
      </c>
    </row>
    <row r="57" spans="1:10" ht="19.5" customHeight="1">
      <c r="A57" s="11"/>
      <c r="B57" s="11"/>
      <c r="C57" s="11"/>
      <c r="D57" s="11"/>
      <c r="E57" s="14">
        <f t="shared" si="2"/>
        <v>0</v>
      </c>
      <c r="F57" s="11"/>
      <c r="G57" s="39"/>
      <c r="H57" s="11"/>
      <c r="I57" s="11">
        <f>J57-H57</f>
        <v>0</v>
      </c>
      <c r="J57" s="40"/>
    </row>
    <row r="58" spans="1:10" ht="19.5" customHeight="1">
      <c r="A58" s="36" t="s">
        <v>82</v>
      </c>
      <c r="B58" s="41">
        <f>SUM(B48:B50)</f>
        <v>419963</v>
      </c>
      <c r="C58" s="41">
        <f>SUM(C48:C50)</f>
        <v>772963</v>
      </c>
      <c r="D58" s="41">
        <f>SUM(D48:D50)</f>
        <v>19967</v>
      </c>
      <c r="E58" s="41">
        <f>SUM(E48:E50)</f>
        <v>792930</v>
      </c>
      <c r="F58" s="36" t="s">
        <v>83</v>
      </c>
      <c r="G58" s="42">
        <f>SUM(G48:G50)</f>
        <v>419963</v>
      </c>
      <c r="H58" s="42">
        <f>SUM(H48:H50)</f>
        <v>772963</v>
      </c>
      <c r="I58" s="43">
        <f>I48+I50</f>
        <v>19967</v>
      </c>
      <c r="J58" s="43">
        <f>J48+J50</f>
        <v>792930</v>
      </c>
    </row>
    <row r="59" spans="1:10" ht="33.75" customHeight="1">
      <c r="A59" s="5" t="s">
        <v>84</v>
      </c>
      <c r="B59" s="6"/>
      <c r="C59" s="6"/>
      <c r="D59" s="6"/>
      <c r="E59" s="6"/>
      <c r="F59" s="7"/>
      <c r="G59" s="8"/>
      <c r="H59" s="8"/>
      <c r="I59" s="8"/>
      <c r="J59" s="8"/>
    </row>
    <row r="60" spans="1:10" ht="141.75" customHeight="1">
      <c r="A60" s="52" t="s">
        <v>91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6" ht="14.25">
      <c r="A61" s="47"/>
      <c r="B61" s="47"/>
      <c r="C61" s="47"/>
      <c r="D61" s="47"/>
      <c r="E61" s="47"/>
      <c r="F61" s="47"/>
    </row>
    <row r="62" spans="1:6" ht="14.25">
      <c r="A62" s="47"/>
      <c r="B62" s="47"/>
      <c r="C62" s="47"/>
      <c r="D62" s="47"/>
      <c r="E62" s="47"/>
      <c r="F62" s="47"/>
    </row>
  </sheetData>
  <sheetProtection/>
  <mergeCells count="5">
    <mergeCell ref="A61:F62"/>
    <mergeCell ref="A2:J2"/>
    <mergeCell ref="A4:E4"/>
    <mergeCell ref="F4:J4"/>
    <mergeCell ref="A60:J60"/>
  </mergeCells>
  <printOptions horizontalCentered="1"/>
  <pageMargins left="0.43" right="0.31" top="0.84" bottom="0.24" header="0.2" footer="0.51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2018-12-10T03:12:34Z</cp:lastPrinted>
  <dcterms:created xsi:type="dcterms:W3CDTF">2006-02-13T05:15:25Z</dcterms:created>
  <dcterms:modified xsi:type="dcterms:W3CDTF">2018-12-19T01:47:52Z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