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封面" sheetId="1" r:id="rId1"/>
    <sheet name="表1" sheetId="2" r:id="rId2"/>
    <sheet name="表2" sheetId="3" r:id="rId3"/>
    <sheet name="表3" sheetId="4" r:id="rId4"/>
    <sheet name="表4" sheetId="5" r:id="rId5"/>
    <sheet name="表5" sheetId="6" r:id="rId6"/>
    <sheet name="表6" sheetId="7" r:id="rId7"/>
  </sheets>
  <definedNames/>
  <calcPr fullCalcOnLoad="1"/>
</workbook>
</file>

<file path=xl/sharedStrings.xml><?xml version="1.0" encoding="utf-8"?>
<sst xmlns="http://schemas.openxmlformats.org/spreadsheetml/2006/main" count="250" uniqueCount="172">
  <si>
    <t>附件7</t>
  </si>
  <si>
    <t>汕尾市2021年社会保险基金预算执行情况
和2022年汕尾市社会保险基金预算草案</t>
  </si>
  <si>
    <t>表1</t>
  </si>
  <si>
    <t>汕尾市2021年社会保险基金预算收入执行情况表</t>
  </si>
  <si>
    <t>单位：万元</t>
  </si>
  <si>
    <t>项  目</t>
  </si>
  <si>
    <t>2020年执行数</t>
  </si>
  <si>
    <t>2021年调整预算数</t>
  </si>
  <si>
    <t>2021年执行数</t>
  </si>
  <si>
    <t>完成调整预算的%</t>
  </si>
  <si>
    <t>比上年增长%</t>
  </si>
  <si>
    <r>
      <t>201</t>
    </r>
    <r>
      <rPr>
        <b/>
        <sz val="12"/>
        <rFont val="宋体"/>
        <family val="0"/>
      </rPr>
      <t>9</t>
    </r>
    <r>
      <rPr>
        <b/>
        <sz val="12"/>
        <rFont val="宋体"/>
        <family val="0"/>
      </rPr>
      <t>年执行数</t>
    </r>
  </si>
  <si>
    <r>
      <t>20</t>
    </r>
    <r>
      <rPr>
        <b/>
        <sz val="12"/>
        <rFont val="宋体"/>
        <family val="0"/>
      </rPr>
      <t>20</t>
    </r>
    <r>
      <rPr>
        <b/>
        <sz val="12"/>
        <rFont val="宋体"/>
        <family val="0"/>
      </rPr>
      <t>年
比上年增加</t>
    </r>
  </si>
  <si>
    <t>汕尾市社会保险基金收入合计</t>
  </si>
  <si>
    <t>一、企业职工基本养老保险基金收入</t>
  </si>
  <si>
    <t>二、机关事业单位基本养老保险基金收入</t>
  </si>
  <si>
    <t>三、城乡居民基本养老保险基金收入</t>
  </si>
  <si>
    <t>四、职工基本医疗保险（含生育保险）基金收入</t>
  </si>
  <si>
    <t>五、城乡居民基本医疗保险基金收入</t>
  </si>
  <si>
    <t>六、工伤保险基金收入</t>
  </si>
  <si>
    <t>七、失业保险基金收入</t>
  </si>
  <si>
    <t>表2</t>
  </si>
  <si>
    <t>汕尾市2021年社会保险基金预算支出执行情况表</t>
  </si>
  <si>
    <t>汕尾市社会保险基金支出合计</t>
  </si>
  <si>
    <t>一、企业职工基本养老保险基金支出</t>
  </si>
  <si>
    <t>二、机关事业单位基本养老保险基金支出</t>
  </si>
  <si>
    <t>三、城乡居民基本养老保险基金支出</t>
  </si>
  <si>
    <t>四、职工基本医疗保险（含生育保险）基金支出</t>
  </si>
  <si>
    <t>五、城乡居民基本医疗保险基金支出</t>
  </si>
  <si>
    <t>六、工伤保险基金支出</t>
  </si>
  <si>
    <t>七、失业保险基金支出</t>
  </si>
  <si>
    <t>表3</t>
  </si>
  <si>
    <r>
      <t>2022</t>
    </r>
    <r>
      <rPr>
        <sz val="22"/>
        <rFont val="方正小标宋_GBK"/>
        <family val="4"/>
      </rPr>
      <t>年汕尾市社会保险基金收入预算表</t>
    </r>
  </si>
  <si>
    <r>
      <rPr>
        <sz val="12"/>
        <rFont val="SimSun"/>
        <family val="0"/>
      </rPr>
      <t>单位：万元</t>
    </r>
  </si>
  <si>
    <r>
      <rPr>
        <b/>
        <sz val="11"/>
        <rFont val="SimSun"/>
        <family val="0"/>
      </rPr>
      <t>项目名称</t>
    </r>
  </si>
  <si>
    <r>
      <t>2021</t>
    </r>
    <r>
      <rPr>
        <b/>
        <sz val="11"/>
        <rFont val="SimSun"/>
        <family val="0"/>
      </rPr>
      <t>年执行数</t>
    </r>
  </si>
  <si>
    <r>
      <t>2022</t>
    </r>
    <r>
      <rPr>
        <b/>
        <sz val="11"/>
        <rFont val="SimSun"/>
        <family val="0"/>
      </rPr>
      <t>年预算数</t>
    </r>
  </si>
  <si>
    <r>
      <rPr>
        <b/>
        <sz val="11"/>
        <rFont val="SimSun"/>
        <family val="0"/>
      </rPr>
      <t>预算数为
上年执行数的</t>
    </r>
    <r>
      <rPr>
        <b/>
        <sz val="11"/>
        <rFont val="Times New Roman"/>
        <family val="1"/>
      </rPr>
      <t xml:space="preserve">% </t>
    </r>
  </si>
  <si>
    <r>
      <rPr>
        <b/>
        <sz val="11"/>
        <rFont val="宋体"/>
        <family val="0"/>
      </rPr>
      <t>比</t>
    </r>
    <r>
      <rPr>
        <b/>
        <sz val="11"/>
        <rFont val="Times New Roman"/>
        <family val="1"/>
      </rPr>
      <t>2020</t>
    </r>
    <r>
      <rPr>
        <b/>
        <sz val="11"/>
        <rFont val="宋体"/>
        <family val="0"/>
      </rPr>
      <t>年增加</t>
    </r>
  </si>
  <si>
    <r>
      <rPr>
        <b/>
        <sz val="10"/>
        <rFont val="SimSun"/>
        <family val="0"/>
      </rPr>
      <t>社会保险基金收入</t>
    </r>
  </si>
  <si>
    <r>
      <t xml:space="preserve">  </t>
    </r>
    <r>
      <rPr>
        <b/>
        <sz val="10"/>
        <rFont val="SimSun"/>
        <family val="0"/>
      </rPr>
      <t>四、职工基本医疗保险（含生育保险）基金收入</t>
    </r>
  </si>
  <si>
    <r>
      <t xml:space="preserve">  </t>
    </r>
    <r>
      <rPr>
        <b/>
        <sz val="10"/>
        <rFont val="SimSun"/>
        <family val="0"/>
      </rPr>
      <t>一、企业职工基本养老保险基金收入</t>
    </r>
  </si>
  <si>
    <r>
      <t xml:space="preserve">    </t>
    </r>
    <r>
      <rPr>
        <sz val="10"/>
        <rFont val="SimSun"/>
        <family val="0"/>
      </rPr>
      <t>职工基本医疗保险费收入</t>
    </r>
  </si>
  <si>
    <r>
      <t xml:space="preserve">    </t>
    </r>
    <r>
      <rPr>
        <sz val="10"/>
        <rFont val="SimSun"/>
        <family val="0"/>
      </rPr>
      <t>企业职工基本养老保险费收入</t>
    </r>
  </si>
  <si>
    <r>
      <t xml:space="preserve">    </t>
    </r>
    <r>
      <rPr>
        <sz val="10"/>
        <rFont val="SimSun"/>
        <family val="0"/>
      </rPr>
      <t>职工基本医疗保险基金财政补贴收入</t>
    </r>
  </si>
  <si>
    <r>
      <t xml:space="preserve">    </t>
    </r>
    <r>
      <rPr>
        <sz val="10"/>
        <rFont val="SimSun"/>
        <family val="0"/>
      </rPr>
      <t>企业职工基本养老保险基金财政补贴收入</t>
    </r>
  </si>
  <si>
    <r>
      <t xml:space="preserve">    </t>
    </r>
    <r>
      <rPr>
        <sz val="10"/>
        <rFont val="SimSun"/>
        <family val="0"/>
      </rPr>
      <t>职工基本医疗保险基金利息收入</t>
    </r>
  </si>
  <si>
    <r>
      <t xml:space="preserve">    </t>
    </r>
    <r>
      <rPr>
        <sz val="10"/>
        <rFont val="SimSun"/>
        <family val="0"/>
      </rPr>
      <t>企业职工基本养老保险基金利息收入</t>
    </r>
  </si>
  <si>
    <r>
      <t xml:space="preserve">    </t>
    </r>
    <r>
      <rPr>
        <sz val="10"/>
        <rFont val="SimSun"/>
        <family val="0"/>
      </rPr>
      <t>职工基本医疗保险基金转移收入</t>
    </r>
  </si>
  <si>
    <r>
      <t xml:space="preserve">    </t>
    </r>
    <r>
      <rPr>
        <sz val="10"/>
        <rFont val="SimSun"/>
        <family val="0"/>
      </rPr>
      <t>企业职工基本养老保险基金委托投资收益</t>
    </r>
  </si>
  <si>
    <r>
      <t xml:space="preserve">    </t>
    </r>
    <r>
      <rPr>
        <sz val="10"/>
        <rFont val="SimSun"/>
        <family val="0"/>
      </rPr>
      <t>职工基本医疗保险基金上级补助收入</t>
    </r>
  </si>
  <si>
    <r>
      <t xml:space="preserve">    </t>
    </r>
    <r>
      <rPr>
        <sz val="10"/>
        <rFont val="SimSun"/>
        <family val="0"/>
      </rPr>
      <t>企业职工基本养老保险基金转移收入</t>
    </r>
  </si>
  <si>
    <r>
      <t xml:space="preserve">    </t>
    </r>
    <r>
      <rPr>
        <sz val="10"/>
        <rFont val="SimSun"/>
        <family val="0"/>
      </rPr>
      <t>职工基本医疗保险基金其他收入</t>
    </r>
  </si>
  <si>
    <r>
      <t xml:space="preserve">    </t>
    </r>
    <r>
      <rPr>
        <sz val="10"/>
        <rFont val="SimSun"/>
        <family val="0"/>
      </rPr>
      <t>企业职工基本养老保险基金上级补助收入</t>
    </r>
  </si>
  <si>
    <r>
      <t xml:space="preserve">  </t>
    </r>
    <r>
      <rPr>
        <b/>
        <sz val="10"/>
        <rFont val="SimSun"/>
        <family val="0"/>
      </rPr>
      <t>五、城乡居民基本医疗保险基金收入</t>
    </r>
  </si>
  <si>
    <r>
      <t xml:space="preserve">    </t>
    </r>
    <r>
      <rPr>
        <sz val="10"/>
        <rFont val="SimSun"/>
        <family val="0"/>
      </rPr>
      <t>企业职工基本养老保险基金其他收入</t>
    </r>
  </si>
  <si>
    <r>
      <t xml:space="preserve">    </t>
    </r>
    <r>
      <rPr>
        <sz val="10"/>
        <rFont val="SimSun"/>
        <family val="0"/>
      </rPr>
      <t>城乡居民基本医疗保险费收入</t>
    </r>
  </si>
  <si>
    <r>
      <t xml:space="preserve">  </t>
    </r>
    <r>
      <rPr>
        <b/>
        <sz val="10"/>
        <rFont val="SimSun"/>
        <family val="0"/>
      </rPr>
      <t>二、机关事业单位基本养老保险基金收入</t>
    </r>
  </si>
  <si>
    <r>
      <t xml:space="preserve">    </t>
    </r>
    <r>
      <rPr>
        <sz val="10"/>
        <rFont val="SimSun"/>
        <family val="0"/>
      </rPr>
      <t>城乡居民基本医疗保险基金财政补贴收入</t>
    </r>
  </si>
  <si>
    <r>
      <t xml:space="preserve">    </t>
    </r>
    <r>
      <rPr>
        <sz val="10"/>
        <rFont val="SimSun"/>
        <family val="0"/>
      </rPr>
      <t>机关事业单位基本养老保险费收入</t>
    </r>
  </si>
  <si>
    <r>
      <t xml:space="preserve">    </t>
    </r>
    <r>
      <rPr>
        <sz val="10"/>
        <rFont val="SimSun"/>
        <family val="0"/>
      </rPr>
      <t>城乡居民基本医疗保险基金利息收入</t>
    </r>
  </si>
  <si>
    <r>
      <t xml:space="preserve">    </t>
    </r>
    <r>
      <rPr>
        <sz val="10"/>
        <rFont val="SimSun"/>
        <family val="0"/>
      </rPr>
      <t>机关事业单位基本养老保险基金财政补贴收入</t>
    </r>
  </si>
  <si>
    <r>
      <t xml:space="preserve">  </t>
    </r>
    <r>
      <rPr>
        <sz val="10"/>
        <rFont val="SimSun"/>
        <family val="0"/>
      </rPr>
      <t>城乡居民基本医疗保险基金转移收入</t>
    </r>
  </si>
  <si>
    <r>
      <t xml:space="preserve">    </t>
    </r>
    <r>
      <rPr>
        <sz val="10"/>
        <rFont val="SimSun"/>
        <family val="0"/>
      </rPr>
      <t>机关事业单位基本养老保险基金利息收入</t>
    </r>
  </si>
  <si>
    <r>
      <t xml:space="preserve">  </t>
    </r>
    <r>
      <rPr>
        <sz val="10"/>
        <rFont val="SimSun"/>
        <family val="0"/>
      </rPr>
      <t>城乡居民基本医疗保险基金上级补助收入</t>
    </r>
  </si>
  <si>
    <r>
      <t xml:space="preserve">    </t>
    </r>
    <r>
      <rPr>
        <sz val="10"/>
        <rFont val="SimSun"/>
        <family val="0"/>
      </rPr>
      <t>机关事业单位基本养老保险基金委托投资收益</t>
    </r>
  </si>
  <si>
    <r>
      <t xml:space="preserve">  </t>
    </r>
    <r>
      <rPr>
        <sz val="10"/>
        <rFont val="SimSun"/>
        <family val="0"/>
      </rPr>
      <t>城乡居民基本医疗保险基金其他收入</t>
    </r>
  </si>
  <si>
    <r>
      <t xml:space="preserve">    </t>
    </r>
    <r>
      <rPr>
        <sz val="10"/>
        <rFont val="SimSun"/>
        <family val="0"/>
      </rPr>
      <t>机关事业单位基本养老保险基金转移收入</t>
    </r>
  </si>
  <si>
    <r>
      <t xml:space="preserve">  </t>
    </r>
    <r>
      <rPr>
        <b/>
        <sz val="10"/>
        <rFont val="SimSun"/>
        <family val="0"/>
      </rPr>
      <t>六、工伤保险基金收入</t>
    </r>
  </si>
  <si>
    <r>
      <t xml:space="preserve">    </t>
    </r>
    <r>
      <rPr>
        <sz val="10"/>
        <rFont val="SimSun"/>
        <family val="0"/>
      </rPr>
      <t>机关事业单位基本养老保险基金上级补助收入</t>
    </r>
  </si>
  <si>
    <r>
      <t xml:space="preserve">    </t>
    </r>
    <r>
      <rPr>
        <sz val="10"/>
        <rFont val="SimSun"/>
        <family val="0"/>
      </rPr>
      <t>工伤保险费收入</t>
    </r>
  </si>
  <si>
    <r>
      <t xml:space="preserve">    </t>
    </r>
    <r>
      <rPr>
        <sz val="10"/>
        <rFont val="SimSun"/>
        <family val="0"/>
      </rPr>
      <t>机关事业单位基本养老保险基金其他收入</t>
    </r>
  </si>
  <si>
    <r>
      <t xml:space="preserve">    </t>
    </r>
    <r>
      <rPr>
        <sz val="10"/>
        <rFont val="SimSun"/>
        <family val="0"/>
      </rPr>
      <t>工伤保险基金财政补贴收入</t>
    </r>
  </si>
  <si>
    <r>
      <t xml:space="preserve">  </t>
    </r>
    <r>
      <rPr>
        <b/>
        <sz val="10"/>
        <rFont val="SimSun"/>
        <family val="0"/>
      </rPr>
      <t>三、城乡居民基本养老保险基金收入</t>
    </r>
  </si>
  <si>
    <r>
      <t xml:space="preserve">    </t>
    </r>
    <r>
      <rPr>
        <sz val="10"/>
        <rFont val="SimSun"/>
        <family val="0"/>
      </rPr>
      <t>工伤保险基金利息收入</t>
    </r>
  </si>
  <si>
    <r>
      <t xml:space="preserve">    </t>
    </r>
    <r>
      <rPr>
        <sz val="10"/>
        <rFont val="SimSun"/>
        <family val="0"/>
      </rPr>
      <t>城乡居民基本养老保险基金缴费收入</t>
    </r>
  </si>
  <si>
    <r>
      <t xml:space="preserve">    </t>
    </r>
    <r>
      <rPr>
        <sz val="10"/>
        <rFont val="SimSun"/>
        <family val="0"/>
      </rPr>
      <t>工伤保险基金转移收入</t>
    </r>
  </si>
  <si>
    <r>
      <t xml:space="preserve">    </t>
    </r>
    <r>
      <rPr>
        <sz val="10"/>
        <rFont val="SimSun"/>
        <family val="0"/>
      </rPr>
      <t>城乡居民基本养老保险基金财政补贴收入</t>
    </r>
  </si>
  <si>
    <r>
      <t xml:space="preserve">    </t>
    </r>
    <r>
      <rPr>
        <sz val="10"/>
        <rFont val="SimSun"/>
        <family val="0"/>
      </rPr>
      <t>工伤保险基金上级补助收入</t>
    </r>
  </si>
  <si>
    <r>
      <t xml:space="preserve">    </t>
    </r>
    <r>
      <rPr>
        <sz val="10"/>
        <rFont val="SimSun"/>
        <family val="0"/>
      </rPr>
      <t>城乡居民基本养老保险基金利息收入</t>
    </r>
  </si>
  <si>
    <r>
      <t xml:space="preserve">    </t>
    </r>
    <r>
      <rPr>
        <sz val="10"/>
        <rFont val="SimSun"/>
        <family val="0"/>
      </rPr>
      <t>工伤保险基金其他收入</t>
    </r>
  </si>
  <si>
    <r>
      <t xml:space="preserve">    </t>
    </r>
    <r>
      <rPr>
        <sz val="10"/>
        <rFont val="SimSun"/>
        <family val="0"/>
      </rPr>
      <t>城乡居民基本养老保险基金委托投资收益</t>
    </r>
  </si>
  <si>
    <r>
      <t xml:space="preserve">  </t>
    </r>
    <r>
      <rPr>
        <b/>
        <sz val="10"/>
        <rFont val="SimSun"/>
        <family val="0"/>
      </rPr>
      <t>七、失业保险基金收入</t>
    </r>
  </si>
  <si>
    <r>
      <t xml:space="preserve">    </t>
    </r>
    <r>
      <rPr>
        <sz val="10"/>
        <rFont val="SimSun"/>
        <family val="0"/>
      </rPr>
      <t>城乡居民基本养老保险基金集体补助收入</t>
    </r>
  </si>
  <si>
    <r>
      <t xml:space="preserve">    </t>
    </r>
    <r>
      <rPr>
        <sz val="10"/>
        <rFont val="SimSun"/>
        <family val="0"/>
      </rPr>
      <t>失业保险费收入</t>
    </r>
  </si>
  <si>
    <r>
      <t xml:space="preserve">  </t>
    </r>
    <r>
      <rPr>
        <sz val="10"/>
        <rFont val="SimSun"/>
        <family val="0"/>
      </rPr>
      <t>城乡居民基本养老保险基金转移收入</t>
    </r>
  </si>
  <si>
    <r>
      <t xml:space="preserve">    </t>
    </r>
    <r>
      <rPr>
        <sz val="10"/>
        <rFont val="SimSun"/>
        <family val="0"/>
      </rPr>
      <t>失业保险基金财政补贴收入</t>
    </r>
  </si>
  <si>
    <r>
      <t xml:space="preserve">  </t>
    </r>
    <r>
      <rPr>
        <sz val="10"/>
        <rFont val="SimSun"/>
        <family val="0"/>
      </rPr>
      <t>城乡居民基本养老保险基金上级补助收入</t>
    </r>
  </si>
  <si>
    <r>
      <t xml:space="preserve">    </t>
    </r>
    <r>
      <rPr>
        <sz val="10"/>
        <rFont val="SimSun"/>
        <family val="0"/>
      </rPr>
      <t>失业保险基金利息收入</t>
    </r>
  </si>
  <si>
    <r>
      <t xml:space="preserve">  </t>
    </r>
    <r>
      <rPr>
        <sz val="10"/>
        <rFont val="SimSun"/>
        <family val="0"/>
      </rPr>
      <t>城乡居民基本养老保险基金其他收入</t>
    </r>
  </si>
  <si>
    <r>
      <t xml:space="preserve">    </t>
    </r>
    <r>
      <rPr>
        <sz val="10"/>
        <rFont val="SimSun"/>
        <family val="0"/>
      </rPr>
      <t>失业保险基金转移收入</t>
    </r>
  </si>
  <si>
    <t>×</t>
  </si>
  <si>
    <r>
      <t xml:space="preserve">    </t>
    </r>
    <r>
      <rPr>
        <sz val="10"/>
        <rFont val="SimSun"/>
        <family val="0"/>
      </rPr>
      <t>失业保险基金上级补助收入</t>
    </r>
  </si>
  <si>
    <r>
      <t xml:space="preserve">    </t>
    </r>
    <r>
      <rPr>
        <sz val="10"/>
        <rFont val="SimSun"/>
        <family val="0"/>
      </rPr>
      <t>失业保险基金其他收入</t>
    </r>
  </si>
  <si>
    <r>
      <rPr>
        <sz val="12"/>
        <rFont val="仿宋"/>
        <family val="3"/>
      </rPr>
      <t>注：由于在编报</t>
    </r>
    <r>
      <rPr>
        <sz val="12"/>
        <rFont val="Times New Roman"/>
        <family val="1"/>
      </rPr>
      <t>2022</t>
    </r>
    <r>
      <rPr>
        <sz val="12"/>
        <rFont val="仿宋"/>
        <family val="3"/>
      </rPr>
      <t>年社会保险基金预算时，</t>
    </r>
    <r>
      <rPr>
        <sz val="12"/>
        <rFont val="Times New Roman"/>
        <family val="1"/>
      </rPr>
      <t>2021</t>
    </r>
    <r>
      <rPr>
        <sz val="12"/>
        <rFont val="仿宋"/>
        <family val="3"/>
      </rPr>
      <t>年社会保险基金预算尚未执行完毕，因此本表及后面表格中的</t>
    </r>
    <r>
      <rPr>
        <sz val="12"/>
        <rFont val="Times New Roman"/>
        <family val="1"/>
      </rPr>
      <t>“2021</t>
    </r>
    <r>
      <rPr>
        <sz val="12"/>
        <rFont val="仿宋"/>
        <family val="3"/>
      </rPr>
      <t>年执行数</t>
    </r>
    <r>
      <rPr>
        <sz val="12"/>
        <rFont val="Times New Roman"/>
        <family val="1"/>
      </rPr>
      <t>”</t>
    </r>
    <r>
      <rPr>
        <sz val="12"/>
        <rFont val="仿宋"/>
        <family val="3"/>
      </rPr>
      <t>为</t>
    </r>
    <r>
      <rPr>
        <sz val="12"/>
        <rFont val="Times New Roman"/>
        <family val="1"/>
      </rPr>
      <t>2021</t>
    </r>
    <r>
      <rPr>
        <sz val="12"/>
        <rFont val="仿宋"/>
        <family val="3"/>
      </rPr>
      <t>年全年执行数的预估数。</t>
    </r>
  </si>
  <si>
    <t>表4</t>
  </si>
  <si>
    <t>2022年汕尾市社会保险基金支出预算表</t>
  </si>
  <si>
    <t>项目名称</t>
  </si>
  <si>
    <t>2022年预算数</t>
  </si>
  <si>
    <t xml:space="preserve">预算数为
上年执行数的% </t>
  </si>
  <si>
    <t>社会保险基金支出</t>
  </si>
  <si>
    <t xml:space="preserve">  五、城乡居民基本医疗保险基金支出</t>
  </si>
  <si>
    <t xml:space="preserve">  一、企业职工基本养老保险基金支出</t>
  </si>
  <si>
    <t xml:space="preserve">    基金医疗待遇支出</t>
  </si>
  <si>
    <t xml:space="preserve">    基本养老金支出</t>
  </si>
  <si>
    <t xml:space="preserve">    大病保险支出</t>
  </si>
  <si>
    <t xml:space="preserve">    医疗补助金支出</t>
  </si>
  <si>
    <t xml:space="preserve">    转移支出</t>
  </si>
  <si>
    <t xml:space="preserve">    丧葬抚恤补助支出</t>
  </si>
  <si>
    <t xml:space="preserve">    上解上级支出</t>
  </si>
  <si>
    <t xml:space="preserve">    其他支出</t>
  </si>
  <si>
    <t xml:space="preserve">  六、工伤保险基金支出</t>
  </si>
  <si>
    <t xml:space="preserve">    工伤保险待遇</t>
  </si>
  <si>
    <t xml:space="preserve">  二、机关事业单位基本养老保险基金支出</t>
  </si>
  <si>
    <t xml:space="preserve">    劳动能力鉴定支出</t>
  </si>
  <si>
    <t xml:space="preserve">    工伤预防费用支出</t>
  </si>
  <si>
    <t xml:space="preserve">  七、失业保险基金支出</t>
  </si>
  <si>
    <t xml:space="preserve">  三、城乡居民基本养老保险基金支出</t>
  </si>
  <si>
    <t xml:space="preserve">    失业保险金</t>
  </si>
  <si>
    <t xml:space="preserve">    基础养老金支出</t>
  </si>
  <si>
    <t xml:space="preserve">    医疗保险费</t>
  </si>
  <si>
    <t xml:space="preserve">    个人账户养老金支出</t>
  </si>
  <si>
    <t xml:space="preserve">    丧葬抚恤补助</t>
  </si>
  <si>
    <t xml:space="preserve">    职业培训和职业介绍补贴</t>
  </si>
  <si>
    <t xml:space="preserve">    技能提升补贴支出</t>
  </si>
  <si>
    <t xml:space="preserve">    稳定岗位补贴支出</t>
  </si>
  <si>
    <t xml:space="preserve">    其他费用支出</t>
  </si>
  <si>
    <t xml:space="preserve">  四、职工基本医疗保险（含生育保险）基金支出</t>
  </si>
  <si>
    <t xml:space="preserve">    保险统筹基金支出</t>
  </si>
  <si>
    <t xml:space="preserve">    个人账户基金支出</t>
  </si>
  <si>
    <t>表5</t>
  </si>
  <si>
    <t>2022年汕尾市社会保险基金结余预算表</t>
  </si>
  <si>
    <t xml:space="preserve">  社会保险基金本年收支结余</t>
  </si>
  <si>
    <t xml:space="preserve">  社会保险基金年末累计结余</t>
  </si>
  <si>
    <t xml:space="preserve">     一、企业职工基本养老保险基金本年收支结余</t>
  </si>
  <si>
    <t xml:space="preserve">        企业职工基本养老保险基金年末累计结余</t>
  </si>
  <si>
    <t xml:space="preserve">     二、机关事业单位基本养老保险基金本年收支结余</t>
  </si>
  <si>
    <t xml:space="preserve">        机关事业单位基本养老保险基金年末累计结余</t>
  </si>
  <si>
    <t xml:space="preserve">     三、城乡居民基本养老保险基金本年收支结余</t>
  </si>
  <si>
    <t xml:space="preserve">        城乡居民基本养老保险基金年末累计结余</t>
  </si>
  <si>
    <t xml:space="preserve">     四、职工基本医疗保险（含生育保险）基金本年收支结余</t>
  </si>
  <si>
    <t xml:space="preserve">        职工基本医疗保险（含生育保险）基金年末累计结余</t>
  </si>
  <si>
    <t xml:space="preserve">     五、城乡居民基本医疗保险基金本年收支结余</t>
  </si>
  <si>
    <t xml:space="preserve">        城乡居民基本医疗保险基金年末累计结余</t>
  </si>
  <si>
    <t xml:space="preserve">     六、工伤保险基金本年收支结余</t>
  </si>
  <si>
    <t xml:space="preserve">        工伤保险基金年末累计结余</t>
  </si>
  <si>
    <t xml:space="preserve">     七、失业保险基金本年收支结余</t>
  </si>
  <si>
    <t xml:space="preserve">        失业保险基金年末累计结余</t>
  </si>
  <si>
    <t>表6</t>
  </si>
  <si>
    <r>
      <t>2022</t>
    </r>
    <r>
      <rPr>
        <sz val="20"/>
        <rFont val="方正小标宋_GBK"/>
        <family val="4"/>
      </rPr>
      <t>年汕尾市社会保险基本资料表</t>
    </r>
  </si>
  <si>
    <r>
      <rPr>
        <sz val="12"/>
        <rFont val="SimSun"/>
        <family val="0"/>
      </rPr>
      <t>单位：人</t>
    </r>
  </si>
  <si>
    <r>
      <t xml:space="preserve">  </t>
    </r>
    <r>
      <rPr>
        <b/>
        <sz val="10"/>
        <rFont val="SimSun"/>
        <family val="0"/>
      </rPr>
      <t>一、企业职工基本养老保险</t>
    </r>
  </si>
  <si>
    <r>
      <t xml:space="preserve">  </t>
    </r>
    <r>
      <rPr>
        <b/>
        <sz val="10"/>
        <rFont val="SimSun"/>
        <family val="0"/>
      </rPr>
      <t>四、职工基本医疗保险</t>
    </r>
  </si>
  <si>
    <r>
      <t xml:space="preserve">     </t>
    </r>
    <r>
      <rPr>
        <sz val="10"/>
        <rFont val="SimSun"/>
        <family val="0"/>
      </rPr>
      <t>（一）参保人数</t>
    </r>
  </si>
  <si>
    <r>
      <t xml:space="preserve">    </t>
    </r>
    <r>
      <rPr>
        <sz val="10"/>
        <rFont val="SimSun"/>
        <family val="0"/>
      </rPr>
      <t>（一）参保人数</t>
    </r>
  </si>
  <si>
    <r>
      <t xml:space="preserve">        1.</t>
    </r>
    <r>
      <rPr>
        <sz val="10"/>
        <rFont val="SimSun"/>
        <family val="0"/>
      </rPr>
      <t>在职职工</t>
    </r>
  </si>
  <si>
    <r>
      <t xml:space="preserve">        2.</t>
    </r>
    <r>
      <rPr>
        <sz val="10"/>
        <rFont val="SimSun"/>
        <family val="0"/>
      </rPr>
      <t>离退休人员</t>
    </r>
  </si>
  <si>
    <r>
      <t xml:space="preserve">        2.</t>
    </r>
    <r>
      <rPr>
        <sz val="10"/>
        <rFont val="SimSun"/>
        <family val="0"/>
      </rPr>
      <t>退休人员</t>
    </r>
  </si>
  <si>
    <r>
      <t xml:space="preserve">           </t>
    </r>
    <r>
      <rPr>
        <sz val="10"/>
        <rFont val="SimSun"/>
        <family val="0"/>
      </rPr>
      <t>（</t>
    </r>
    <r>
      <rPr>
        <sz val="10"/>
        <rFont val="Times New Roman"/>
        <family val="1"/>
      </rPr>
      <t>1</t>
    </r>
    <r>
      <rPr>
        <sz val="10"/>
        <rFont val="SimSun"/>
        <family val="0"/>
      </rPr>
      <t>）退休、退职人员</t>
    </r>
  </si>
  <si>
    <r>
      <t xml:space="preserve">  </t>
    </r>
    <r>
      <rPr>
        <b/>
        <sz val="10"/>
        <rFont val="SimSun"/>
        <family val="0"/>
      </rPr>
      <t>五、城乡居民基本医疗保险</t>
    </r>
  </si>
  <si>
    <r>
      <t xml:space="preserve">           </t>
    </r>
    <r>
      <rPr>
        <sz val="10"/>
        <rFont val="SimSun"/>
        <family val="0"/>
      </rPr>
      <t>（</t>
    </r>
    <r>
      <rPr>
        <sz val="10"/>
        <rFont val="Times New Roman"/>
        <family val="1"/>
      </rPr>
      <t>2</t>
    </r>
    <r>
      <rPr>
        <sz val="10"/>
        <rFont val="SimSun"/>
        <family val="0"/>
      </rPr>
      <t>）离休人员</t>
    </r>
  </si>
  <si>
    <r>
      <t xml:space="preserve">       </t>
    </r>
    <r>
      <rPr>
        <sz val="10"/>
        <rFont val="SimSun"/>
        <family val="0"/>
      </rPr>
      <t>参保缴费年末人数</t>
    </r>
  </si>
  <si>
    <r>
      <t xml:space="preserve">     </t>
    </r>
    <r>
      <rPr>
        <sz val="10"/>
        <rFont val="SimSun"/>
        <family val="0"/>
      </rPr>
      <t>（二）缴费人数</t>
    </r>
  </si>
  <si>
    <r>
      <t xml:space="preserve">  </t>
    </r>
    <r>
      <rPr>
        <b/>
        <sz val="10"/>
        <rFont val="SimSun"/>
        <family val="0"/>
      </rPr>
      <t>六、工伤保险</t>
    </r>
  </si>
  <si>
    <r>
      <t xml:space="preserve">  </t>
    </r>
    <r>
      <rPr>
        <b/>
        <sz val="10"/>
        <rFont val="SimSun"/>
        <family val="0"/>
      </rPr>
      <t>二、机关事业单位基本养老保险</t>
    </r>
  </si>
  <si>
    <r>
      <t xml:space="preserve">     </t>
    </r>
    <r>
      <rPr>
        <sz val="10"/>
        <rFont val="SimSun"/>
        <family val="0"/>
      </rPr>
      <t>（二）享受工伤保险待遇全年累计人数</t>
    </r>
  </si>
  <si>
    <r>
      <t xml:space="preserve">  </t>
    </r>
    <r>
      <rPr>
        <b/>
        <sz val="10"/>
        <rFont val="SimSun"/>
        <family val="0"/>
      </rPr>
      <t>七、失业保险</t>
    </r>
  </si>
  <si>
    <r>
      <t xml:space="preserve">        2.</t>
    </r>
    <r>
      <rPr>
        <sz val="10"/>
        <rFont val="SimSun"/>
        <family val="0"/>
      </rPr>
      <t>退休、退职人员</t>
    </r>
  </si>
  <si>
    <r>
      <t xml:space="preserve">     </t>
    </r>
    <r>
      <rPr>
        <sz val="10"/>
        <rFont val="SimSun"/>
        <family val="0"/>
      </rPr>
      <t>（二）全年领取失业保险金人数</t>
    </r>
  </si>
  <si>
    <r>
      <t xml:space="preserve">  </t>
    </r>
    <r>
      <rPr>
        <b/>
        <sz val="10"/>
        <rFont val="SimSun"/>
        <family val="0"/>
      </rPr>
      <t>三、城乡居民基本养老保险</t>
    </r>
  </si>
  <si>
    <r>
      <t xml:space="preserve">     </t>
    </r>
    <r>
      <rPr>
        <sz val="10"/>
        <rFont val="SimSun"/>
        <family val="0"/>
      </rPr>
      <t>（一）</t>
    </r>
    <r>
      <rPr>
        <sz val="10"/>
        <rFont val="Times New Roman"/>
        <family val="1"/>
      </rPr>
      <t>16-59</t>
    </r>
    <r>
      <rPr>
        <sz val="10"/>
        <rFont val="SimSun"/>
        <family val="0"/>
      </rPr>
      <t>周岁参保缴费人数</t>
    </r>
  </si>
  <si>
    <r>
      <t xml:space="preserve">     </t>
    </r>
    <r>
      <rPr>
        <sz val="10"/>
        <rFont val="SimSun"/>
        <family val="0"/>
      </rPr>
      <t>（二）实际领取待遇人员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</si>
</sst>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-&quot;??_ ;_ @_ "/>
    <numFmt numFmtId="178" formatCode="#0.00%"/>
  </numFmts>
  <fonts count="66">
    <font>
      <sz val="11"/>
      <color indexed="8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宋体"/>
      <family val="0"/>
    </font>
    <font>
      <sz val="20"/>
      <name val="方正小标宋_GBK"/>
      <family val="4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宋体"/>
      <family val="0"/>
    </font>
    <font>
      <sz val="13"/>
      <name val="宋体"/>
      <family val="0"/>
    </font>
    <font>
      <sz val="12"/>
      <name val="SimSun"/>
      <family val="0"/>
    </font>
    <font>
      <b/>
      <sz val="11"/>
      <name val="SimSun"/>
      <family val="0"/>
    </font>
    <font>
      <b/>
      <sz val="10"/>
      <name val="SimSun"/>
      <family val="0"/>
    </font>
    <font>
      <sz val="10"/>
      <name val="SimSun"/>
      <family val="0"/>
    </font>
    <font>
      <sz val="24"/>
      <name val="方正小标宋_GBK"/>
      <family val="4"/>
    </font>
    <font>
      <b/>
      <sz val="12"/>
      <name val="SimSun"/>
      <family val="0"/>
    </font>
    <font>
      <b/>
      <sz val="18"/>
      <name val="SimSun"/>
      <family val="0"/>
    </font>
    <font>
      <sz val="22"/>
      <name val="方正小标宋_GBK"/>
      <family val="4"/>
    </font>
    <font>
      <b/>
      <sz val="18"/>
      <name val="Times New Roman"/>
      <family val="1"/>
    </font>
    <font>
      <sz val="12"/>
      <name val="宋体"/>
      <family val="0"/>
    </font>
    <font>
      <b/>
      <sz val="12"/>
      <name val="宋体"/>
      <family val="0"/>
    </font>
    <font>
      <sz val="11"/>
      <name val="仿宋"/>
      <family val="3"/>
    </font>
    <font>
      <sz val="14"/>
      <name val="黑体"/>
      <family val="0"/>
    </font>
    <font>
      <sz val="26"/>
      <name val="方正小标宋_GBK"/>
      <family val="4"/>
    </font>
    <font>
      <sz val="18"/>
      <color indexed="8"/>
      <name val="黑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name val="宋体"/>
      <family val="0"/>
    </font>
    <font>
      <sz val="12"/>
      <name val="仿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7" fillId="2" borderId="0" applyNumberFormat="0" applyBorder="0" applyAlignment="0" applyProtection="0"/>
    <xf numFmtId="0" fontId="4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  <xf numFmtId="0" fontId="49" fillId="5" borderId="0" applyNumberFormat="0" applyBorder="0" applyAlignment="0" applyProtection="0"/>
    <xf numFmtId="43" fontId="0" fillId="0" borderId="0" applyFont="0" applyFill="0" applyBorder="0" applyAlignment="0" applyProtection="0"/>
    <xf numFmtId="0" fontId="50" fillId="4" borderId="0" applyNumberFormat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0" fillId="7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0" fillId="8" borderId="0" applyNumberFormat="0" applyBorder="0" applyAlignment="0" applyProtection="0"/>
    <xf numFmtId="0" fontId="53" fillId="0" borderId="5" applyNumberFormat="0" applyFill="0" applyAlignment="0" applyProtection="0"/>
    <xf numFmtId="0" fontId="50" fillId="9" borderId="0" applyNumberFormat="0" applyBorder="0" applyAlignment="0" applyProtection="0"/>
    <xf numFmtId="0" fontId="59" fillId="10" borderId="6" applyNumberFormat="0" applyAlignment="0" applyProtection="0"/>
    <xf numFmtId="0" fontId="60" fillId="10" borderId="1" applyNumberFormat="0" applyAlignment="0" applyProtection="0"/>
    <xf numFmtId="0" fontId="61" fillId="11" borderId="7" applyNumberFormat="0" applyAlignment="0" applyProtection="0"/>
    <xf numFmtId="0" fontId="47" fillId="12" borderId="0" applyNumberFormat="0" applyBorder="0" applyAlignment="0" applyProtection="0"/>
    <xf numFmtId="0" fontId="50" fillId="13" borderId="0" applyNumberFormat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4" fillId="14" borderId="0" applyNumberFormat="0" applyBorder="0" applyAlignment="0" applyProtection="0"/>
    <xf numFmtId="0" fontId="65" fillId="15" borderId="0" applyNumberFormat="0" applyBorder="0" applyAlignment="0" applyProtection="0"/>
    <xf numFmtId="0" fontId="47" fillId="16" borderId="0" applyNumberFormat="0" applyBorder="0" applyAlignment="0" applyProtection="0"/>
    <xf numFmtId="0" fontId="50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50" fillId="26" borderId="0" applyNumberFormat="0" applyBorder="0" applyAlignment="0" applyProtection="0"/>
    <xf numFmtId="0" fontId="47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47" fillId="30" borderId="0" applyNumberFormat="0" applyBorder="0" applyAlignment="0" applyProtection="0"/>
    <xf numFmtId="0" fontId="50" fillId="31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176" fontId="2" fillId="32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vertical="center" wrapText="1"/>
    </xf>
    <xf numFmtId="177" fontId="7" fillId="0" borderId="11" xfId="22" applyNumberFormat="1" applyFont="1" applyBorder="1" applyAlignment="1">
      <alignment horizontal="right" vertical="center" wrapText="1"/>
    </xf>
    <xf numFmtId="177" fontId="7" fillId="32" borderId="11" xfId="22" applyNumberFormat="1" applyFont="1" applyFill="1" applyBorder="1" applyAlignment="1" applyProtection="1">
      <alignment horizontal="center" vertical="center" wrapText="1"/>
      <protection/>
    </xf>
    <xf numFmtId="177" fontId="7" fillId="32" borderId="11" xfId="22" applyNumberFormat="1" applyFont="1" applyFill="1" applyBorder="1" applyAlignment="1" applyProtection="1">
      <alignment horizontal="right" vertical="center"/>
      <protection/>
    </xf>
    <xf numFmtId="0" fontId="1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0" fontId="13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15" fillId="0" borderId="12" xfId="0" applyFont="1" applyBorder="1" applyAlignment="1">
      <alignment vertical="center" wrapText="1"/>
    </xf>
    <xf numFmtId="3" fontId="7" fillId="0" borderId="12" xfId="0" applyNumberFormat="1" applyFont="1" applyFill="1" applyBorder="1" applyAlignment="1">
      <alignment horizontal="right" vertical="center" wrapText="1"/>
    </xf>
    <xf numFmtId="3" fontId="7" fillId="0" borderId="12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right" vertical="center" wrapText="1"/>
    </xf>
    <xf numFmtId="0" fontId="13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3" fontId="6" fillId="0" borderId="11" xfId="0" applyNumberFormat="1" applyFont="1" applyBorder="1" applyAlignment="1">
      <alignment horizontal="right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right" vertical="center" wrapText="1"/>
    </xf>
    <xf numFmtId="0" fontId="15" fillId="0" borderId="11" xfId="0" applyFont="1" applyBorder="1" applyAlignment="1">
      <alignment vertical="center" wrapText="1"/>
    </xf>
    <xf numFmtId="3" fontId="7" fillId="0" borderId="11" xfId="0" applyNumberFormat="1" applyFont="1" applyFill="1" applyBorder="1" applyAlignment="1">
      <alignment horizontal="right" vertical="center" wrapText="1"/>
    </xf>
    <xf numFmtId="3" fontId="7" fillId="0" borderId="11" xfId="0" applyNumberFormat="1" applyFont="1" applyBorder="1" applyAlignment="1">
      <alignment horizontal="right" vertical="center" wrapText="1"/>
    </xf>
    <xf numFmtId="0" fontId="10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76" fontId="10" fillId="32" borderId="13" xfId="0" applyNumberFormat="1" applyFont="1" applyFill="1" applyBorder="1" applyAlignment="1" applyProtection="1">
      <alignment horizontal="center" vertical="center" wrapText="1"/>
      <protection/>
    </xf>
    <xf numFmtId="3" fontId="6" fillId="0" borderId="14" xfId="0" applyNumberFormat="1" applyFont="1" applyBorder="1" applyAlignment="1">
      <alignment horizontal="right" vertical="center" wrapText="1"/>
    </xf>
    <xf numFmtId="3" fontId="7" fillId="0" borderId="14" xfId="0" applyNumberFormat="1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Fill="1" applyBorder="1" applyAlignment="1">
      <alignment horizontal="right" vertical="center" wrapText="1"/>
    </xf>
    <xf numFmtId="0" fontId="2" fillId="0" borderId="14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3" fontId="7" fillId="0" borderId="15" xfId="0" applyNumberFormat="1" applyFont="1" applyFill="1" applyBorder="1" applyAlignment="1">
      <alignment horizontal="right" vertical="center" wrapText="1"/>
    </xf>
    <xf numFmtId="0" fontId="2" fillId="0" borderId="16" xfId="0" applyFont="1" applyBorder="1" applyAlignment="1">
      <alignment vertical="center" wrapText="1"/>
    </xf>
    <xf numFmtId="3" fontId="7" fillId="0" borderId="15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9" fillId="0" borderId="13" xfId="0" applyFont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vertical="center" wrapText="1"/>
    </xf>
    <xf numFmtId="3" fontId="6" fillId="33" borderId="12" xfId="0" applyNumberFormat="1" applyFont="1" applyFill="1" applyBorder="1" applyAlignment="1">
      <alignment horizontal="right" vertical="center" wrapText="1"/>
    </xf>
    <xf numFmtId="3" fontId="6" fillId="33" borderId="15" xfId="0" applyNumberFormat="1" applyFont="1" applyFill="1" applyBorder="1" applyAlignment="1">
      <alignment horizontal="right" vertical="center" wrapText="1"/>
    </xf>
    <xf numFmtId="0" fontId="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3" fontId="7" fillId="33" borderId="11" xfId="0" applyNumberFormat="1" applyFont="1" applyFill="1" applyBorder="1" applyAlignment="1">
      <alignment horizontal="right" vertical="center" wrapText="1"/>
    </xf>
    <xf numFmtId="3" fontId="6" fillId="0" borderId="15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7" fillId="0" borderId="17" xfId="0" applyNumberFormat="1" applyFont="1" applyFill="1" applyBorder="1" applyAlignment="1">
      <alignment horizontal="right" vertical="center" wrapText="1"/>
    </xf>
    <xf numFmtId="0" fontId="2" fillId="0" borderId="17" xfId="0" applyFont="1" applyBorder="1" applyAlignment="1">
      <alignment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0" fontId="2" fillId="0" borderId="18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178" fontId="7" fillId="0" borderId="11" xfId="0" applyNumberFormat="1" applyFont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right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justify" vertical="center" wrapText="1"/>
    </xf>
    <xf numFmtId="177" fontId="22" fillId="0" borderId="11" xfId="22" applyNumberFormat="1" applyFont="1" applyFill="1" applyBorder="1" applyAlignment="1">
      <alignment vertical="center" wrapText="1"/>
    </xf>
    <xf numFmtId="10" fontId="22" fillId="0" borderId="11" xfId="25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justify" vertical="center" wrapText="1"/>
    </xf>
    <xf numFmtId="177" fontId="21" fillId="0" borderId="11" xfId="22" applyNumberFormat="1" applyFont="1" applyFill="1" applyBorder="1" applyAlignment="1">
      <alignment horizontal="center" vertical="center" wrapText="1"/>
    </xf>
    <xf numFmtId="177" fontId="21" fillId="0" borderId="11" xfId="22" applyNumberFormat="1" applyFont="1" applyFill="1" applyBorder="1" applyAlignment="1">
      <alignment vertical="center" wrapText="1"/>
    </xf>
    <xf numFmtId="10" fontId="21" fillId="0" borderId="11" xfId="25" applyNumberFormat="1" applyFont="1" applyFill="1" applyBorder="1" applyAlignment="1">
      <alignment horizontal="center" vertical="center" wrapText="1"/>
    </xf>
    <xf numFmtId="177" fontId="21" fillId="0" borderId="11" xfId="0" applyNumberFormat="1" applyFont="1" applyFill="1" applyBorder="1" applyAlignment="1">
      <alignment vertical="center"/>
    </xf>
    <xf numFmtId="0" fontId="23" fillId="0" borderId="19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center" vertical="center"/>
    </xf>
    <xf numFmtId="177" fontId="22" fillId="0" borderId="11" xfId="22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distributed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E12" sqref="E12"/>
    </sheetView>
  </sheetViews>
  <sheetFormatPr defaultColWidth="9.00390625" defaultRowHeight="13.5"/>
  <cols>
    <col min="1" max="1" width="12.375" style="0" customWidth="1"/>
    <col min="2" max="9" width="14.375" style="0" customWidth="1"/>
  </cols>
  <sheetData>
    <row r="1" ht="30" customHeight="1">
      <c r="A1" s="91" t="s">
        <v>0</v>
      </c>
    </row>
    <row r="2" ht="26.25" customHeight="1">
      <c r="A2" s="92"/>
    </row>
    <row r="3" ht="26.25" customHeight="1"/>
    <row r="4" ht="26.25" customHeight="1"/>
    <row r="5" ht="26.25" customHeight="1"/>
    <row r="6" ht="26.25" customHeight="1"/>
    <row r="7" spans="1:9" ht="78.75" customHeight="1">
      <c r="A7" s="93" t="s">
        <v>1</v>
      </c>
      <c r="B7" s="94"/>
      <c r="C7" s="94"/>
      <c r="D7" s="94"/>
      <c r="E7" s="94"/>
      <c r="F7" s="94"/>
      <c r="G7" s="94"/>
      <c r="H7" s="94"/>
      <c r="I7" s="94"/>
    </row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spans="4:6" ht="21" customHeight="1">
      <c r="D15" s="95"/>
      <c r="E15" s="95"/>
      <c r="F15" s="95"/>
    </row>
  </sheetData>
  <sheetProtection/>
  <mergeCells count="2">
    <mergeCell ref="A7:I7"/>
    <mergeCell ref="D15:F1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zoomScale="70" zoomScaleNormal="70" zoomScaleSheetLayoutView="100" workbookViewId="0" topLeftCell="A1">
      <selection activeCell="A26" sqref="A26"/>
    </sheetView>
  </sheetViews>
  <sheetFormatPr defaultColWidth="9.00390625" defaultRowHeight="13.5"/>
  <cols>
    <col min="1" max="1" width="45.375" style="75" customWidth="1"/>
    <col min="2" max="2" width="18.25390625" style="75" customWidth="1"/>
    <col min="3" max="3" width="19.875" style="75" customWidth="1"/>
    <col min="4" max="4" width="17.50390625" style="75" customWidth="1"/>
    <col min="5" max="5" width="19.125" style="75" customWidth="1"/>
    <col min="6" max="6" width="16.125" style="75" customWidth="1"/>
    <col min="7" max="7" width="15.25390625" style="75" hidden="1" customWidth="1"/>
    <col min="8" max="8" width="12.625" style="75" hidden="1" customWidth="1"/>
    <col min="9" max="16384" width="9.00390625" style="75" customWidth="1"/>
  </cols>
  <sheetData>
    <row r="1" ht="19.5" customHeight="1">
      <c r="A1" s="75" t="s">
        <v>2</v>
      </c>
    </row>
    <row r="2" spans="1:6" ht="27">
      <c r="A2" s="77" t="s">
        <v>3</v>
      </c>
      <c r="B2" s="77"/>
      <c r="C2" s="77"/>
      <c r="D2" s="77"/>
      <c r="E2" s="77"/>
      <c r="F2" s="77"/>
    </row>
    <row r="3" spans="3:6" ht="18" customHeight="1">
      <c r="C3" s="89"/>
      <c r="D3" s="89"/>
      <c r="E3" s="78"/>
      <c r="F3" s="78" t="s">
        <v>4</v>
      </c>
    </row>
    <row r="4" spans="1:8" s="74" customFormat="1" ht="45" customHeight="1">
      <c r="A4" s="79" t="s">
        <v>5</v>
      </c>
      <c r="B4" s="79" t="s">
        <v>6</v>
      </c>
      <c r="C4" s="79" t="s">
        <v>7</v>
      </c>
      <c r="D4" s="79" t="s">
        <v>8</v>
      </c>
      <c r="E4" s="79" t="s">
        <v>9</v>
      </c>
      <c r="F4" s="79" t="s">
        <v>10</v>
      </c>
      <c r="G4" s="79" t="s">
        <v>11</v>
      </c>
      <c r="H4" s="79" t="s">
        <v>12</v>
      </c>
    </row>
    <row r="5" spans="1:8" s="74" customFormat="1" ht="45" customHeight="1">
      <c r="A5" s="80" t="s">
        <v>13</v>
      </c>
      <c r="B5" s="90">
        <f>SUM(B6:B12)</f>
        <v>722590</v>
      </c>
      <c r="C5" s="90">
        <f aca="true" t="shared" si="0" ref="C5:H5">SUM(C6:C12)</f>
        <v>934157</v>
      </c>
      <c r="D5" s="90">
        <f t="shared" si="0"/>
        <v>930969.73</v>
      </c>
      <c r="E5" s="82">
        <f aca="true" t="shared" si="1" ref="E5:E12">D5/C5</f>
        <v>0.9965880788775334</v>
      </c>
      <c r="F5" s="82">
        <f>(D5-B5)/B5</f>
        <v>0.2883789285763711</v>
      </c>
      <c r="G5" s="90">
        <f t="shared" si="0"/>
        <v>677312</v>
      </c>
      <c r="H5" s="81">
        <f t="shared" si="0"/>
        <v>253657.72999999998</v>
      </c>
    </row>
    <row r="6" spans="1:8" s="74" customFormat="1" ht="45" customHeight="1">
      <c r="A6" s="83" t="s">
        <v>14</v>
      </c>
      <c r="B6" s="84">
        <v>216911</v>
      </c>
      <c r="C6" s="84">
        <v>342768</v>
      </c>
      <c r="D6" s="84">
        <v>370163</v>
      </c>
      <c r="E6" s="86">
        <f t="shared" si="1"/>
        <v>1.0799228632777855</v>
      </c>
      <c r="F6" s="82">
        <f aca="true" t="shared" si="2" ref="F6:F12">(D6-B6)/B6</f>
        <v>0.7065201856982818</v>
      </c>
      <c r="G6" s="84">
        <v>208579</v>
      </c>
      <c r="H6" s="87">
        <f aca="true" t="shared" si="3" ref="H6:H12">D6-G6</f>
        <v>161584</v>
      </c>
    </row>
    <row r="7" spans="1:8" s="74" customFormat="1" ht="45" customHeight="1">
      <c r="A7" s="83" t="s">
        <v>15</v>
      </c>
      <c r="B7" s="84">
        <v>108625</v>
      </c>
      <c r="C7" s="84">
        <v>115361</v>
      </c>
      <c r="D7" s="84">
        <v>124364.73</v>
      </c>
      <c r="E7" s="86">
        <f t="shared" si="1"/>
        <v>1.0780483005521797</v>
      </c>
      <c r="F7" s="82">
        <f t="shared" si="2"/>
        <v>0.14489970080552356</v>
      </c>
      <c r="G7" s="84">
        <v>91707</v>
      </c>
      <c r="H7" s="87">
        <f t="shared" si="3"/>
        <v>32657.729999999996</v>
      </c>
    </row>
    <row r="8" spans="1:8" s="74" customFormat="1" ht="45" customHeight="1">
      <c r="A8" s="83" t="s">
        <v>16</v>
      </c>
      <c r="B8" s="84">
        <v>104144</v>
      </c>
      <c r="C8" s="84">
        <v>98728</v>
      </c>
      <c r="D8" s="84">
        <v>102042</v>
      </c>
      <c r="E8" s="86">
        <f t="shared" si="1"/>
        <v>1.0335669718823435</v>
      </c>
      <c r="F8" s="82">
        <f t="shared" si="2"/>
        <v>-0.020183591949608233</v>
      </c>
      <c r="G8" s="84">
        <v>78419</v>
      </c>
      <c r="H8" s="87">
        <f t="shared" si="3"/>
        <v>23623</v>
      </c>
    </row>
    <row r="9" spans="1:8" s="74" customFormat="1" ht="45" customHeight="1">
      <c r="A9" s="83" t="s">
        <v>17</v>
      </c>
      <c r="B9" s="84">
        <v>64770</v>
      </c>
      <c r="C9" s="84">
        <v>80154</v>
      </c>
      <c r="D9" s="84">
        <v>84076</v>
      </c>
      <c r="E9" s="86">
        <f t="shared" si="1"/>
        <v>1.0489308081942261</v>
      </c>
      <c r="F9" s="82">
        <f t="shared" si="2"/>
        <v>0.29807009417940405</v>
      </c>
      <c r="G9" s="84">
        <f>61839+3635</f>
        <v>65474</v>
      </c>
      <c r="H9" s="87">
        <f t="shared" si="3"/>
        <v>18602</v>
      </c>
    </row>
    <row r="10" spans="1:8" s="74" customFormat="1" ht="45" customHeight="1">
      <c r="A10" s="83" t="s">
        <v>18</v>
      </c>
      <c r="B10" s="84">
        <v>219421</v>
      </c>
      <c r="C10" s="84">
        <v>286713</v>
      </c>
      <c r="D10" s="84">
        <v>242113</v>
      </c>
      <c r="E10" s="86">
        <f t="shared" si="1"/>
        <v>0.8444437468827712</v>
      </c>
      <c r="F10" s="82">
        <f t="shared" si="2"/>
        <v>0.10341763094690117</v>
      </c>
      <c r="G10" s="84">
        <v>221015</v>
      </c>
      <c r="H10" s="87">
        <f t="shared" si="3"/>
        <v>21098</v>
      </c>
    </row>
    <row r="11" spans="1:8" s="74" customFormat="1" ht="45" customHeight="1">
      <c r="A11" s="83" t="s">
        <v>19</v>
      </c>
      <c r="B11" s="84">
        <v>4822</v>
      </c>
      <c r="C11" s="84">
        <v>5640</v>
      </c>
      <c r="D11" s="84">
        <v>4030</v>
      </c>
      <c r="E11" s="86">
        <f t="shared" si="1"/>
        <v>0.7145390070921985</v>
      </c>
      <c r="F11" s="82">
        <f t="shared" si="2"/>
        <v>-0.16424720033181253</v>
      </c>
      <c r="G11" s="84">
        <v>6623</v>
      </c>
      <c r="H11" s="87">
        <f t="shared" si="3"/>
        <v>-2593</v>
      </c>
    </row>
    <row r="12" spans="1:8" s="74" customFormat="1" ht="45" customHeight="1">
      <c r="A12" s="83" t="s">
        <v>20</v>
      </c>
      <c r="B12" s="84">
        <v>3897</v>
      </c>
      <c r="C12" s="84">
        <v>4793</v>
      </c>
      <c r="D12" s="84">
        <v>4181</v>
      </c>
      <c r="E12" s="86">
        <f t="shared" si="1"/>
        <v>0.8723137909451283</v>
      </c>
      <c r="F12" s="82">
        <f t="shared" si="2"/>
        <v>0.07287657172183731</v>
      </c>
      <c r="G12" s="84">
        <v>5495</v>
      </c>
      <c r="H12" s="87">
        <f t="shared" si="3"/>
        <v>-1314</v>
      </c>
    </row>
    <row r="13" spans="1:8" ht="30" customHeight="1">
      <c r="A13" s="88"/>
      <c r="B13" s="88"/>
      <c r="C13" s="88"/>
      <c r="D13" s="88"/>
      <c r="E13" s="88"/>
      <c r="F13" s="88"/>
      <c r="G13" s="88"/>
      <c r="H13" s="88"/>
    </row>
  </sheetData>
  <sheetProtection/>
  <mergeCells count="3">
    <mergeCell ref="A2:F2"/>
    <mergeCell ref="C3:D3"/>
    <mergeCell ref="A13:H13"/>
  </mergeCells>
  <printOptions/>
  <pageMargins left="0.5902777777777778" right="0.5902777777777778" top="0.5902777777777778" bottom="0.5902777777777778" header="0.5" footer="0.39305555555555555"/>
  <pageSetup firstPageNumber="42" useFirstPageNumber="1" horizontalDpi="600" verticalDpi="600" orientation="landscape" paperSize="9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zoomScale="85" zoomScaleNormal="85" zoomScaleSheetLayoutView="100" workbookViewId="0" topLeftCell="A1">
      <selection activeCell="A2" sqref="A2:F2"/>
    </sheetView>
  </sheetViews>
  <sheetFormatPr defaultColWidth="9.00390625" defaultRowHeight="13.5"/>
  <cols>
    <col min="1" max="1" width="49.625" style="75" customWidth="1"/>
    <col min="2" max="2" width="17.125" style="75" customWidth="1"/>
    <col min="3" max="3" width="20.125" style="75" customWidth="1"/>
    <col min="4" max="4" width="16.375" style="75" customWidth="1"/>
    <col min="5" max="5" width="17.625" style="75" customWidth="1"/>
    <col min="6" max="6" width="15.875" style="75" customWidth="1"/>
    <col min="7" max="8" width="14.125" style="75" hidden="1" customWidth="1"/>
    <col min="9" max="16384" width="9.00390625" style="75" customWidth="1"/>
  </cols>
  <sheetData>
    <row r="1" spans="1:2" ht="18.75" customHeight="1">
      <c r="A1" s="76" t="s">
        <v>21</v>
      </c>
      <c r="B1" s="76"/>
    </row>
    <row r="2" spans="1:6" ht="27">
      <c r="A2" s="77" t="s">
        <v>22</v>
      </c>
      <c r="B2" s="77"/>
      <c r="C2" s="77"/>
      <c r="D2" s="77"/>
      <c r="E2" s="77"/>
      <c r="F2" s="77"/>
    </row>
    <row r="3" spans="1:6" ht="18.75" customHeight="1">
      <c r="A3" s="76"/>
      <c r="B3" s="76"/>
      <c r="E3" s="78"/>
      <c r="F3" s="78" t="s">
        <v>4</v>
      </c>
    </row>
    <row r="4" spans="1:8" s="74" customFormat="1" ht="42.75" customHeight="1">
      <c r="A4" s="79" t="s">
        <v>5</v>
      </c>
      <c r="B4" s="79" t="s">
        <v>6</v>
      </c>
      <c r="C4" s="79" t="s">
        <v>7</v>
      </c>
      <c r="D4" s="79" t="s">
        <v>8</v>
      </c>
      <c r="E4" s="79" t="s">
        <v>9</v>
      </c>
      <c r="F4" s="79" t="s">
        <v>10</v>
      </c>
      <c r="G4" s="79" t="s">
        <v>11</v>
      </c>
      <c r="H4" s="79" t="s">
        <v>12</v>
      </c>
    </row>
    <row r="5" spans="1:8" s="74" customFormat="1" ht="42.75" customHeight="1">
      <c r="A5" s="80" t="s">
        <v>23</v>
      </c>
      <c r="B5" s="81">
        <f>SUM(B6:B12)</f>
        <v>662407</v>
      </c>
      <c r="C5" s="81">
        <f aca="true" t="shared" si="0" ref="C5:H5">SUM(C6:C12)</f>
        <v>863407</v>
      </c>
      <c r="D5" s="81">
        <f t="shared" si="0"/>
        <v>940176.3</v>
      </c>
      <c r="E5" s="82">
        <f aca="true" t="shared" si="1" ref="E5:E12">D5/C5</f>
        <v>1.0889143822090857</v>
      </c>
      <c r="F5" s="82">
        <f>(D5-B5)/B5</f>
        <v>0.41933327999251224</v>
      </c>
      <c r="G5" s="81">
        <f t="shared" si="0"/>
        <v>624880</v>
      </c>
      <c r="H5" s="81">
        <f t="shared" si="0"/>
        <v>315296.3</v>
      </c>
    </row>
    <row r="6" spans="1:8" s="74" customFormat="1" ht="42.75" customHeight="1">
      <c r="A6" s="83" t="s">
        <v>24</v>
      </c>
      <c r="B6" s="84">
        <v>201312</v>
      </c>
      <c r="C6" s="85">
        <v>342768</v>
      </c>
      <c r="D6" s="84">
        <v>369496</v>
      </c>
      <c r="E6" s="86">
        <f t="shared" si="1"/>
        <v>1.0779769406712412</v>
      </c>
      <c r="F6" s="82">
        <f aca="true" t="shared" si="2" ref="F6:F12">(D6-B6)/B6</f>
        <v>0.8354395167699888</v>
      </c>
      <c r="G6" s="84">
        <v>208579</v>
      </c>
      <c r="H6" s="87">
        <f aca="true" t="shared" si="3" ref="H6:H12">D6-G6</f>
        <v>160917</v>
      </c>
    </row>
    <row r="7" spans="1:8" s="74" customFormat="1" ht="42.75" customHeight="1">
      <c r="A7" s="83" t="s">
        <v>25</v>
      </c>
      <c r="B7" s="84">
        <v>120373</v>
      </c>
      <c r="C7" s="85">
        <v>132585</v>
      </c>
      <c r="D7" s="84">
        <v>146223</v>
      </c>
      <c r="E7" s="86">
        <f t="shared" si="1"/>
        <v>1.1028623147414867</v>
      </c>
      <c r="F7" s="82">
        <f t="shared" si="2"/>
        <v>0.21474915471077402</v>
      </c>
      <c r="G7" s="84">
        <v>102139</v>
      </c>
      <c r="H7" s="87">
        <f t="shared" si="3"/>
        <v>44084</v>
      </c>
    </row>
    <row r="8" spans="1:8" s="74" customFormat="1" ht="42.75" customHeight="1">
      <c r="A8" s="83" t="s">
        <v>26</v>
      </c>
      <c r="B8" s="84">
        <v>77746</v>
      </c>
      <c r="C8" s="85">
        <v>83460</v>
      </c>
      <c r="D8" s="84">
        <v>83559.3</v>
      </c>
      <c r="E8" s="86">
        <f t="shared" si="1"/>
        <v>1.0011897915168944</v>
      </c>
      <c r="F8" s="82">
        <f t="shared" si="2"/>
        <v>0.07477297867414405</v>
      </c>
      <c r="G8" s="84">
        <v>73780</v>
      </c>
      <c r="H8" s="87">
        <f t="shared" si="3"/>
        <v>9779.300000000003</v>
      </c>
    </row>
    <row r="9" spans="1:8" s="74" customFormat="1" ht="42.75" customHeight="1">
      <c r="A9" s="83" t="s">
        <v>27</v>
      </c>
      <c r="B9" s="84">
        <v>53925</v>
      </c>
      <c r="C9" s="85">
        <v>75740</v>
      </c>
      <c r="D9" s="84">
        <v>79747</v>
      </c>
      <c r="E9" s="86">
        <f t="shared" si="1"/>
        <v>1.052904673884341</v>
      </c>
      <c r="F9" s="82">
        <f t="shared" si="2"/>
        <v>0.47885025498377376</v>
      </c>
      <c r="G9" s="84">
        <f>48064+5614</f>
        <v>53678</v>
      </c>
      <c r="H9" s="87">
        <f t="shared" si="3"/>
        <v>26069</v>
      </c>
    </row>
    <row r="10" spans="1:8" s="74" customFormat="1" ht="42.75" customHeight="1">
      <c r="A10" s="83" t="s">
        <v>28</v>
      </c>
      <c r="B10" s="84">
        <v>188228</v>
      </c>
      <c r="C10" s="85">
        <v>212334</v>
      </c>
      <c r="D10" s="84">
        <v>244744</v>
      </c>
      <c r="E10" s="86">
        <f t="shared" si="1"/>
        <v>1.1526368834006802</v>
      </c>
      <c r="F10" s="82">
        <f t="shared" si="2"/>
        <v>0.30025288479928597</v>
      </c>
      <c r="G10" s="84">
        <v>173448</v>
      </c>
      <c r="H10" s="87">
        <f t="shared" si="3"/>
        <v>71296</v>
      </c>
    </row>
    <row r="11" spans="1:8" s="74" customFormat="1" ht="42.75" customHeight="1">
      <c r="A11" s="83" t="s">
        <v>29</v>
      </c>
      <c r="B11" s="84">
        <v>11350</v>
      </c>
      <c r="C11" s="85">
        <v>7263</v>
      </c>
      <c r="D11" s="84">
        <v>8382</v>
      </c>
      <c r="E11" s="86">
        <f t="shared" si="1"/>
        <v>1.154068566707972</v>
      </c>
      <c r="F11" s="82">
        <f t="shared" si="2"/>
        <v>-0.2614977973568282</v>
      </c>
      <c r="G11" s="84">
        <v>6605</v>
      </c>
      <c r="H11" s="87">
        <f t="shared" si="3"/>
        <v>1777</v>
      </c>
    </row>
    <row r="12" spans="1:8" s="74" customFormat="1" ht="42.75" customHeight="1">
      <c r="A12" s="83" t="s">
        <v>30</v>
      </c>
      <c r="B12" s="84">
        <v>9473</v>
      </c>
      <c r="C12" s="85">
        <v>9257</v>
      </c>
      <c r="D12" s="84">
        <v>8025</v>
      </c>
      <c r="E12" s="86">
        <f t="shared" si="1"/>
        <v>0.8669115264124446</v>
      </c>
      <c r="F12" s="82">
        <f t="shared" si="2"/>
        <v>-0.1528554840071783</v>
      </c>
      <c r="G12" s="84">
        <v>6651</v>
      </c>
      <c r="H12" s="87">
        <f t="shared" si="3"/>
        <v>1374</v>
      </c>
    </row>
    <row r="13" spans="1:8" ht="13.5">
      <c r="A13" s="88"/>
      <c r="B13" s="88"/>
      <c r="C13" s="88"/>
      <c r="D13" s="88"/>
      <c r="E13" s="88"/>
      <c r="F13" s="88"/>
      <c r="G13" s="88"/>
      <c r="H13" s="88"/>
    </row>
  </sheetData>
  <sheetProtection/>
  <mergeCells count="2">
    <mergeCell ref="A2:F2"/>
    <mergeCell ref="A13:H13"/>
  </mergeCells>
  <printOptions/>
  <pageMargins left="0.5902777777777778" right="0.5902777777777778" top="0.5902777777777778" bottom="0.5902777777777778" header="0.5" footer="0.39305555555555555"/>
  <pageSetup firstPageNumber="43" useFirstPageNumber="1" horizontalDpi="600" verticalDpi="600" orientation="landscape" paperSize="9"/>
  <headerFooter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="70" zoomScaleNormal="70" workbookViewId="0" topLeftCell="A1">
      <selection activeCell="B13" sqref="B13"/>
    </sheetView>
  </sheetViews>
  <sheetFormatPr defaultColWidth="10.00390625" defaultRowHeight="13.5"/>
  <cols>
    <col min="1" max="1" width="43.375" style="2" customWidth="1"/>
    <col min="2" max="2" width="16.25390625" style="2" customWidth="1"/>
    <col min="3" max="3" width="16.75390625" style="2" customWidth="1"/>
    <col min="4" max="4" width="17.375" style="2" customWidth="1"/>
    <col min="5" max="5" width="16.25390625" style="2" hidden="1" customWidth="1"/>
    <col min="6" max="6" width="42.75390625" style="2" customWidth="1"/>
    <col min="7" max="7" width="14.75390625" style="2" customWidth="1"/>
    <col min="8" max="8" width="15.625" style="2" customWidth="1"/>
    <col min="9" max="9" width="17.125" style="2" customWidth="1"/>
    <col min="10" max="10" width="9.25390625" style="2" hidden="1" customWidth="1"/>
    <col min="11" max="16384" width="10.00390625" style="2" customWidth="1"/>
  </cols>
  <sheetData>
    <row r="1" ht="24" customHeight="1">
      <c r="A1" s="3" t="s">
        <v>31</v>
      </c>
    </row>
    <row r="2" spans="1:10" ht="30.75" customHeight="1">
      <c r="A2" s="43" t="s">
        <v>32</v>
      </c>
      <c r="B2" s="43"/>
      <c r="C2" s="43"/>
      <c r="D2" s="43"/>
      <c r="E2" s="43"/>
      <c r="F2" s="43"/>
      <c r="G2" s="43"/>
      <c r="H2" s="43"/>
      <c r="I2" s="43"/>
      <c r="J2" s="72"/>
    </row>
    <row r="3" spans="4:10" ht="15.75">
      <c r="D3" s="5"/>
      <c r="E3" s="5"/>
      <c r="I3" s="6" t="s">
        <v>33</v>
      </c>
      <c r="J3" s="6"/>
    </row>
    <row r="4" spans="1:10" ht="30.75" customHeight="1">
      <c r="A4" s="44" t="s">
        <v>34</v>
      </c>
      <c r="B4" s="44" t="s">
        <v>35</v>
      </c>
      <c r="C4" s="45" t="s">
        <v>36</v>
      </c>
      <c r="D4" s="28" t="s">
        <v>37</v>
      </c>
      <c r="E4" s="28" t="s">
        <v>38</v>
      </c>
      <c r="F4" s="39" t="s">
        <v>34</v>
      </c>
      <c r="G4" s="28" t="s">
        <v>35</v>
      </c>
      <c r="H4" s="28" t="s">
        <v>36</v>
      </c>
      <c r="I4" s="28" t="s">
        <v>37</v>
      </c>
      <c r="J4" s="28" t="s">
        <v>38</v>
      </c>
    </row>
    <row r="5" spans="1:10" s="1" customFormat="1" ht="21" customHeight="1">
      <c r="A5" s="46" t="s">
        <v>39</v>
      </c>
      <c r="B5" s="21">
        <f>B6+B14+B22+G5+G12+G19+G26</f>
        <v>930970</v>
      </c>
      <c r="C5" s="21">
        <f>C6+C14+C22+H5+H12+H19+H26</f>
        <v>1006987</v>
      </c>
      <c r="D5" s="31">
        <f>C5/B5</f>
        <v>1.0816535441528727</v>
      </c>
      <c r="E5" s="21">
        <f>C5-B5</f>
        <v>76017</v>
      </c>
      <c r="F5" s="47" t="s">
        <v>40</v>
      </c>
      <c r="G5" s="21">
        <f>SUM(G6:G11)</f>
        <v>84076</v>
      </c>
      <c r="H5" s="48">
        <f>SUM(H6:H11)</f>
        <v>86688</v>
      </c>
      <c r="I5" s="31">
        <f>H5/G5</f>
        <v>1.0310671297397593</v>
      </c>
      <c r="J5" s="9"/>
    </row>
    <row r="6" spans="1:10" s="1" customFormat="1" ht="21" customHeight="1">
      <c r="A6" s="46" t="s">
        <v>41</v>
      </c>
      <c r="B6" s="49">
        <f>SUM(B7:B13)</f>
        <v>370163</v>
      </c>
      <c r="C6" s="49">
        <f>SUM(C7:C13)</f>
        <v>407168</v>
      </c>
      <c r="D6" s="31">
        <f aca="true" t="shared" si="0" ref="D6:D30">C6/B6</f>
        <v>1.099969472907881</v>
      </c>
      <c r="E6" s="21">
        <f aca="true" t="shared" si="1" ref="E6:E28">C6-B6</f>
        <v>37005</v>
      </c>
      <c r="F6" s="50" t="s">
        <v>42</v>
      </c>
      <c r="G6" s="23">
        <v>82525</v>
      </c>
      <c r="H6" s="23">
        <v>84795</v>
      </c>
      <c r="I6" s="73">
        <f>H6/G6</f>
        <v>1.0275068161163283</v>
      </c>
      <c r="J6" s="21">
        <f>H5-G5</f>
        <v>2612</v>
      </c>
    </row>
    <row r="7" spans="1:10" s="1" customFormat="1" ht="21" customHeight="1">
      <c r="A7" s="51" t="s">
        <v>43</v>
      </c>
      <c r="B7" s="23">
        <v>145251</v>
      </c>
      <c r="C7" s="52">
        <v>164860</v>
      </c>
      <c r="D7" s="31">
        <f t="shared" si="0"/>
        <v>1.1350007917329312</v>
      </c>
      <c r="E7" s="24">
        <f t="shared" si="1"/>
        <v>19609</v>
      </c>
      <c r="F7" s="53" t="s">
        <v>44</v>
      </c>
      <c r="G7" s="23">
        <v>366</v>
      </c>
      <c r="H7" s="23">
        <v>541</v>
      </c>
      <c r="I7" s="73">
        <f aca="true" t="shared" si="2" ref="I7:I32">H7/G7</f>
        <v>1.4781420765027322</v>
      </c>
      <c r="J7" s="24">
        <f>H6-G6</f>
        <v>2270</v>
      </c>
    </row>
    <row r="8" spans="1:10" s="1" customFormat="1" ht="21" customHeight="1">
      <c r="A8" s="51" t="s">
        <v>45</v>
      </c>
      <c r="B8" s="23"/>
      <c r="C8" s="52"/>
      <c r="D8" s="31"/>
      <c r="E8" s="54"/>
      <c r="F8" s="10" t="s">
        <v>46</v>
      </c>
      <c r="G8" s="23">
        <v>312</v>
      </c>
      <c r="H8" s="23">
        <v>436</v>
      </c>
      <c r="I8" s="73">
        <f t="shared" si="2"/>
        <v>1.3974358974358974</v>
      </c>
      <c r="J8" s="42"/>
    </row>
    <row r="9" spans="1:10" s="1" customFormat="1" ht="21" customHeight="1">
      <c r="A9" s="51" t="s">
        <v>47</v>
      </c>
      <c r="B9" s="23">
        <v>2962</v>
      </c>
      <c r="C9" s="52">
        <v>661</v>
      </c>
      <c r="D9" s="31">
        <f t="shared" si="0"/>
        <v>0.22316002700877785</v>
      </c>
      <c r="E9" s="54">
        <f t="shared" si="1"/>
        <v>-2301</v>
      </c>
      <c r="F9" s="10" t="s">
        <v>48</v>
      </c>
      <c r="G9" s="23">
        <v>130</v>
      </c>
      <c r="H9" s="23">
        <v>136</v>
      </c>
      <c r="I9" s="73">
        <f t="shared" si="2"/>
        <v>1.0461538461538462</v>
      </c>
      <c r="J9" s="42">
        <f>H8-G8</f>
        <v>124</v>
      </c>
    </row>
    <row r="10" spans="1:10" s="1" customFormat="1" ht="21" customHeight="1">
      <c r="A10" s="51" t="s">
        <v>49</v>
      </c>
      <c r="B10" s="23"/>
      <c r="C10" s="52"/>
      <c r="D10" s="31"/>
      <c r="E10" s="54"/>
      <c r="F10" s="10" t="s">
        <v>50</v>
      </c>
      <c r="G10" s="23"/>
      <c r="H10" s="23"/>
      <c r="I10" s="73"/>
      <c r="J10" s="42">
        <f>H9-G11</f>
        <v>-607</v>
      </c>
    </row>
    <row r="11" spans="1:10" s="1" customFormat="1" ht="21" customHeight="1">
      <c r="A11" s="51" t="s">
        <v>51</v>
      </c>
      <c r="B11" s="55">
        <v>5046</v>
      </c>
      <c r="C11" s="52">
        <v>5214</v>
      </c>
      <c r="D11" s="31">
        <f t="shared" si="0"/>
        <v>1.033293697978597</v>
      </c>
      <c r="E11" s="54">
        <f>C11-B13</f>
        <v>491</v>
      </c>
      <c r="F11" s="10" t="s">
        <v>52</v>
      </c>
      <c r="G11" s="23">
        <v>743</v>
      </c>
      <c r="H11" s="23">
        <v>780</v>
      </c>
      <c r="I11" s="73">
        <f t="shared" si="2"/>
        <v>1.0497981157469718</v>
      </c>
      <c r="J11" s="41">
        <f>H12-G12</f>
        <v>17066</v>
      </c>
    </row>
    <row r="12" spans="1:10" s="1" customFormat="1" ht="21" customHeight="1">
      <c r="A12" s="51" t="s">
        <v>53</v>
      </c>
      <c r="B12" s="23">
        <v>212181</v>
      </c>
      <c r="C12" s="52">
        <v>234321</v>
      </c>
      <c r="D12" s="31">
        <f t="shared" si="0"/>
        <v>1.1043448753658434</v>
      </c>
      <c r="E12" s="24"/>
      <c r="F12" s="56" t="s">
        <v>54</v>
      </c>
      <c r="G12" s="30">
        <f>SUM(G13:G18)</f>
        <v>242113</v>
      </c>
      <c r="H12" s="30">
        <f>SUM(H13:H18)</f>
        <v>259179</v>
      </c>
      <c r="I12" s="73">
        <f t="shared" si="2"/>
        <v>1.070487747456766</v>
      </c>
      <c r="J12" s="21"/>
    </row>
    <row r="13" spans="1:10" s="1" customFormat="1" ht="21" customHeight="1">
      <c r="A13" s="51" t="s">
        <v>55</v>
      </c>
      <c r="B13" s="23">
        <v>4723</v>
      </c>
      <c r="C13" s="52">
        <v>2112</v>
      </c>
      <c r="D13" s="31">
        <f t="shared" si="0"/>
        <v>0.4471734067330087</v>
      </c>
      <c r="E13" s="24"/>
      <c r="F13" s="57" t="s">
        <v>56</v>
      </c>
      <c r="G13" s="35">
        <v>82662</v>
      </c>
      <c r="H13" s="35">
        <v>91039</v>
      </c>
      <c r="I13" s="73">
        <f t="shared" si="2"/>
        <v>1.101340398248288</v>
      </c>
      <c r="J13" s="41"/>
    </row>
    <row r="14" spans="1:10" s="1" customFormat="1" ht="21" customHeight="1">
      <c r="A14" s="58" t="s">
        <v>57</v>
      </c>
      <c r="B14" s="59">
        <f>SUM(B15:B21)</f>
        <v>124365</v>
      </c>
      <c r="C14" s="60">
        <f>SUM(C15:C21)</f>
        <v>130557</v>
      </c>
      <c r="D14" s="31">
        <f t="shared" si="0"/>
        <v>1.0497889277529853</v>
      </c>
      <c r="E14" s="21">
        <f t="shared" si="1"/>
        <v>6192</v>
      </c>
      <c r="F14" s="61" t="s">
        <v>58</v>
      </c>
      <c r="G14" s="35">
        <v>152718</v>
      </c>
      <c r="H14" s="35">
        <v>161071</v>
      </c>
      <c r="I14" s="73">
        <f t="shared" si="2"/>
        <v>1.0546955827079978</v>
      </c>
      <c r="J14" s="42">
        <f>H13-G13</f>
        <v>8377</v>
      </c>
    </row>
    <row r="15" spans="1:10" s="1" customFormat="1" ht="21" customHeight="1">
      <c r="A15" s="51" t="s">
        <v>59</v>
      </c>
      <c r="B15" s="24">
        <v>112201</v>
      </c>
      <c r="C15" s="54">
        <v>116117</v>
      </c>
      <c r="D15" s="31">
        <f t="shared" si="0"/>
        <v>1.0349016497179169</v>
      </c>
      <c r="E15" s="24">
        <f t="shared" si="1"/>
        <v>3916</v>
      </c>
      <c r="F15" s="61" t="s">
        <v>60</v>
      </c>
      <c r="G15" s="35">
        <v>2522</v>
      </c>
      <c r="H15" s="35">
        <v>2648</v>
      </c>
      <c r="I15" s="73">
        <f t="shared" si="2"/>
        <v>1.0499603489294211</v>
      </c>
      <c r="J15" s="42">
        <f>H14-G14</f>
        <v>8353</v>
      </c>
    </row>
    <row r="16" spans="1:10" s="1" customFormat="1" ht="21" customHeight="1">
      <c r="A16" s="51" t="s">
        <v>61</v>
      </c>
      <c r="B16" s="24">
        <v>924</v>
      </c>
      <c r="C16" s="54">
        <v>8656</v>
      </c>
      <c r="D16" s="31">
        <f t="shared" si="0"/>
        <v>9.367965367965368</v>
      </c>
      <c r="E16" s="24">
        <f t="shared" si="1"/>
        <v>7732</v>
      </c>
      <c r="F16" s="10" t="s">
        <v>62</v>
      </c>
      <c r="G16" s="62"/>
      <c r="H16" s="62"/>
      <c r="I16" s="73"/>
      <c r="J16" s="42">
        <f>H15-G15</f>
        <v>126</v>
      </c>
    </row>
    <row r="17" spans="1:10" s="1" customFormat="1" ht="21" customHeight="1">
      <c r="A17" s="51" t="s">
        <v>63</v>
      </c>
      <c r="B17" s="24">
        <v>908</v>
      </c>
      <c r="C17" s="54">
        <v>901</v>
      </c>
      <c r="D17" s="31">
        <f t="shared" si="0"/>
        <v>0.9922907488986784</v>
      </c>
      <c r="E17" s="24">
        <f t="shared" si="1"/>
        <v>-7</v>
      </c>
      <c r="F17" s="10" t="s">
        <v>64</v>
      </c>
      <c r="G17" s="62"/>
      <c r="H17" s="62"/>
      <c r="I17" s="73"/>
      <c r="J17" s="42">
        <f>H18-G18</f>
        <v>210</v>
      </c>
    </row>
    <row r="18" spans="1:10" s="1" customFormat="1" ht="21" customHeight="1">
      <c r="A18" s="51" t="s">
        <v>65</v>
      </c>
      <c r="B18" s="24"/>
      <c r="C18" s="54"/>
      <c r="D18" s="31"/>
      <c r="E18" s="24"/>
      <c r="F18" s="10" t="s">
        <v>66</v>
      </c>
      <c r="G18" s="63">
        <v>4211</v>
      </c>
      <c r="H18" s="63">
        <v>4421</v>
      </c>
      <c r="I18" s="73">
        <f t="shared" si="2"/>
        <v>1.0498693896936595</v>
      </c>
      <c r="J18" s="41">
        <f>H19-G19</f>
        <v>2112</v>
      </c>
    </row>
    <row r="19" spans="1:10" s="1" customFormat="1" ht="21" customHeight="1">
      <c r="A19" s="51" t="s">
        <v>67</v>
      </c>
      <c r="B19" s="54">
        <v>4745</v>
      </c>
      <c r="C19" s="54">
        <v>2130</v>
      </c>
      <c r="D19" s="31">
        <f t="shared" si="0"/>
        <v>0.4488935721812434</v>
      </c>
      <c r="E19" s="24">
        <f>C19-B21</f>
        <v>2130</v>
      </c>
      <c r="F19" s="56" t="s">
        <v>68</v>
      </c>
      <c r="G19" s="30">
        <f>SUM(G20:G25)</f>
        <v>4030</v>
      </c>
      <c r="H19" s="30">
        <f>SUM(H20:H25)</f>
        <v>6142</v>
      </c>
      <c r="I19" s="73">
        <f t="shared" si="2"/>
        <v>1.5240694789081886</v>
      </c>
      <c r="J19" s="24">
        <f>H20-G20</f>
        <v>459</v>
      </c>
    </row>
    <row r="20" spans="1:10" s="1" customFormat="1" ht="21" customHeight="1">
      <c r="A20" s="51" t="s">
        <v>69</v>
      </c>
      <c r="B20" s="54">
        <v>5587</v>
      </c>
      <c r="C20" s="54">
        <v>2753</v>
      </c>
      <c r="D20" s="31">
        <f t="shared" si="0"/>
        <v>0.49275102917487024</v>
      </c>
      <c r="E20" s="24"/>
      <c r="F20" s="61" t="s">
        <v>70</v>
      </c>
      <c r="G20" s="35">
        <v>2563</v>
      </c>
      <c r="H20" s="35">
        <v>3022</v>
      </c>
      <c r="I20" s="73">
        <f t="shared" si="2"/>
        <v>1.1790870074131876</v>
      </c>
      <c r="J20" s="24"/>
    </row>
    <row r="21" spans="1:10" s="1" customFormat="1" ht="21" customHeight="1">
      <c r="A21" s="51" t="s">
        <v>71</v>
      </c>
      <c r="B21" s="24"/>
      <c r="C21" s="54"/>
      <c r="D21" s="31"/>
      <c r="E21" s="24"/>
      <c r="F21" s="61" t="s">
        <v>72</v>
      </c>
      <c r="G21" s="35"/>
      <c r="H21" s="35"/>
      <c r="I21" s="73"/>
      <c r="J21" s="42"/>
    </row>
    <row r="22" spans="1:10" s="1" customFormat="1" ht="21" customHeight="1">
      <c r="A22" s="46" t="s">
        <v>73</v>
      </c>
      <c r="B22" s="49">
        <f>SUM(B23:B30)</f>
        <v>102042</v>
      </c>
      <c r="C22" s="64">
        <f>SUM(C23:C30)</f>
        <v>107980</v>
      </c>
      <c r="D22" s="31">
        <f t="shared" si="0"/>
        <v>1.0581917249759902</v>
      </c>
      <c r="E22" s="21">
        <f t="shared" si="1"/>
        <v>5938</v>
      </c>
      <c r="F22" s="61" t="s">
        <v>74</v>
      </c>
      <c r="G22" s="34">
        <v>42</v>
      </c>
      <c r="H22" s="34">
        <v>365</v>
      </c>
      <c r="I22" s="73">
        <f t="shared" si="2"/>
        <v>8.69047619047619</v>
      </c>
      <c r="J22" s="42"/>
    </row>
    <row r="23" spans="1:10" s="1" customFormat="1" ht="21" customHeight="1">
      <c r="A23" s="51" t="s">
        <v>75</v>
      </c>
      <c r="B23" s="23">
        <v>20800</v>
      </c>
      <c r="C23" s="52">
        <v>21086</v>
      </c>
      <c r="D23" s="31">
        <f t="shared" si="0"/>
        <v>1.01375</v>
      </c>
      <c r="E23" s="24">
        <f t="shared" si="1"/>
        <v>286</v>
      </c>
      <c r="F23" s="10" t="s">
        <v>76</v>
      </c>
      <c r="G23" s="34"/>
      <c r="H23" s="34"/>
      <c r="I23" s="73"/>
      <c r="J23" s="42">
        <f>H22-G22</f>
        <v>323</v>
      </c>
    </row>
    <row r="24" spans="1:10" s="1" customFormat="1" ht="21" customHeight="1">
      <c r="A24" s="51" t="s">
        <v>77</v>
      </c>
      <c r="B24" s="65">
        <v>79553</v>
      </c>
      <c r="C24" s="66">
        <v>82635</v>
      </c>
      <c r="D24" s="31">
        <f t="shared" si="0"/>
        <v>1.038741467952183</v>
      </c>
      <c r="E24" s="24">
        <f t="shared" si="1"/>
        <v>3082</v>
      </c>
      <c r="F24" s="10" t="s">
        <v>78</v>
      </c>
      <c r="G24" s="34">
        <v>1333</v>
      </c>
      <c r="H24" s="34">
        <v>2752</v>
      </c>
      <c r="I24" s="73">
        <f t="shared" si="2"/>
        <v>2.064516129032258</v>
      </c>
      <c r="J24" s="42">
        <f>H23-G25</f>
        <v>-92</v>
      </c>
    </row>
    <row r="25" spans="1:10" s="1" customFormat="1" ht="21" customHeight="1">
      <c r="A25" s="67" t="s">
        <v>79</v>
      </c>
      <c r="B25" s="68">
        <v>890</v>
      </c>
      <c r="C25" s="68">
        <v>968</v>
      </c>
      <c r="D25" s="31">
        <f t="shared" si="0"/>
        <v>1.0876404494382022</v>
      </c>
      <c r="E25" s="69">
        <f t="shared" si="1"/>
        <v>78</v>
      </c>
      <c r="F25" s="70" t="s">
        <v>80</v>
      </c>
      <c r="G25" s="34">
        <v>92</v>
      </c>
      <c r="H25" s="34">
        <v>3</v>
      </c>
      <c r="I25" s="73">
        <f t="shared" si="2"/>
        <v>0.03260869565217391</v>
      </c>
      <c r="J25" s="41">
        <f>H26-G26</f>
        <v>5092</v>
      </c>
    </row>
    <row r="26" spans="1:10" s="1" customFormat="1" ht="21" customHeight="1">
      <c r="A26" s="10" t="s">
        <v>81</v>
      </c>
      <c r="B26" s="34">
        <v>537</v>
      </c>
      <c r="C26" s="34">
        <v>3028</v>
      </c>
      <c r="D26" s="31">
        <f t="shared" si="0"/>
        <v>5.638733705772812</v>
      </c>
      <c r="E26" s="35">
        <f t="shared" si="1"/>
        <v>2491</v>
      </c>
      <c r="F26" s="8" t="s">
        <v>82</v>
      </c>
      <c r="G26" s="32">
        <f>SUM(G27:G32)</f>
        <v>4181</v>
      </c>
      <c r="H26" s="32">
        <f>SUM(H27:H32)</f>
        <v>9273</v>
      </c>
      <c r="I26" s="73">
        <f t="shared" si="2"/>
        <v>2.21789045682851</v>
      </c>
      <c r="J26" s="42">
        <f>H27-G27</f>
        <v>205</v>
      </c>
    </row>
    <row r="27" spans="1:10" s="1" customFormat="1" ht="21" customHeight="1">
      <c r="A27" s="10" t="s">
        <v>83</v>
      </c>
      <c r="B27" s="34"/>
      <c r="C27" s="34"/>
      <c r="D27" s="31"/>
      <c r="E27" s="35"/>
      <c r="F27" s="10" t="s">
        <v>84</v>
      </c>
      <c r="G27" s="34">
        <v>3681</v>
      </c>
      <c r="H27" s="34">
        <v>3886</v>
      </c>
      <c r="I27" s="73">
        <f t="shared" si="2"/>
        <v>1.0556913882097256</v>
      </c>
      <c r="J27" s="42"/>
    </row>
    <row r="28" spans="1:10" s="1" customFormat="1" ht="21" customHeight="1">
      <c r="A28" s="10" t="s">
        <v>85</v>
      </c>
      <c r="B28" s="34">
        <v>17</v>
      </c>
      <c r="C28" s="34">
        <v>18</v>
      </c>
      <c r="D28" s="31">
        <f t="shared" si="0"/>
        <v>1.0588235294117647</v>
      </c>
      <c r="E28" s="35">
        <f>C28-B30</f>
        <v>-227</v>
      </c>
      <c r="F28" s="10" t="s">
        <v>86</v>
      </c>
      <c r="G28" s="34"/>
      <c r="H28" s="34"/>
      <c r="I28" s="73"/>
      <c r="J28" s="42">
        <f>H29-G29</f>
        <v>1402</v>
      </c>
    </row>
    <row r="29" spans="1:10" s="1" customFormat="1" ht="21" customHeight="1">
      <c r="A29" s="10" t="s">
        <v>87</v>
      </c>
      <c r="B29" s="34"/>
      <c r="C29" s="34"/>
      <c r="D29" s="31"/>
      <c r="E29" s="35"/>
      <c r="F29" s="10" t="s">
        <v>88</v>
      </c>
      <c r="G29" s="34">
        <v>84</v>
      </c>
      <c r="H29" s="34">
        <v>1486</v>
      </c>
      <c r="I29" s="73">
        <f t="shared" si="2"/>
        <v>17.69047619047619</v>
      </c>
      <c r="J29" s="42"/>
    </row>
    <row r="30" spans="1:10" s="1" customFormat="1" ht="21" customHeight="1">
      <c r="A30" s="10" t="s">
        <v>89</v>
      </c>
      <c r="B30" s="34">
        <v>245</v>
      </c>
      <c r="C30" s="34">
        <v>245</v>
      </c>
      <c r="D30" s="31">
        <f t="shared" si="0"/>
        <v>1</v>
      </c>
      <c r="E30" s="35"/>
      <c r="F30" s="10" t="s">
        <v>90</v>
      </c>
      <c r="G30" s="62"/>
      <c r="H30" s="34"/>
      <c r="I30" s="73"/>
      <c r="J30" s="42"/>
    </row>
    <row r="31" spans="1:10" s="1" customFormat="1" ht="21" customHeight="1">
      <c r="A31" s="9" t="s">
        <v>91</v>
      </c>
      <c r="B31" s="9" t="s">
        <v>91</v>
      </c>
      <c r="C31" s="9" t="s">
        <v>91</v>
      </c>
      <c r="D31" s="9" t="s">
        <v>91</v>
      </c>
      <c r="E31" s="35"/>
      <c r="F31" s="10" t="s">
        <v>92</v>
      </c>
      <c r="G31" s="34">
        <v>394</v>
      </c>
      <c r="H31" s="34">
        <v>3896</v>
      </c>
      <c r="I31" s="73">
        <f t="shared" si="2"/>
        <v>9.888324873096447</v>
      </c>
      <c r="J31" s="42"/>
    </row>
    <row r="32" spans="1:10" s="1" customFormat="1" ht="21" customHeight="1">
      <c r="A32" s="9" t="s">
        <v>91</v>
      </c>
      <c r="B32" s="9" t="s">
        <v>91</v>
      </c>
      <c r="C32" s="9" t="s">
        <v>91</v>
      </c>
      <c r="D32" s="9" t="s">
        <v>91</v>
      </c>
      <c r="E32" s="9"/>
      <c r="F32" s="10" t="s">
        <v>93</v>
      </c>
      <c r="G32" s="34">
        <v>22</v>
      </c>
      <c r="H32" s="34">
        <v>5</v>
      </c>
      <c r="I32" s="73">
        <f t="shared" si="2"/>
        <v>0.22727272727272727</v>
      </c>
      <c r="J32" s="42">
        <f>H30-G32</f>
        <v>-22</v>
      </c>
    </row>
    <row r="33" spans="1:10" ht="15.75">
      <c r="A33" s="71" t="s">
        <v>94</v>
      </c>
      <c r="B33" s="71"/>
      <c r="C33" s="71"/>
      <c r="D33" s="71"/>
      <c r="E33" s="71"/>
      <c r="F33" s="71"/>
      <c r="G33" s="71"/>
      <c r="H33" s="71"/>
      <c r="I33" s="71"/>
      <c r="J33" s="71"/>
    </row>
  </sheetData>
  <sheetProtection/>
  <mergeCells count="2">
    <mergeCell ref="A2:I2"/>
    <mergeCell ref="A33:H33"/>
  </mergeCells>
  <printOptions horizontalCentered="1"/>
  <pageMargins left="0.5902777777777778" right="0.5902777777777778" top="0.39305555555555555" bottom="0.5118055555555555" header="0.3145833333333333" footer="0.3145833333333333"/>
  <pageSetup firstPageNumber="44" useFirstPageNumber="1" fitToHeight="1" fitToWidth="1" horizontalDpi="600" verticalDpi="600" orientation="landscape" paperSize="9" scale="74"/>
  <headerFooter>
    <oddFooter>&amp;C&amp;14第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="110" zoomScaleNormal="110" workbookViewId="0" topLeftCell="A1">
      <selection activeCell="A2" sqref="A2:I2"/>
    </sheetView>
  </sheetViews>
  <sheetFormatPr defaultColWidth="10.00390625" defaultRowHeight="13.5"/>
  <cols>
    <col min="1" max="1" width="43.875" style="15" customWidth="1"/>
    <col min="2" max="2" width="15.75390625" style="15" customWidth="1"/>
    <col min="3" max="3" width="17.25390625" style="15" customWidth="1"/>
    <col min="4" max="4" width="16.125" style="15" customWidth="1"/>
    <col min="5" max="5" width="0.875" style="15" hidden="1" customWidth="1"/>
    <col min="6" max="6" width="38.875" style="15" customWidth="1"/>
    <col min="7" max="7" width="15.25390625" style="15" customWidth="1"/>
    <col min="8" max="8" width="15.75390625" style="15" customWidth="1"/>
    <col min="9" max="9" width="16.625" style="15" customWidth="1"/>
    <col min="10" max="10" width="16.25390625" style="15" hidden="1" customWidth="1"/>
    <col min="11" max="16384" width="10.00390625" style="15" customWidth="1"/>
  </cols>
  <sheetData>
    <row r="1" ht="25.5" customHeight="1">
      <c r="A1" s="3" t="s">
        <v>95</v>
      </c>
    </row>
    <row r="2" spans="1:10" ht="31.5" customHeight="1">
      <c r="A2" s="25" t="s">
        <v>96</v>
      </c>
      <c r="B2" s="25"/>
      <c r="C2" s="25"/>
      <c r="D2" s="25"/>
      <c r="E2" s="25"/>
      <c r="F2" s="25"/>
      <c r="G2" s="25"/>
      <c r="H2" s="25"/>
      <c r="I2" s="25"/>
      <c r="J2" s="38"/>
    </row>
    <row r="3" spans="4:10" ht="14.25">
      <c r="D3" s="26"/>
      <c r="E3" s="26"/>
      <c r="I3" s="18" t="s">
        <v>4</v>
      </c>
      <c r="J3" s="18"/>
    </row>
    <row r="4" spans="1:10" ht="31.5" customHeight="1">
      <c r="A4" s="27" t="s">
        <v>97</v>
      </c>
      <c r="B4" s="27" t="s">
        <v>8</v>
      </c>
      <c r="C4" s="27" t="s">
        <v>98</v>
      </c>
      <c r="D4" s="27" t="s">
        <v>99</v>
      </c>
      <c r="E4" s="28" t="s">
        <v>38</v>
      </c>
      <c r="F4" s="27" t="s">
        <v>97</v>
      </c>
      <c r="G4" s="27" t="s">
        <v>8</v>
      </c>
      <c r="H4" s="27" t="s">
        <v>98</v>
      </c>
      <c r="I4" s="27" t="s">
        <v>99</v>
      </c>
      <c r="J4" s="39" t="s">
        <v>38</v>
      </c>
    </row>
    <row r="5" spans="1:10" s="14" customFormat="1" ht="21.75" customHeight="1">
      <c r="A5" s="29" t="s">
        <v>100</v>
      </c>
      <c r="B5" s="30">
        <f>B6+B13+B19+B26+G5+G11+G18</f>
        <v>940176</v>
      </c>
      <c r="C5" s="30">
        <f>C6+C13+C19+C26+H5+H11+H18</f>
        <v>961987</v>
      </c>
      <c r="D5" s="31">
        <f>C5/B5</f>
        <v>1.0231988478752914</v>
      </c>
      <c r="E5" s="30">
        <f>C5-B5</f>
        <v>21811</v>
      </c>
      <c r="F5" s="29" t="s">
        <v>101</v>
      </c>
      <c r="G5" s="30">
        <f>SUM(G6:G10)</f>
        <v>244744</v>
      </c>
      <c r="H5" s="30">
        <f>SUM(H6:H10)</f>
        <v>226693</v>
      </c>
      <c r="I5" s="31">
        <f>H5/G5</f>
        <v>0.9262453829307358</v>
      </c>
      <c r="J5" s="40"/>
    </row>
    <row r="6" spans="1:10" s="14" customFormat="1" ht="21.75" customHeight="1">
      <c r="A6" s="29" t="s">
        <v>102</v>
      </c>
      <c r="B6" s="32">
        <f>SUM(B7:B12)</f>
        <v>369496</v>
      </c>
      <c r="C6" s="32">
        <f>SUM(C7:C12)</f>
        <v>407168</v>
      </c>
      <c r="D6" s="31">
        <f aca="true" t="shared" si="0" ref="D6:D31">C6/B6</f>
        <v>1.1019550955896682</v>
      </c>
      <c r="E6" s="30">
        <f aca="true" t="shared" si="1" ref="E6:E14">C6-B6</f>
        <v>37672</v>
      </c>
      <c r="F6" s="33" t="s">
        <v>103</v>
      </c>
      <c r="G6" s="24">
        <v>189808</v>
      </c>
      <c r="H6" s="24">
        <v>201974</v>
      </c>
      <c r="I6" s="31">
        <f aca="true" t="shared" si="2" ref="I6:I28">H6/G6</f>
        <v>1.0640963499957852</v>
      </c>
      <c r="J6" s="41">
        <f>H5-G5</f>
        <v>-18051</v>
      </c>
    </row>
    <row r="7" spans="1:10" s="14" customFormat="1" ht="21.75" customHeight="1">
      <c r="A7" s="33" t="s">
        <v>104</v>
      </c>
      <c r="B7" s="34">
        <v>198963</v>
      </c>
      <c r="C7" s="34">
        <v>214526</v>
      </c>
      <c r="D7" s="31">
        <f t="shared" si="0"/>
        <v>1.0782205736745023</v>
      </c>
      <c r="E7" s="35">
        <f t="shared" si="1"/>
        <v>15563</v>
      </c>
      <c r="F7" s="33" t="s">
        <v>105</v>
      </c>
      <c r="G7" s="24">
        <v>20337</v>
      </c>
      <c r="H7" s="24">
        <v>19966</v>
      </c>
      <c r="I7" s="31">
        <f t="shared" si="2"/>
        <v>0.9817573880119979</v>
      </c>
      <c r="J7" s="42">
        <f>H6-G6</f>
        <v>12166</v>
      </c>
    </row>
    <row r="8" spans="1:10" s="14" customFormat="1" ht="21.75" customHeight="1">
      <c r="A8" s="33" t="s">
        <v>106</v>
      </c>
      <c r="B8" s="34"/>
      <c r="C8" s="34"/>
      <c r="D8" s="31"/>
      <c r="E8" s="35"/>
      <c r="F8" s="33" t="s">
        <v>107</v>
      </c>
      <c r="G8" s="24"/>
      <c r="H8" s="24"/>
      <c r="I8" s="31"/>
      <c r="J8" s="42">
        <f>H7-G7</f>
        <v>-371</v>
      </c>
    </row>
    <row r="9" spans="1:10" s="14" customFormat="1" ht="21.75" customHeight="1">
      <c r="A9" s="33" t="s">
        <v>108</v>
      </c>
      <c r="B9" s="34">
        <v>7066</v>
      </c>
      <c r="C9" s="34">
        <v>7419</v>
      </c>
      <c r="D9" s="31">
        <f t="shared" si="0"/>
        <v>1.0499575431644494</v>
      </c>
      <c r="E9" s="35">
        <f t="shared" si="1"/>
        <v>353</v>
      </c>
      <c r="F9" s="33" t="s">
        <v>109</v>
      </c>
      <c r="G9" s="24">
        <v>34599</v>
      </c>
      <c r="H9" s="24"/>
      <c r="I9" s="31"/>
      <c r="J9" s="42"/>
    </row>
    <row r="10" spans="1:10" s="14" customFormat="1" ht="21.75" customHeight="1">
      <c r="A10" s="33" t="s">
        <v>107</v>
      </c>
      <c r="B10" s="34">
        <v>7337</v>
      </c>
      <c r="C10" s="34">
        <v>7511</v>
      </c>
      <c r="D10" s="31">
        <f t="shared" si="0"/>
        <v>1.023715415019763</v>
      </c>
      <c r="E10" s="35">
        <f>C10-B12</f>
        <v>787</v>
      </c>
      <c r="F10" s="33" t="s">
        <v>110</v>
      </c>
      <c r="G10" s="24"/>
      <c r="H10" s="24">
        <v>4753</v>
      </c>
      <c r="I10" s="31"/>
      <c r="J10" s="41">
        <f>H11-G11</f>
        <v>1948</v>
      </c>
    </row>
    <row r="11" spans="1:10" s="14" customFormat="1" ht="21.75" customHeight="1">
      <c r="A11" s="33" t="s">
        <v>109</v>
      </c>
      <c r="B11" s="34">
        <v>149406</v>
      </c>
      <c r="C11" s="34">
        <v>172847</v>
      </c>
      <c r="D11" s="31">
        <f t="shared" si="0"/>
        <v>1.1568946360922587</v>
      </c>
      <c r="E11" s="35"/>
      <c r="F11" s="29" t="s">
        <v>111</v>
      </c>
      <c r="G11" s="30">
        <f>SUM(G12:G17)</f>
        <v>8382</v>
      </c>
      <c r="H11" s="30">
        <f>SUM(H12:H16)</f>
        <v>10330</v>
      </c>
      <c r="I11" s="31">
        <f t="shared" si="2"/>
        <v>1.2324027678358387</v>
      </c>
      <c r="J11" s="41"/>
    </row>
    <row r="12" spans="1:10" s="14" customFormat="1" ht="21.75" customHeight="1">
      <c r="A12" s="33" t="s">
        <v>110</v>
      </c>
      <c r="B12" s="34">
        <v>6724</v>
      </c>
      <c r="C12" s="34">
        <v>4865</v>
      </c>
      <c r="D12" s="31">
        <f t="shared" si="0"/>
        <v>0.7235276621058894</v>
      </c>
      <c r="E12" s="35"/>
      <c r="F12" s="33" t="s">
        <v>112</v>
      </c>
      <c r="G12" s="35">
        <v>2414</v>
      </c>
      <c r="H12" s="35">
        <v>2670</v>
      </c>
      <c r="I12" s="31">
        <f t="shared" si="2"/>
        <v>1.1060480530240264</v>
      </c>
      <c r="J12" s="41"/>
    </row>
    <row r="13" spans="1:10" s="14" customFormat="1" ht="21.75" customHeight="1">
      <c r="A13" s="29" t="s">
        <v>113</v>
      </c>
      <c r="B13" s="32">
        <f>SUM(B14:B18)</f>
        <v>146223</v>
      </c>
      <c r="C13" s="32">
        <f>SUM(C14:C18)</f>
        <v>138679</v>
      </c>
      <c r="D13" s="31">
        <f t="shared" si="0"/>
        <v>0.9484075692606498</v>
      </c>
      <c r="E13" s="30">
        <f t="shared" si="1"/>
        <v>-7544</v>
      </c>
      <c r="F13" s="33" t="s">
        <v>114</v>
      </c>
      <c r="G13" s="35">
        <v>6</v>
      </c>
      <c r="H13" s="35">
        <v>6</v>
      </c>
      <c r="I13" s="31">
        <f t="shared" si="2"/>
        <v>1</v>
      </c>
      <c r="J13" s="42">
        <f>H12-G12</f>
        <v>256</v>
      </c>
    </row>
    <row r="14" spans="1:10" s="14" customFormat="1" ht="21.75" customHeight="1">
      <c r="A14" s="33" t="s">
        <v>104</v>
      </c>
      <c r="B14" s="34">
        <v>125580</v>
      </c>
      <c r="C14" s="34">
        <v>135052</v>
      </c>
      <c r="D14" s="31">
        <f t="shared" si="0"/>
        <v>1.0754260232521102</v>
      </c>
      <c r="E14" s="35">
        <f t="shared" si="1"/>
        <v>9472</v>
      </c>
      <c r="F14" s="33" t="s">
        <v>115</v>
      </c>
      <c r="G14" s="35">
        <v>51</v>
      </c>
      <c r="H14" s="35">
        <v>76</v>
      </c>
      <c r="I14" s="31">
        <f t="shared" si="2"/>
        <v>1.4901960784313726</v>
      </c>
      <c r="J14" s="42">
        <f>H13-G13</f>
        <v>0</v>
      </c>
    </row>
    <row r="15" spans="1:10" s="14" customFormat="1" ht="21.75" customHeight="1">
      <c r="A15" s="33" t="s">
        <v>108</v>
      </c>
      <c r="B15" s="34"/>
      <c r="C15" s="34"/>
      <c r="D15" s="31"/>
      <c r="E15" s="35"/>
      <c r="F15" s="33" t="s">
        <v>107</v>
      </c>
      <c r="G15" s="36"/>
      <c r="H15" s="36"/>
      <c r="I15" s="31"/>
      <c r="J15" s="42">
        <f>H14-G14</f>
        <v>25</v>
      </c>
    </row>
    <row r="16" spans="1:10" s="14" customFormat="1" ht="21.75" customHeight="1">
      <c r="A16" s="33" t="s">
        <v>107</v>
      </c>
      <c r="B16" s="34">
        <v>117</v>
      </c>
      <c r="C16" s="34">
        <v>127</v>
      </c>
      <c r="D16" s="31">
        <f t="shared" si="0"/>
        <v>1.0854700854700854</v>
      </c>
      <c r="E16" s="35">
        <f>C16-B18</f>
        <v>-14086</v>
      </c>
      <c r="F16" s="33" t="s">
        <v>109</v>
      </c>
      <c r="G16" s="35">
        <v>5910</v>
      </c>
      <c r="H16" s="35">
        <v>7578</v>
      </c>
      <c r="I16" s="31">
        <f t="shared" si="2"/>
        <v>1.2822335025380711</v>
      </c>
      <c r="J16" s="42">
        <f>H16-G17</f>
        <v>7577</v>
      </c>
    </row>
    <row r="17" spans="1:10" s="14" customFormat="1" ht="21.75" customHeight="1">
      <c r="A17" s="33" t="s">
        <v>109</v>
      </c>
      <c r="B17" s="34">
        <v>6313</v>
      </c>
      <c r="C17" s="34">
        <v>3500</v>
      </c>
      <c r="D17" s="31">
        <f t="shared" si="0"/>
        <v>0.5544115317598606</v>
      </c>
      <c r="E17" s="35"/>
      <c r="F17" s="33" t="s">
        <v>110</v>
      </c>
      <c r="G17" s="35">
        <v>1</v>
      </c>
      <c r="H17" s="35"/>
      <c r="I17" s="31"/>
      <c r="J17" s="42"/>
    </row>
    <row r="18" spans="1:10" s="14" customFormat="1" ht="21.75" customHeight="1">
      <c r="A18" s="33" t="s">
        <v>110</v>
      </c>
      <c r="B18" s="34">
        <v>14213</v>
      </c>
      <c r="C18" s="34"/>
      <c r="D18" s="31"/>
      <c r="E18" s="35"/>
      <c r="F18" s="29" t="s">
        <v>116</v>
      </c>
      <c r="G18" s="30">
        <f>SUM(G19:G28)</f>
        <v>8025</v>
      </c>
      <c r="H18" s="30">
        <f>SUM(H19:H28)</f>
        <v>13492</v>
      </c>
      <c r="I18" s="31">
        <f t="shared" si="2"/>
        <v>1.6812461059190031</v>
      </c>
      <c r="J18" s="42"/>
    </row>
    <row r="19" spans="1:10" s="14" customFormat="1" ht="21.75" customHeight="1">
      <c r="A19" s="29" t="s">
        <v>117</v>
      </c>
      <c r="B19" s="32">
        <f>SUM(B20:B23)</f>
        <v>83559</v>
      </c>
      <c r="C19" s="32">
        <f>SUM(C20:C25)</f>
        <v>87158</v>
      </c>
      <c r="D19" s="31">
        <f t="shared" si="0"/>
        <v>1.043071362749674</v>
      </c>
      <c r="E19" s="30">
        <f aca="true" t="shared" si="3" ref="E16:E29">C19-B19</f>
        <v>3599</v>
      </c>
      <c r="F19" s="33" t="s">
        <v>118</v>
      </c>
      <c r="G19" s="35">
        <v>3185</v>
      </c>
      <c r="H19" s="35">
        <v>3498</v>
      </c>
      <c r="I19" s="31">
        <f t="shared" si="2"/>
        <v>1.0982731554160126</v>
      </c>
      <c r="J19" s="41">
        <f>H18-G18</f>
        <v>5467</v>
      </c>
    </row>
    <row r="20" spans="1:10" s="14" customFormat="1" ht="21.75" customHeight="1">
      <c r="A20" s="33" t="s">
        <v>119</v>
      </c>
      <c r="B20" s="34">
        <v>77195</v>
      </c>
      <c r="C20" s="34">
        <v>80493</v>
      </c>
      <c r="D20" s="31">
        <f t="shared" si="0"/>
        <v>1.0427229742858994</v>
      </c>
      <c r="E20" s="35">
        <f t="shared" si="3"/>
        <v>3298</v>
      </c>
      <c r="F20" s="33" t="s">
        <v>120</v>
      </c>
      <c r="G20" s="35">
        <v>800</v>
      </c>
      <c r="H20" s="35">
        <v>854</v>
      </c>
      <c r="I20" s="31">
        <f t="shared" si="2"/>
        <v>1.0675</v>
      </c>
      <c r="J20" s="42">
        <f>H19-G19</f>
        <v>313</v>
      </c>
    </row>
    <row r="21" spans="1:10" s="14" customFormat="1" ht="21.75" customHeight="1">
      <c r="A21" s="33" t="s">
        <v>121</v>
      </c>
      <c r="B21" s="34">
        <v>5434</v>
      </c>
      <c r="C21" s="34">
        <v>5665</v>
      </c>
      <c r="D21" s="31">
        <f t="shared" si="0"/>
        <v>1.04251012145749</v>
      </c>
      <c r="E21" s="35">
        <f t="shared" si="3"/>
        <v>231</v>
      </c>
      <c r="F21" s="33" t="s">
        <v>122</v>
      </c>
      <c r="G21" s="35">
        <v>22</v>
      </c>
      <c r="H21" s="35">
        <v>24</v>
      </c>
      <c r="I21" s="31">
        <f t="shared" si="2"/>
        <v>1.0909090909090908</v>
      </c>
      <c r="J21" s="42">
        <f>H20-G20</f>
        <v>54</v>
      </c>
    </row>
    <row r="22" spans="1:10" s="14" customFormat="1" ht="21.75" customHeight="1">
      <c r="A22" s="33" t="s">
        <v>108</v>
      </c>
      <c r="B22" s="35">
        <v>930</v>
      </c>
      <c r="C22" s="35">
        <v>1000</v>
      </c>
      <c r="D22" s="31">
        <f t="shared" si="0"/>
        <v>1.075268817204301</v>
      </c>
      <c r="E22" s="35">
        <f t="shared" si="3"/>
        <v>70</v>
      </c>
      <c r="F22" s="33" t="s">
        <v>123</v>
      </c>
      <c r="G22" s="35"/>
      <c r="H22" s="35"/>
      <c r="I22" s="31"/>
      <c r="J22" s="42">
        <f>H21-G21</f>
        <v>2</v>
      </c>
    </row>
    <row r="23" spans="1:10" s="14" customFormat="1" ht="21.75" customHeight="1">
      <c r="A23" s="33" t="s">
        <v>107</v>
      </c>
      <c r="B23" s="35"/>
      <c r="C23" s="35"/>
      <c r="D23" s="31"/>
      <c r="E23" s="35">
        <f t="shared" si="3"/>
        <v>0</v>
      </c>
      <c r="F23" s="33" t="s">
        <v>124</v>
      </c>
      <c r="G23" s="35">
        <v>6</v>
      </c>
      <c r="H23" s="35">
        <v>205</v>
      </c>
      <c r="I23" s="31">
        <f t="shared" si="2"/>
        <v>34.166666666666664</v>
      </c>
      <c r="J23" s="42"/>
    </row>
    <row r="24" spans="1:10" s="14" customFormat="1" ht="21.75" customHeight="1">
      <c r="A24" s="33" t="s">
        <v>109</v>
      </c>
      <c r="B24" s="35"/>
      <c r="C24" s="35"/>
      <c r="D24" s="31"/>
      <c r="E24" s="35"/>
      <c r="F24" s="33" t="s">
        <v>125</v>
      </c>
      <c r="G24" s="35">
        <v>520</v>
      </c>
      <c r="H24" s="35">
        <v>601</v>
      </c>
      <c r="I24" s="31">
        <f t="shared" si="2"/>
        <v>1.1557692307692307</v>
      </c>
      <c r="J24" s="42"/>
    </row>
    <row r="25" spans="1:10" s="14" customFormat="1" ht="21.75" customHeight="1">
      <c r="A25" s="33" t="s">
        <v>110</v>
      </c>
      <c r="B25" s="35"/>
      <c r="C25" s="35"/>
      <c r="D25" s="31"/>
      <c r="E25" s="35"/>
      <c r="F25" s="33" t="s">
        <v>126</v>
      </c>
      <c r="G25" s="35">
        <v>786</v>
      </c>
      <c r="H25" s="35">
        <v>863</v>
      </c>
      <c r="I25" s="31">
        <f t="shared" si="2"/>
        <v>1.0979643765903309</v>
      </c>
      <c r="J25" s="42"/>
    </row>
    <row r="26" spans="1:10" s="14" customFormat="1" ht="21.75" customHeight="1">
      <c r="A26" s="29" t="s">
        <v>127</v>
      </c>
      <c r="B26" s="30">
        <f>SUM(B27:B31)</f>
        <v>79747</v>
      </c>
      <c r="C26" s="30">
        <f>SUM(C27:C31)</f>
        <v>78467</v>
      </c>
      <c r="D26" s="31">
        <f t="shared" si="0"/>
        <v>0.9839492394698233</v>
      </c>
      <c r="E26" s="30">
        <f t="shared" si="3"/>
        <v>-1280</v>
      </c>
      <c r="F26" s="33" t="s">
        <v>107</v>
      </c>
      <c r="G26" s="36"/>
      <c r="H26" s="35"/>
      <c r="I26" s="31"/>
      <c r="J26" s="42"/>
    </row>
    <row r="27" spans="1:10" s="14" customFormat="1" ht="21.75" customHeight="1">
      <c r="A27" s="33" t="s">
        <v>128</v>
      </c>
      <c r="B27" s="35">
        <v>40708</v>
      </c>
      <c r="C27" s="35">
        <v>41459</v>
      </c>
      <c r="D27" s="31">
        <f t="shared" si="0"/>
        <v>1.0184484622187284</v>
      </c>
      <c r="E27" s="35">
        <f t="shared" si="3"/>
        <v>751</v>
      </c>
      <c r="F27" s="33" t="s">
        <v>109</v>
      </c>
      <c r="G27" s="35">
        <v>64</v>
      </c>
      <c r="H27" s="35">
        <v>5699</v>
      </c>
      <c r="I27" s="31">
        <f t="shared" si="2"/>
        <v>89.046875</v>
      </c>
      <c r="J27" s="42">
        <f>H24-G24</f>
        <v>81</v>
      </c>
    </row>
    <row r="28" spans="1:10" s="14" customFormat="1" ht="21.75" customHeight="1">
      <c r="A28" s="33" t="s">
        <v>129</v>
      </c>
      <c r="B28" s="35">
        <v>28584</v>
      </c>
      <c r="C28" s="35">
        <v>29731</v>
      </c>
      <c r="D28" s="31">
        <f t="shared" si="0"/>
        <v>1.0401273439686538</v>
      </c>
      <c r="E28" s="35">
        <f t="shared" si="3"/>
        <v>1147</v>
      </c>
      <c r="F28" s="33" t="s">
        <v>110</v>
      </c>
      <c r="G28" s="35">
        <v>2642</v>
      </c>
      <c r="H28" s="35">
        <v>1748</v>
      </c>
      <c r="I28" s="31">
        <f t="shared" si="2"/>
        <v>0.6616199848599545</v>
      </c>
      <c r="J28" s="42">
        <f>H25-G25</f>
        <v>77</v>
      </c>
    </row>
    <row r="29" spans="1:10" ht="20.25" customHeight="1">
      <c r="A29" s="33" t="s">
        <v>107</v>
      </c>
      <c r="B29" s="35">
        <v>153</v>
      </c>
      <c r="C29" s="35">
        <v>161</v>
      </c>
      <c r="D29" s="31">
        <f t="shared" si="0"/>
        <v>1.0522875816993464</v>
      </c>
      <c r="E29" s="35">
        <f>C29-B31</f>
        <v>-5769</v>
      </c>
      <c r="F29" s="9" t="s">
        <v>91</v>
      </c>
      <c r="G29" s="9" t="s">
        <v>91</v>
      </c>
      <c r="H29" s="9" t="s">
        <v>91</v>
      </c>
      <c r="I29" s="9" t="s">
        <v>91</v>
      </c>
      <c r="J29" s="42">
        <f>H26-G28</f>
        <v>-2642</v>
      </c>
    </row>
    <row r="30" spans="1:9" ht="19.5" customHeight="1">
      <c r="A30" s="33" t="s">
        <v>109</v>
      </c>
      <c r="B30" s="35">
        <v>4372</v>
      </c>
      <c r="C30" s="37"/>
      <c r="D30" s="31"/>
      <c r="E30" s="37"/>
      <c r="F30" s="9" t="s">
        <v>91</v>
      </c>
      <c r="G30" s="9" t="s">
        <v>91</v>
      </c>
      <c r="H30" s="9" t="s">
        <v>91</v>
      </c>
      <c r="I30" s="9" t="s">
        <v>91</v>
      </c>
    </row>
    <row r="31" spans="1:9" ht="19.5" customHeight="1">
      <c r="A31" s="33" t="s">
        <v>110</v>
      </c>
      <c r="B31" s="35">
        <v>5930</v>
      </c>
      <c r="C31" s="35">
        <v>7116</v>
      </c>
      <c r="D31" s="31">
        <f t="shared" si="0"/>
        <v>1.2</v>
      </c>
      <c r="E31" s="37"/>
      <c r="F31" s="9" t="s">
        <v>91</v>
      </c>
      <c r="G31" s="9" t="s">
        <v>91</v>
      </c>
      <c r="H31" s="9" t="s">
        <v>91</v>
      </c>
      <c r="I31" s="9" t="s">
        <v>91</v>
      </c>
    </row>
  </sheetData>
  <sheetProtection/>
  <mergeCells count="1">
    <mergeCell ref="A2:I2"/>
  </mergeCells>
  <printOptions horizontalCentered="1"/>
  <pageMargins left="0.5902777777777778" right="0.5902777777777778" top="0.3541666666666667" bottom="0.5902777777777778" header="0.3145833333333333" footer="0.3145833333333333"/>
  <pageSetup firstPageNumber="45" useFirstPageNumber="1" fitToHeight="1" fitToWidth="1" horizontalDpi="600" verticalDpi="600" orientation="landscape" paperSize="9" scale="76"/>
  <headerFooter>
    <oddFooter>&amp;C&amp;14第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="85" zoomScaleNormal="85" workbookViewId="0" topLeftCell="A1">
      <selection activeCell="B12" sqref="B12"/>
    </sheetView>
  </sheetViews>
  <sheetFormatPr defaultColWidth="10.00390625" defaultRowHeight="13.5"/>
  <cols>
    <col min="1" max="1" width="59.875" style="15" customWidth="1"/>
    <col min="2" max="3" width="39.125" style="15" customWidth="1"/>
    <col min="4" max="16384" width="10.00390625" style="15" customWidth="1"/>
  </cols>
  <sheetData>
    <row r="1" ht="18.75" customHeight="1">
      <c r="A1" s="16" t="s">
        <v>130</v>
      </c>
    </row>
    <row r="2" spans="1:3" ht="27">
      <c r="A2" s="17" t="s">
        <v>131</v>
      </c>
      <c r="B2" s="17"/>
      <c r="C2" s="17"/>
    </row>
    <row r="3" ht="14.25">
      <c r="C3" s="18" t="s">
        <v>4</v>
      </c>
    </row>
    <row r="4" spans="1:3" ht="27.75" customHeight="1">
      <c r="A4" s="19" t="s">
        <v>97</v>
      </c>
      <c r="B4" s="19" t="s">
        <v>8</v>
      </c>
      <c r="C4" s="19" t="s">
        <v>98</v>
      </c>
    </row>
    <row r="5" spans="1:3" s="14" customFormat="1" ht="27.75" customHeight="1">
      <c r="A5" s="20" t="s">
        <v>132</v>
      </c>
      <c r="B5" s="21">
        <f>B7+B9+B11+B13+B15+B17+B19</f>
        <v>-9206</v>
      </c>
      <c r="C5" s="21">
        <f>C7+C9+C11+C13+C15+C17+C19</f>
        <v>45000</v>
      </c>
    </row>
    <row r="6" spans="1:3" s="14" customFormat="1" ht="27.75" customHeight="1">
      <c r="A6" s="20" t="s">
        <v>133</v>
      </c>
      <c r="B6" s="21">
        <f>B8+B10+B12+B14+B16+B18+B20</f>
        <v>595113</v>
      </c>
      <c r="C6" s="21">
        <f>C8+C10+C12+C14+C16+C18+C20</f>
        <v>640113</v>
      </c>
    </row>
    <row r="7" spans="1:3" s="14" customFormat="1" ht="27.75" customHeight="1">
      <c r="A7" s="22" t="s">
        <v>134</v>
      </c>
      <c r="B7" s="23">
        <v>667</v>
      </c>
      <c r="C7" s="23"/>
    </row>
    <row r="8" spans="1:3" s="14" customFormat="1" ht="27.75" customHeight="1">
      <c r="A8" s="22" t="s">
        <v>135</v>
      </c>
      <c r="B8" s="23">
        <v>116833</v>
      </c>
      <c r="C8" s="23">
        <v>116833</v>
      </c>
    </row>
    <row r="9" spans="1:3" s="14" customFormat="1" ht="27.75" customHeight="1">
      <c r="A9" s="22" t="s">
        <v>136</v>
      </c>
      <c r="B9" s="24">
        <v>-21858</v>
      </c>
      <c r="C9" s="24">
        <v>-8122</v>
      </c>
    </row>
    <row r="10" spans="1:3" s="14" customFormat="1" ht="27.75" customHeight="1">
      <c r="A10" s="22" t="s">
        <v>137</v>
      </c>
      <c r="B10" s="24">
        <v>75014</v>
      </c>
      <c r="C10" s="24">
        <v>66890</v>
      </c>
    </row>
    <row r="11" spans="1:3" s="14" customFormat="1" ht="27.75" customHeight="1">
      <c r="A11" s="22" t="s">
        <v>138</v>
      </c>
      <c r="B11" s="24">
        <v>18483</v>
      </c>
      <c r="C11" s="24">
        <v>20822</v>
      </c>
    </row>
    <row r="12" spans="1:3" s="14" customFormat="1" ht="27.75" customHeight="1">
      <c r="A12" s="22" t="s">
        <v>139</v>
      </c>
      <c r="B12" s="24">
        <v>125654</v>
      </c>
      <c r="C12" s="24">
        <v>146475</v>
      </c>
    </row>
    <row r="13" spans="1:3" s="14" customFormat="1" ht="27.75" customHeight="1">
      <c r="A13" s="22" t="s">
        <v>140</v>
      </c>
      <c r="B13" s="24">
        <v>4330</v>
      </c>
      <c r="C13" s="24">
        <v>8221</v>
      </c>
    </row>
    <row r="14" spans="1:3" s="14" customFormat="1" ht="27.75" customHeight="1">
      <c r="A14" s="22" t="s">
        <v>141</v>
      </c>
      <c r="B14" s="24">
        <v>81469</v>
      </c>
      <c r="C14" s="24">
        <v>89690</v>
      </c>
    </row>
    <row r="15" spans="1:3" s="14" customFormat="1" ht="27.75" customHeight="1">
      <c r="A15" s="22" t="s">
        <v>142</v>
      </c>
      <c r="B15" s="24">
        <v>-2631</v>
      </c>
      <c r="C15" s="24">
        <v>32486</v>
      </c>
    </row>
    <row r="16" spans="1:3" s="14" customFormat="1" ht="27.75" customHeight="1">
      <c r="A16" s="22" t="s">
        <v>143</v>
      </c>
      <c r="B16" s="24">
        <v>160612</v>
      </c>
      <c r="C16" s="24">
        <v>193099</v>
      </c>
    </row>
    <row r="17" spans="1:3" s="14" customFormat="1" ht="27.75" customHeight="1">
      <c r="A17" s="22" t="s">
        <v>144</v>
      </c>
      <c r="B17" s="24">
        <v>-4352</v>
      </c>
      <c r="C17" s="24">
        <v>-4188</v>
      </c>
    </row>
    <row r="18" spans="1:3" s="14" customFormat="1" ht="27.75" customHeight="1">
      <c r="A18" s="22" t="s">
        <v>145</v>
      </c>
      <c r="B18" s="24">
        <v>14643</v>
      </c>
      <c r="C18" s="24">
        <v>10457</v>
      </c>
    </row>
    <row r="19" spans="1:3" s="14" customFormat="1" ht="27.75" customHeight="1">
      <c r="A19" s="22" t="s">
        <v>146</v>
      </c>
      <c r="B19" s="24">
        <v>-3845</v>
      </c>
      <c r="C19" s="24">
        <v>-4219</v>
      </c>
    </row>
    <row r="20" spans="1:3" s="14" customFormat="1" ht="27.75" customHeight="1">
      <c r="A20" s="22" t="s">
        <v>147</v>
      </c>
      <c r="B20" s="24">
        <v>20888</v>
      </c>
      <c r="C20" s="24">
        <v>16669</v>
      </c>
    </row>
  </sheetData>
  <sheetProtection/>
  <mergeCells count="1">
    <mergeCell ref="A2:C2"/>
  </mergeCells>
  <printOptions horizontalCentered="1"/>
  <pageMargins left="0.66875" right="0.6416666666666667" top="0.53125" bottom="0.53125" header="0.3145833333333333" footer="0.3145833333333333"/>
  <pageSetup firstPageNumber="46" useFirstPageNumber="1" fitToHeight="1" fitToWidth="1" horizontalDpi="600" verticalDpi="600" orientation="landscape" paperSize="9" scale="96"/>
  <headerFooter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="120" zoomScaleNormal="120" workbookViewId="0" topLeftCell="A1">
      <selection activeCell="A4" sqref="A4:IV19"/>
    </sheetView>
  </sheetViews>
  <sheetFormatPr defaultColWidth="10.00390625" defaultRowHeight="13.5"/>
  <cols>
    <col min="1" max="1" width="30.125" style="2" bestFit="1" customWidth="1"/>
    <col min="2" max="3" width="18.00390625" style="2" customWidth="1"/>
    <col min="4" max="4" width="37.125" style="2" customWidth="1"/>
    <col min="5" max="6" width="19.125" style="2" customWidth="1"/>
    <col min="7" max="16384" width="10.00390625" style="2" customWidth="1"/>
  </cols>
  <sheetData>
    <row r="1" ht="18" customHeight="1">
      <c r="A1" s="3" t="s">
        <v>148</v>
      </c>
    </row>
    <row r="2" spans="1:6" ht="27.75" customHeight="1">
      <c r="A2" s="4" t="s">
        <v>149</v>
      </c>
      <c r="B2" s="4"/>
      <c r="C2" s="4"/>
      <c r="D2" s="4"/>
      <c r="E2" s="4"/>
      <c r="F2" s="4"/>
    </row>
    <row r="3" spans="3:6" ht="15.75">
      <c r="C3" s="5"/>
      <c r="F3" s="6" t="s">
        <v>150</v>
      </c>
    </row>
    <row r="4" spans="1:6" ht="24" customHeight="1">
      <c r="A4" s="7" t="s">
        <v>34</v>
      </c>
      <c r="B4" s="7" t="s">
        <v>35</v>
      </c>
      <c r="C4" s="7" t="s">
        <v>36</v>
      </c>
      <c r="D4" s="7" t="s">
        <v>34</v>
      </c>
      <c r="E4" s="7" t="s">
        <v>35</v>
      </c>
      <c r="F4" s="7" t="s">
        <v>36</v>
      </c>
    </row>
    <row r="5" spans="1:6" s="1" customFormat="1" ht="24" customHeight="1">
      <c r="A5" s="8" t="s">
        <v>151</v>
      </c>
      <c r="B5" s="9"/>
      <c r="C5" s="9"/>
      <c r="D5" s="8" t="s">
        <v>152</v>
      </c>
      <c r="E5" s="9"/>
      <c r="F5" s="9"/>
    </row>
    <row r="6" spans="1:6" s="1" customFormat="1" ht="24" customHeight="1">
      <c r="A6" s="10" t="s">
        <v>153</v>
      </c>
      <c r="B6" s="11">
        <v>238711</v>
      </c>
      <c r="C6" s="11">
        <v>242521</v>
      </c>
      <c r="D6" s="10" t="s">
        <v>154</v>
      </c>
      <c r="E6" s="11">
        <v>330518</v>
      </c>
      <c r="F6" s="11">
        <v>331925</v>
      </c>
    </row>
    <row r="7" spans="1:6" s="1" customFormat="1" ht="24" customHeight="1">
      <c r="A7" s="10" t="s">
        <v>155</v>
      </c>
      <c r="B7" s="11">
        <v>155614</v>
      </c>
      <c r="C7" s="11">
        <v>157170</v>
      </c>
      <c r="D7" s="10" t="s">
        <v>155</v>
      </c>
      <c r="E7" s="11">
        <v>283246</v>
      </c>
      <c r="F7" s="11">
        <v>284886</v>
      </c>
    </row>
    <row r="8" spans="1:6" s="1" customFormat="1" ht="24" customHeight="1">
      <c r="A8" s="10" t="s">
        <v>156</v>
      </c>
      <c r="B8" s="11">
        <v>83097</v>
      </c>
      <c r="C8" s="11">
        <v>85351</v>
      </c>
      <c r="D8" s="10" t="s">
        <v>157</v>
      </c>
      <c r="E8" s="11">
        <v>47272</v>
      </c>
      <c r="F8" s="11">
        <v>47039</v>
      </c>
    </row>
    <row r="9" spans="1:6" s="1" customFormat="1" ht="24" customHeight="1">
      <c r="A9" s="10" t="s">
        <v>158</v>
      </c>
      <c r="B9" s="11">
        <v>82986</v>
      </c>
      <c r="C9" s="11">
        <v>85251</v>
      </c>
      <c r="D9" s="8" t="s">
        <v>159</v>
      </c>
      <c r="E9" s="12"/>
      <c r="F9" s="12"/>
    </row>
    <row r="10" spans="1:6" s="1" customFormat="1" ht="24" customHeight="1">
      <c r="A10" s="10" t="s">
        <v>160</v>
      </c>
      <c r="B10" s="11">
        <v>111</v>
      </c>
      <c r="C10" s="11">
        <v>100</v>
      </c>
      <c r="D10" s="10" t="s">
        <v>161</v>
      </c>
      <c r="E10" s="11">
        <v>2583208</v>
      </c>
      <c r="F10" s="11">
        <v>2528857</v>
      </c>
    </row>
    <row r="11" spans="1:6" s="1" customFormat="1" ht="24" customHeight="1">
      <c r="A11" s="10" t="s">
        <v>162</v>
      </c>
      <c r="B11" s="11">
        <v>145557</v>
      </c>
      <c r="C11" s="11">
        <v>147012</v>
      </c>
      <c r="D11" s="8" t="s">
        <v>163</v>
      </c>
      <c r="E11" s="12"/>
      <c r="F11" s="12"/>
    </row>
    <row r="12" spans="1:6" s="1" customFormat="1" ht="24" customHeight="1">
      <c r="A12" s="8" t="s">
        <v>164</v>
      </c>
      <c r="B12" s="12"/>
      <c r="C12" s="12"/>
      <c r="D12" s="10" t="s">
        <v>153</v>
      </c>
      <c r="E12" s="11">
        <v>181285</v>
      </c>
      <c r="F12" s="11">
        <v>181466</v>
      </c>
    </row>
    <row r="13" spans="1:6" s="1" customFormat="1" ht="24" customHeight="1">
      <c r="A13" s="10" t="s">
        <v>153</v>
      </c>
      <c r="B13" s="11">
        <v>82227</v>
      </c>
      <c r="C13" s="11">
        <v>83787</v>
      </c>
      <c r="D13" s="10" t="s">
        <v>165</v>
      </c>
      <c r="E13" s="11">
        <v>455</v>
      </c>
      <c r="F13" s="11">
        <v>480</v>
      </c>
    </row>
    <row r="14" spans="1:6" s="1" customFormat="1" ht="24" customHeight="1">
      <c r="A14" s="10" t="s">
        <v>155</v>
      </c>
      <c r="B14" s="11">
        <v>61215</v>
      </c>
      <c r="C14" s="11">
        <v>62132</v>
      </c>
      <c r="D14" s="8" t="s">
        <v>166</v>
      </c>
      <c r="E14" s="12"/>
      <c r="F14" s="12"/>
    </row>
    <row r="15" spans="1:6" s="1" customFormat="1" ht="24" customHeight="1">
      <c r="A15" s="10" t="s">
        <v>167</v>
      </c>
      <c r="B15" s="11">
        <v>21012</v>
      </c>
      <c r="C15" s="11">
        <v>21655</v>
      </c>
      <c r="D15" s="10" t="s">
        <v>153</v>
      </c>
      <c r="E15" s="13">
        <v>118880</v>
      </c>
      <c r="F15" s="13">
        <v>119460</v>
      </c>
    </row>
    <row r="16" spans="1:6" s="1" customFormat="1" ht="24" customHeight="1">
      <c r="A16" s="10" t="s">
        <v>162</v>
      </c>
      <c r="B16" s="11">
        <v>60755</v>
      </c>
      <c r="C16" s="11">
        <v>61667</v>
      </c>
      <c r="D16" s="10" t="s">
        <v>168</v>
      </c>
      <c r="E16" s="13">
        <v>21844</v>
      </c>
      <c r="F16" s="13">
        <v>23960</v>
      </c>
    </row>
    <row r="17" spans="1:6" s="1" customFormat="1" ht="24" customHeight="1">
      <c r="A17" s="8" t="s">
        <v>169</v>
      </c>
      <c r="B17" s="12"/>
      <c r="C17" s="12"/>
      <c r="D17" s="12"/>
      <c r="E17" s="12"/>
      <c r="F17" s="12"/>
    </row>
    <row r="18" spans="1:6" s="1" customFormat="1" ht="24" customHeight="1">
      <c r="A18" s="10" t="s">
        <v>170</v>
      </c>
      <c r="B18" s="11">
        <v>380004</v>
      </c>
      <c r="C18" s="11">
        <v>380612</v>
      </c>
      <c r="D18" s="12"/>
      <c r="E18" s="12"/>
      <c r="F18" s="12"/>
    </row>
    <row r="19" spans="1:6" ht="24" customHeight="1">
      <c r="A19" s="10" t="s">
        <v>171</v>
      </c>
      <c r="B19" s="11">
        <v>357383</v>
      </c>
      <c r="C19" s="11">
        <v>362583</v>
      </c>
      <c r="D19" s="12"/>
      <c r="E19" s="12"/>
      <c r="F19" s="12"/>
    </row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</sheetData>
  <sheetProtection/>
  <mergeCells count="1">
    <mergeCell ref="A2:F2"/>
  </mergeCells>
  <printOptions horizontalCentered="1"/>
  <pageMargins left="0.5902777777777778" right="0.5902777777777778" top="0.5902777777777778" bottom="0.5902777777777778" header="0.3145833333333333" footer="0.39305555555555555"/>
  <pageSetup firstPageNumber="47" useFirstPageNumber="1" fitToHeight="1" fitToWidth="1" horizontalDpi="600" verticalDpi="600" orientation="landscape" paperSize="9" scale="96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Administrator</cp:lastModifiedBy>
  <cp:lastPrinted>2022-01-06T03:44:06Z</cp:lastPrinted>
  <dcterms:created xsi:type="dcterms:W3CDTF">2016-11-23T02:46:12Z</dcterms:created>
  <dcterms:modified xsi:type="dcterms:W3CDTF">2022-01-07T09:15:01Z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73D145BF60FF445BBD5080A954E0D929</vt:lpwstr>
  </property>
  <property fmtid="{D5CDD505-2E9C-101B-9397-08002B2CF9AE}" pid="4" name="KSOProductBuildV">
    <vt:lpwstr>2052-11.1.0.11294</vt:lpwstr>
  </property>
</Properties>
</file>