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3" activeTab="4"/>
  </bookViews>
  <sheets>
    <sheet name="表头" sheetId="1" r:id="rId1"/>
    <sheet name="2021年汕尾市市级国有资本经营预算收支执行情况表" sheetId="2" r:id="rId2"/>
    <sheet name="2022年汕尾市市级国有资本经营预算收支总表" sheetId="3" r:id="rId3"/>
    <sheet name="2022年汕尾市市级国有资本经营预算收入表" sheetId="4" r:id="rId4"/>
    <sheet name="2022年汕尾市市级国有资本经营预算支出表" sheetId="5" r:id="rId5"/>
  </sheets>
  <definedNames>
    <definedName name="_xlnm.Print_Titles" localSheetId="3">'2022年汕尾市市级国有资本经营预算收入表'!$2:$5</definedName>
    <definedName name="_xlnm.Print_Area" localSheetId="1">'2021年汕尾市市级国有资本经营预算收支执行情况表'!$A$1:$J$19</definedName>
    <definedName name="_xlnm.Print_Titles" localSheetId="4">'2022年汕尾市市级国有资本经营预算支出表'!$3:$4</definedName>
  </definedNames>
  <calcPr fullCalcOnLoad="1"/>
</workbook>
</file>

<file path=xl/sharedStrings.xml><?xml version="1.0" encoding="utf-8"?>
<sst xmlns="http://schemas.openxmlformats.org/spreadsheetml/2006/main" count="157" uniqueCount="104">
  <si>
    <t>附件6</t>
  </si>
  <si>
    <t>汕尾市市级2021年国有资本经营预算执行情况
和2022年国有资本经营预算草案</t>
  </si>
  <si>
    <t xml:space="preserve"> </t>
  </si>
  <si>
    <t>2021年汕尾市市级国有资本经营预算收支执行情况表</t>
  </si>
  <si>
    <t>单位：万元</t>
  </si>
  <si>
    <t>收      入</t>
  </si>
  <si>
    <t>支     出</t>
  </si>
  <si>
    <t>项   目</t>
  </si>
  <si>
    <t>2020年
执行数</t>
  </si>
  <si>
    <t>2021年预算
调整数</t>
  </si>
  <si>
    <t>2021年
执行数</t>
  </si>
  <si>
    <t>同比增减%</t>
  </si>
  <si>
    <t>国有资本经营预算收入</t>
  </si>
  <si>
    <t>国有资本经营预算支出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</si>
  <si>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</si>
  <si>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</si>
  <si>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</si>
  <si>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</si>
  <si>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</si>
  <si>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</si>
  <si>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</si>
  <si>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</si>
  <si>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</si>
  <si>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</si>
  <si>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</si>
  <si>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转移支付收入</t>
  </si>
  <si>
    <t>转移性支出</t>
  </si>
  <si>
    <t xml:space="preserve">  国有资本经营预算转移支付收入</t>
  </si>
  <si>
    <t xml:space="preserve">  国有资本经营预算转移支付</t>
  </si>
  <si>
    <t xml:space="preserve">  上年结转</t>
  </si>
  <si>
    <t xml:space="preserve">  调出资金</t>
  </si>
  <si>
    <t xml:space="preserve">  结转下年</t>
  </si>
  <si>
    <t>收入总计</t>
  </si>
  <si>
    <t>支出总计</t>
  </si>
  <si>
    <t>2022年汕尾市市级国有资本经营预算收支总表</t>
  </si>
  <si>
    <t>预计2021年
执行数</t>
  </si>
  <si>
    <t>预算数</t>
  </si>
  <si>
    <t>2021年</t>
  </si>
  <si>
    <t>2022年</t>
  </si>
  <si>
    <t>增减%</t>
  </si>
  <si>
    <t>国有资本经营收入</t>
  </si>
  <si>
    <t>转移性收入</t>
  </si>
  <si>
    <t xml:space="preserve">   国有资本经营预算转移支付收入</t>
  </si>
  <si>
    <t xml:space="preserve">   国有资本经营预算转移支付</t>
  </si>
  <si>
    <t xml:space="preserve">   国有资本经营预算上解收入</t>
  </si>
  <si>
    <t xml:space="preserve">   调出资金</t>
  </si>
  <si>
    <t xml:space="preserve">   上年结转</t>
  </si>
  <si>
    <t xml:space="preserve">   结转下年</t>
  </si>
  <si>
    <t xml:space="preserve">         支出总计</t>
  </si>
  <si>
    <t>2022年汕尾市市级国有资本经营预算收入表</t>
  </si>
  <si>
    <t>科目编码</t>
  </si>
  <si>
    <t>科目名称</t>
  </si>
  <si>
    <t>备注</t>
  </si>
  <si>
    <t>一、国有资本经营收入</t>
  </si>
  <si>
    <t xml:space="preserve">    烟草企业利润收入</t>
  </si>
  <si>
    <r>
      <t xml:space="preserve">        </t>
    </r>
    <r>
      <rPr>
        <sz val="10"/>
        <rFont val="宋体"/>
        <family val="0"/>
      </rPr>
      <t>其他国有资本经营预算企业利润收入</t>
    </r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</si>
  <si>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</si>
  <si>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</si>
  <si>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</si>
  <si>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</t>
    </r>
    <r>
      <rPr>
        <sz val="10"/>
        <rFont val="宋体"/>
        <family val="0"/>
      </rPr>
      <t>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</si>
  <si>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</si>
  <si>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</si>
  <si>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 </t>
    </r>
    <r>
      <rPr>
        <sz val="10"/>
        <rFont val="宋体"/>
        <family val="0"/>
      </rPr>
      <t>国有股权、股份清算收入</t>
    </r>
  </si>
  <si>
    <r>
      <t xml:space="preserve">          </t>
    </r>
    <r>
      <rPr>
        <sz val="10"/>
        <rFont val="宋体"/>
        <family val="0"/>
      </rPr>
      <t>国有独资企业清算收入</t>
    </r>
  </si>
  <si>
    <r>
      <t xml:space="preserve">          </t>
    </r>
    <r>
      <rPr>
        <sz val="10"/>
        <rFont val="宋体"/>
        <family val="0"/>
      </rPr>
      <t>其他国有资本经营预算企业清算收入</t>
    </r>
  </si>
  <si>
    <t>(五）其他国有资本经营预算收入</t>
  </si>
  <si>
    <t>二、转移性收入</t>
  </si>
  <si>
    <t>国有资本经营预算转移支付收入</t>
  </si>
  <si>
    <r>
      <t xml:space="preserve">          </t>
    </r>
    <r>
      <rPr>
        <sz val="10"/>
        <rFont val="宋体"/>
        <family val="0"/>
      </rPr>
      <t>国有资本经营预算转移支付收入</t>
    </r>
  </si>
  <si>
    <t>上解收入</t>
  </si>
  <si>
    <t xml:space="preserve">    国有资本经营预算上解收入</t>
  </si>
  <si>
    <t>上年结余收入</t>
  </si>
  <si>
    <t xml:space="preserve">    国有资本经营预算上年结余收入</t>
  </si>
  <si>
    <t>2022年汕尾市市级国有资本经营预算支出表</t>
  </si>
  <si>
    <t>科目名称（填列至项级科目）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</si>
  <si>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</si>
  <si>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</si>
  <si>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</si>
  <si>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</si>
  <si>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</si>
  <si>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</si>
  <si>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</si>
  <si>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</si>
  <si>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r>
      <t xml:space="preserve"> </t>
    </r>
    <r>
      <rPr>
        <sz val="10"/>
        <rFont val="宋体"/>
        <family val="0"/>
      </rPr>
      <t xml:space="preserve">   离休干部医药费补助支出</t>
    </r>
  </si>
  <si>
    <t xml:space="preserve">    其他解决历史遗留问题及改革成本支出</t>
  </si>
  <si>
    <t xml:space="preserve">  国有企业资本金注入</t>
  </si>
  <si>
    <r>
      <t xml:space="preserve"> </t>
    </r>
    <r>
      <rPr>
        <sz val="10"/>
        <rFont val="宋体"/>
        <family val="0"/>
      </rPr>
      <t xml:space="preserve">   国有经济结构调整支出</t>
    </r>
  </si>
  <si>
    <r>
      <t xml:space="preserve"> </t>
    </r>
    <r>
      <rPr>
        <sz val="10"/>
        <rFont val="宋体"/>
        <family val="0"/>
      </rPr>
      <t xml:space="preserve">   公益性设施投资支出</t>
    </r>
  </si>
  <si>
    <r>
      <t xml:space="preserve"> </t>
    </r>
    <r>
      <rPr>
        <sz val="10"/>
        <rFont val="宋体"/>
        <family val="0"/>
      </rPr>
      <t xml:space="preserve">   前瞻性战略性产业发展</t>
    </r>
  </si>
  <si>
    <r>
      <t xml:space="preserve"> </t>
    </r>
    <r>
      <rPr>
        <sz val="10"/>
        <rFont val="宋体"/>
        <family val="0"/>
      </rPr>
      <t xml:space="preserve">   生态环境保护支出</t>
    </r>
  </si>
  <si>
    <r>
      <t xml:space="preserve"> </t>
    </r>
    <r>
      <rPr>
        <sz val="10"/>
        <rFont val="宋体"/>
        <family val="0"/>
      </rPr>
      <t xml:space="preserve">   支持科技进步支出</t>
    </r>
  </si>
  <si>
    <r>
      <t xml:space="preserve"> </t>
    </r>
    <r>
      <rPr>
        <sz val="10"/>
        <rFont val="宋体"/>
        <family val="0"/>
      </rPr>
      <t xml:space="preserve">   保障国家经济安全支持</t>
    </r>
  </si>
  <si>
    <r>
      <t xml:space="preserve"> </t>
    </r>
    <r>
      <rPr>
        <sz val="10"/>
        <rFont val="宋体"/>
        <family val="0"/>
      </rPr>
      <t xml:space="preserve">   对外投资合作支出</t>
    </r>
  </si>
  <si>
    <r>
      <t xml:space="preserve"> </t>
    </r>
    <r>
      <rPr>
        <sz val="10"/>
        <rFont val="宋体"/>
        <family val="0"/>
      </rPr>
      <t xml:space="preserve">   其他国有企业资本金注入</t>
    </r>
  </si>
  <si>
    <t xml:space="preserve">  国有企业政策性补贴</t>
  </si>
  <si>
    <r>
      <t xml:space="preserve"> </t>
    </r>
    <r>
      <rPr>
        <sz val="10"/>
        <rFont val="宋体"/>
        <family val="0"/>
      </rPr>
      <t xml:space="preserve">   国有企业政策性补贴</t>
    </r>
  </si>
  <si>
    <t xml:space="preserve">  其他国有资本经营预算支出</t>
  </si>
  <si>
    <r>
      <t xml:space="preserve"> </t>
    </r>
    <r>
      <rPr>
        <sz val="10"/>
        <rFont val="宋体"/>
        <family val="0"/>
      </rPr>
      <t xml:space="preserve">   其他国有资本经营预算支出</t>
    </r>
  </si>
  <si>
    <r>
      <t xml:space="preserve"> </t>
    </r>
    <r>
      <rPr>
        <sz val="10"/>
        <rFont val="宋体"/>
        <family val="0"/>
      </rPr>
      <t xml:space="preserve">   国有资本经营预算转移支付支出</t>
    </r>
  </si>
  <si>
    <t xml:space="preserve">  上解支出</t>
  </si>
  <si>
    <t xml:space="preserve">    国有资本经营预算上解支出</t>
  </si>
  <si>
    <r>
      <t xml:space="preserve"> </t>
    </r>
    <r>
      <rPr>
        <sz val="10"/>
        <rFont val="宋体"/>
        <family val="0"/>
      </rPr>
      <t xml:space="preserve">   国有资本经营预算调出资金</t>
    </r>
  </si>
  <si>
    <t xml:space="preserve">  年终结余</t>
  </si>
  <si>
    <t xml:space="preserve">    国有经营预算年终结余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</si>
</sst>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0_ ;_ * \-#,##0.00_ ;_ * &quot;-&quot;??.00_ ;_ @_ "/>
    <numFmt numFmtId="179" formatCode="_ * #,##0_ ;_ * \-#,##0_ ;_ * &quot;-&quot;??_ ;_ @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0"/>
      <name val="方正小标宋简体"/>
      <family val="4"/>
    </font>
    <font>
      <sz val="10"/>
      <name val="Times New Roman"/>
      <family val="1"/>
    </font>
    <font>
      <sz val="10"/>
      <name val="仿宋_GB2312"/>
      <family val="3"/>
    </font>
    <font>
      <sz val="22"/>
      <color indexed="8"/>
      <name val="方正小标宋简体"/>
      <family val="4"/>
    </font>
    <font>
      <sz val="24"/>
      <color indexed="8"/>
      <name val="方正小标宋_GBK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26"/>
      <name val="方正小标宋_GBK"/>
      <family val="4"/>
    </font>
    <font>
      <sz val="20"/>
      <name val="宋体"/>
      <family val="0"/>
    </font>
    <font>
      <sz val="16"/>
      <name val="宋体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/>
      <right/>
      <top style="thin"/>
      <bottom style="thin"/>
    </border>
    <border>
      <left>
        <color indexed="8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0" fontId="22" fillId="8" borderId="0" applyNumberFormat="0" applyBorder="0" applyAlignment="0" applyProtection="0"/>
    <xf numFmtId="0" fontId="28" fillId="0" borderId="5" applyNumberFormat="0" applyFill="0" applyAlignment="0" applyProtection="0"/>
    <xf numFmtId="0" fontId="22" fillId="9" borderId="0" applyNumberFormat="0" applyBorder="0" applyAlignment="0" applyProtection="0"/>
    <xf numFmtId="0" fontId="37" fillId="10" borderId="6" applyNumberFormat="0" applyAlignment="0" applyProtection="0"/>
    <xf numFmtId="0" fontId="31" fillId="10" borderId="1" applyNumberFormat="0" applyAlignment="0" applyProtection="0"/>
    <xf numFmtId="0" fontId="33" fillId="11" borderId="7" applyNumberFormat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36" fillId="0" borderId="8" applyNumberFormat="0" applyFill="0" applyAlignment="0" applyProtection="0"/>
    <xf numFmtId="0" fontId="38" fillId="0" borderId="9" applyNumberFormat="0" applyFill="0" applyAlignment="0" applyProtection="0"/>
    <xf numFmtId="0" fontId="35" fillId="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 wrapText="1"/>
    </xf>
    <xf numFmtId="43" fontId="5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177" fontId="5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176" fontId="5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43" fontId="5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/>
    </xf>
    <xf numFmtId="178" fontId="5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8" fontId="5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78" fontId="6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78" fontId="5" fillId="0" borderId="15" xfId="0" applyNumberFormat="1" applyFont="1" applyBorder="1" applyAlignment="1">
      <alignment vertical="center" wrapText="1"/>
    </xf>
    <xf numFmtId="177" fontId="6" fillId="0" borderId="15" xfId="0" applyNumberFormat="1" applyFont="1" applyBorder="1" applyAlignment="1">
      <alignment horizontal="right" vertical="center" wrapText="1"/>
    </xf>
    <xf numFmtId="177" fontId="5" fillId="0" borderId="15" xfId="0" applyNumberFormat="1" applyFont="1" applyFill="1" applyBorder="1" applyAlignment="1">
      <alignment horizontal="right" vertical="center" wrapText="1"/>
    </xf>
    <xf numFmtId="178" fontId="0" fillId="0" borderId="15" xfId="0" applyNumberFormat="1" applyFont="1" applyBorder="1" applyAlignment="1">
      <alignment vertical="center" wrapText="1"/>
    </xf>
    <xf numFmtId="179" fontId="5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/>
    </xf>
    <xf numFmtId="177" fontId="10" fillId="0" borderId="15" xfId="0" applyNumberFormat="1" applyFont="1" applyBorder="1" applyAlignment="1">
      <alignment horizontal="right"/>
    </xf>
    <xf numFmtId="177" fontId="10" fillId="0" borderId="15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vertical="center" wrapText="1"/>
    </xf>
    <xf numFmtId="177" fontId="5" fillId="0" borderId="15" xfId="0" applyNumberFormat="1" applyFont="1" applyFill="1" applyBorder="1" applyAlignment="1">
      <alignment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9" fontId="6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7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9" fontId="5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/>
    </xf>
    <xf numFmtId="178" fontId="10" fillId="0" borderId="1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9" fontId="42" fillId="0" borderId="15" xfId="22" applyNumberFormat="1" applyFont="1" applyBorder="1" applyAlignment="1">
      <alignment horizontal="right" vertical="center" wrapText="1"/>
    </xf>
    <xf numFmtId="178" fontId="43" fillId="0" borderId="15" xfId="22" applyNumberFormat="1" applyFont="1" applyBorder="1" applyAlignment="1">
      <alignment horizontal="center" vertical="center" wrapText="1"/>
    </xf>
    <xf numFmtId="179" fontId="43" fillId="0" borderId="15" xfId="22" applyNumberFormat="1" applyFont="1" applyBorder="1" applyAlignment="1">
      <alignment vertical="center" wrapText="1"/>
    </xf>
    <xf numFmtId="179" fontId="6" fillId="0" borderId="15" xfId="22" applyNumberFormat="1" applyFont="1" applyFill="1" applyBorder="1" applyAlignment="1">
      <alignment horizontal="right" vertical="center" wrapText="1"/>
    </xf>
    <xf numFmtId="179" fontId="43" fillId="0" borderId="15" xfId="22" applyNumberFormat="1" applyFont="1" applyBorder="1" applyAlignment="1">
      <alignment horizontal="right" vertical="center" wrapText="1"/>
    </xf>
    <xf numFmtId="179" fontId="5" fillId="0" borderId="15" xfId="64" applyNumberFormat="1" applyFont="1" applyBorder="1" applyAlignment="1">
      <alignment horizontal="right" vertical="center" wrapText="1"/>
      <protection/>
    </xf>
    <xf numFmtId="179" fontId="43" fillId="0" borderId="15" xfId="22" applyNumberFormat="1" applyFont="1" applyFill="1" applyBorder="1" applyAlignment="1">
      <alignment horizontal="right" vertical="center" wrapText="1"/>
    </xf>
    <xf numFmtId="179" fontId="5" fillId="0" borderId="15" xfId="64" applyNumberFormat="1" applyFont="1" applyFill="1" applyBorder="1" applyAlignment="1">
      <alignment horizontal="right" vertical="center" wrapText="1"/>
      <protection/>
    </xf>
    <xf numFmtId="0" fontId="5" fillId="0" borderId="15" xfId="0" applyFont="1" applyBorder="1" applyAlignment="1">
      <alignment horizontal="center" vertical="center" wrapText="1"/>
    </xf>
    <xf numFmtId="179" fontId="6" fillId="0" borderId="15" xfId="64" applyNumberFormat="1" applyFont="1" applyBorder="1" applyAlignment="1">
      <alignment horizontal="right" vertical="center" wrapText="1"/>
      <protection/>
    </xf>
    <xf numFmtId="179" fontId="43" fillId="0" borderId="15" xfId="22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179" fontId="6" fillId="0" borderId="15" xfId="64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8" sqref="C8"/>
    </sheetView>
  </sheetViews>
  <sheetFormatPr defaultColWidth="9.00390625" defaultRowHeight="14.25"/>
  <cols>
    <col min="1" max="1" width="14.75390625" style="0" customWidth="1"/>
    <col min="2" max="2" width="14.25390625" style="0" customWidth="1"/>
    <col min="3" max="3" width="11.00390625" style="0" customWidth="1"/>
  </cols>
  <sheetData>
    <row r="1" spans="1:12" ht="18.75">
      <c r="A1" s="89" t="s">
        <v>0</v>
      </c>
      <c r="B1" s="90"/>
      <c r="C1" s="91"/>
      <c r="D1" s="91"/>
      <c r="E1" s="90"/>
      <c r="F1" s="90"/>
      <c r="G1" s="90"/>
      <c r="H1" s="90"/>
      <c r="I1" s="90"/>
      <c r="J1" s="90"/>
      <c r="K1" s="90"/>
      <c r="L1" s="90"/>
    </row>
    <row r="2" spans="1:4" ht="18.75">
      <c r="A2" s="89"/>
      <c r="C2" s="91"/>
      <c r="D2" s="91"/>
    </row>
    <row r="3" spans="3:4" ht="18.75">
      <c r="C3" s="91"/>
      <c r="D3" s="91"/>
    </row>
    <row r="4" ht="105.75" customHeight="1"/>
    <row r="5" spans="1:12" ht="64.5" customHeight="1">
      <c r="A5" s="92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0" ht="25.5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25.5">
      <c r="A7" s="94"/>
      <c r="B7" s="94"/>
      <c r="C7" s="94"/>
      <c r="D7" s="94"/>
      <c r="E7" s="94"/>
      <c r="F7" s="94"/>
      <c r="G7" s="94"/>
      <c r="H7" s="94"/>
      <c r="I7" s="94"/>
      <c r="J7" s="94"/>
    </row>
    <row r="9" spans="1:12" ht="20.2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1:12" ht="18.75">
      <c r="K10" s="90"/>
      <c r="L10" s="90"/>
    </row>
    <row r="13" spans="1:10" ht="18.75">
      <c r="A13" s="97" t="s">
        <v>2</v>
      </c>
      <c r="B13" s="96"/>
      <c r="C13" s="96"/>
      <c r="D13" s="96"/>
      <c r="E13" s="96"/>
      <c r="F13" s="96"/>
      <c r="G13" s="96"/>
      <c r="H13" s="96"/>
      <c r="I13" s="96"/>
      <c r="J13" s="96"/>
    </row>
  </sheetData>
  <sheetProtection/>
  <mergeCells count="3">
    <mergeCell ref="A5:L5"/>
    <mergeCell ref="B9:L9"/>
    <mergeCell ref="A13:J13"/>
  </mergeCells>
  <printOptions horizontalCentered="1" vertic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="85" zoomScaleNormal="85" workbookViewId="0" topLeftCell="A1">
      <selection activeCell="G18" sqref="G18:I18"/>
    </sheetView>
  </sheetViews>
  <sheetFormatPr defaultColWidth="9.00390625" defaultRowHeight="14.25"/>
  <cols>
    <col min="1" max="1" width="22.25390625" style="0" customWidth="1"/>
    <col min="2" max="2" width="10.50390625" style="0" customWidth="1"/>
    <col min="3" max="3" width="11.625" style="0" customWidth="1"/>
    <col min="4" max="4" width="10.75390625" style="0" customWidth="1"/>
    <col min="5" max="5" width="11.00390625" style="0" customWidth="1"/>
    <col min="6" max="6" width="23.00390625" style="0" customWidth="1"/>
    <col min="7" max="7" width="11.00390625" style="0" customWidth="1"/>
    <col min="8" max="8" width="11.75390625" style="0" customWidth="1"/>
    <col min="9" max="9" width="11.125" style="0" customWidth="1"/>
    <col min="10" max="10" width="11.75390625" style="0" customWidth="1"/>
  </cols>
  <sheetData>
    <row r="2" spans="1:10" ht="31.5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44"/>
      <c r="B3" s="44"/>
      <c r="C3" s="44"/>
      <c r="D3" s="44"/>
      <c r="E3" s="44"/>
      <c r="F3" s="44"/>
      <c r="G3" s="44"/>
      <c r="H3" s="44"/>
      <c r="I3" s="88" t="s">
        <v>4</v>
      </c>
      <c r="J3" s="88"/>
    </row>
    <row r="4" spans="1:10" ht="24" customHeight="1">
      <c r="A4" s="71" t="s">
        <v>5</v>
      </c>
      <c r="B4" s="72"/>
      <c r="C4" s="72"/>
      <c r="D4" s="72"/>
      <c r="E4" s="73"/>
      <c r="F4" s="71" t="s">
        <v>6</v>
      </c>
      <c r="G4" s="72"/>
      <c r="H4" s="72"/>
      <c r="I4" s="72"/>
      <c r="J4" s="73"/>
    </row>
    <row r="5" spans="1:10" ht="14.25">
      <c r="A5" s="74" t="s">
        <v>7</v>
      </c>
      <c r="B5" s="74" t="s">
        <v>8</v>
      </c>
      <c r="C5" s="74" t="s">
        <v>9</v>
      </c>
      <c r="D5" s="74" t="s">
        <v>10</v>
      </c>
      <c r="E5" s="74" t="s">
        <v>11</v>
      </c>
      <c r="F5" s="74" t="s">
        <v>7</v>
      </c>
      <c r="G5" s="74" t="s">
        <v>8</v>
      </c>
      <c r="H5" s="74" t="s">
        <v>9</v>
      </c>
      <c r="I5" s="74" t="s">
        <v>10</v>
      </c>
      <c r="J5" s="74" t="s">
        <v>11</v>
      </c>
    </row>
    <row r="6" spans="1:10" ht="34.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30.75" customHeight="1">
      <c r="A7" s="36" t="s">
        <v>12</v>
      </c>
      <c r="B7" s="75">
        <f>SUM(B8:B12)</f>
        <v>4632</v>
      </c>
      <c r="C7" s="75">
        <f>SUM(C8:C12)</f>
        <v>5200</v>
      </c>
      <c r="D7" s="75">
        <f>SUM(D8:D12)</f>
        <v>5200</v>
      </c>
      <c r="E7" s="76">
        <f>(D7-B7)/B7*100</f>
        <v>12.26252158894646</v>
      </c>
      <c r="F7" s="77" t="s">
        <v>13</v>
      </c>
      <c r="G7" s="75">
        <f>G8+G9+G10+G11</f>
        <v>2245</v>
      </c>
      <c r="H7" s="78">
        <f>H8+H9+H10+H11</f>
        <v>2093</v>
      </c>
      <c r="I7" s="78">
        <f>I8+I9+I10+I11</f>
        <v>2083</v>
      </c>
      <c r="J7" s="76">
        <f>(I7-G7)/G7*100</f>
        <v>-7.216035634743875</v>
      </c>
    </row>
    <row r="8" spans="1:10" ht="30.75" customHeight="1">
      <c r="A8" s="36" t="s">
        <v>14</v>
      </c>
      <c r="B8" s="79">
        <v>3132</v>
      </c>
      <c r="C8" s="80">
        <v>2100</v>
      </c>
      <c r="D8" s="80">
        <v>2100</v>
      </c>
      <c r="E8" s="76">
        <f>(D8-B8)/B8*100</f>
        <v>-32.95019157088122</v>
      </c>
      <c r="F8" s="77" t="s">
        <v>15</v>
      </c>
      <c r="G8" s="81">
        <v>1500</v>
      </c>
      <c r="H8" s="82">
        <v>150</v>
      </c>
      <c r="I8" s="81">
        <v>140</v>
      </c>
      <c r="J8" s="76">
        <f>(I8-G8)/G8*100</f>
        <v>-90.66666666666666</v>
      </c>
    </row>
    <row r="9" spans="1:10" ht="30.75" customHeight="1">
      <c r="A9" s="36" t="s">
        <v>16</v>
      </c>
      <c r="B9" s="79">
        <v>1500</v>
      </c>
      <c r="C9" s="80">
        <v>3100</v>
      </c>
      <c r="D9" s="80">
        <v>3100</v>
      </c>
      <c r="E9" s="76">
        <f>(D9-B9)/B9*100</f>
        <v>106.66666666666667</v>
      </c>
      <c r="F9" s="77" t="s">
        <v>17</v>
      </c>
      <c r="G9" s="81">
        <v>600</v>
      </c>
      <c r="H9" s="82">
        <v>400</v>
      </c>
      <c r="I9" s="81">
        <v>400</v>
      </c>
      <c r="J9" s="76">
        <f>(I9-G9)/G9*100</f>
        <v>-33.33333333333333</v>
      </c>
    </row>
    <row r="10" spans="1:10" ht="30.75" customHeight="1">
      <c r="A10" s="36" t="s">
        <v>18</v>
      </c>
      <c r="B10" s="79"/>
      <c r="C10" s="80"/>
      <c r="D10" s="79"/>
      <c r="E10" s="76"/>
      <c r="F10" s="77" t="s">
        <v>19</v>
      </c>
      <c r="G10" s="81">
        <v>100</v>
      </c>
      <c r="H10" s="82">
        <v>0</v>
      </c>
      <c r="I10" s="81">
        <v>0</v>
      </c>
      <c r="J10" s="76"/>
    </row>
    <row r="11" spans="1:10" ht="30.75" customHeight="1">
      <c r="A11" s="36" t="s">
        <v>20</v>
      </c>
      <c r="B11" s="79"/>
      <c r="C11" s="80"/>
      <c r="D11" s="79"/>
      <c r="E11" s="76"/>
      <c r="F11" s="77" t="s">
        <v>21</v>
      </c>
      <c r="G11" s="81">
        <v>45</v>
      </c>
      <c r="H11" s="82">
        <v>1543</v>
      </c>
      <c r="I11" s="81">
        <v>1543</v>
      </c>
      <c r="J11" s="76">
        <f>(I11-G11)/G11*100</f>
        <v>3328.888888888889</v>
      </c>
    </row>
    <row r="12" spans="1:10" ht="30.75" customHeight="1">
      <c r="A12" s="36" t="s">
        <v>22</v>
      </c>
      <c r="B12" s="79"/>
      <c r="C12" s="80"/>
      <c r="D12" s="79"/>
      <c r="E12" s="76"/>
      <c r="F12" s="77"/>
      <c r="G12" s="81"/>
      <c r="H12" s="82"/>
      <c r="I12" s="81"/>
      <c r="J12" s="76"/>
    </row>
    <row r="13" spans="1:10" ht="30.75" customHeight="1">
      <c r="A13" s="36"/>
      <c r="B13" s="79"/>
      <c r="C13" s="80"/>
      <c r="D13" s="79"/>
      <c r="E13" s="76"/>
      <c r="F13" s="77"/>
      <c r="G13" s="81"/>
      <c r="H13" s="82"/>
      <c r="I13" s="81"/>
      <c r="J13" s="76"/>
    </row>
    <row r="14" spans="1:10" ht="30.75" customHeight="1">
      <c r="A14" s="83" t="s">
        <v>23</v>
      </c>
      <c r="B14" s="75">
        <f>B7</f>
        <v>4632</v>
      </c>
      <c r="C14" s="84">
        <f>C7</f>
        <v>5200</v>
      </c>
      <c r="D14" s="75">
        <f>D7</f>
        <v>5200</v>
      </c>
      <c r="E14" s="76">
        <f>(D14-B14)/B14*100</f>
        <v>12.26252158894646</v>
      </c>
      <c r="F14" s="85" t="s">
        <v>24</v>
      </c>
      <c r="G14" s="78">
        <f>G7</f>
        <v>2245</v>
      </c>
      <c r="H14" s="78">
        <f>H7</f>
        <v>2093</v>
      </c>
      <c r="I14" s="78">
        <f>I7</f>
        <v>2083</v>
      </c>
      <c r="J14" s="76">
        <f>(I14-G14)/G14*100</f>
        <v>-7.216035634743875</v>
      </c>
    </row>
    <row r="15" spans="1:10" ht="30.75" customHeight="1">
      <c r="A15" s="86" t="s">
        <v>25</v>
      </c>
      <c r="B15" s="75">
        <f>B16+B17</f>
        <v>1167</v>
      </c>
      <c r="C15" s="75">
        <f>C16+C17</f>
        <v>1193</v>
      </c>
      <c r="D15" s="75">
        <f>D16+D17</f>
        <v>1193</v>
      </c>
      <c r="E15" s="76">
        <f>(D15-B15)/B15*100</f>
        <v>2.227934875749786</v>
      </c>
      <c r="F15" s="77" t="s">
        <v>26</v>
      </c>
      <c r="G15" s="87">
        <f>G16+G17+G18</f>
        <v>3554</v>
      </c>
      <c r="H15" s="87">
        <f>H16+H17+H18</f>
        <v>4300</v>
      </c>
      <c r="I15" s="87">
        <f>I16+I17+I18</f>
        <v>4310</v>
      </c>
      <c r="J15" s="76">
        <f>(I15-G15)/G15*100</f>
        <v>21.271806415306695</v>
      </c>
    </row>
    <row r="16" spans="1:10" ht="30.75" customHeight="1">
      <c r="A16" s="36" t="s">
        <v>27</v>
      </c>
      <c r="B16" s="75"/>
      <c r="C16" s="80">
        <v>39</v>
      </c>
      <c r="D16" s="79">
        <v>39</v>
      </c>
      <c r="E16" s="76"/>
      <c r="F16" s="77" t="s">
        <v>28</v>
      </c>
      <c r="G16" s="75"/>
      <c r="H16" s="80">
        <v>587</v>
      </c>
      <c r="I16" s="79">
        <v>587</v>
      </c>
      <c r="J16" s="76"/>
    </row>
    <row r="17" spans="1:10" ht="30.75" customHeight="1">
      <c r="A17" s="36" t="s">
        <v>29</v>
      </c>
      <c r="B17" s="79">
        <v>1167</v>
      </c>
      <c r="C17" s="80">
        <v>1154</v>
      </c>
      <c r="D17" s="80">
        <v>1154</v>
      </c>
      <c r="E17" s="76">
        <f>(D17-B17)/B17*100</f>
        <v>-1.113967437874893</v>
      </c>
      <c r="F17" s="77" t="s">
        <v>30</v>
      </c>
      <c r="G17" s="79">
        <v>2400</v>
      </c>
      <c r="H17" s="82">
        <v>3000</v>
      </c>
      <c r="I17" s="79">
        <v>3000</v>
      </c>
      <c r="J17" s="76">
        <f>(I17-G17)/G17*100</f>
        <v>25</v>
      </c>
    </row>
    <row r="18" spans="1:10" ht="30.75" customHeight="1">
      <c r="A18" s="36"/>
      <c r="B18" s="79"/>
      <c r="C18" s="80"/>
      <c r="D18" s="80"/>
      <c r="E18" s="76"/>
      <c r="F18" s="77" t="s">
        <v>31</v>
      </c>
      <c r="G18" s="82">
        <v>1154</v>
      </c>
      <c r="H18" s="82">
        <v>713</v>
      </c>
      <c r="I18" s="82">
        <v>723</v>
      </c>
      <c r="J18" s="76">
        <f>(I18-G18)/G18*100</f>
        <v>-37.34835355285962</v>
      </c>
    </row>
    <row r="19" spans="1:10" ht="30.75" customHeight="1">
      <c r="A19" s="83" t="s">
        <v>32</v>
      </c>
      <c r="B19" s="75">
        <f>B14+B15</f>
        <v>5799</v>
      </c>
      <c r="C19" s="75">
        <f>C14+C15</f>
        <v>6393</v>
      </c>
      <c r="D19" s="75">
        <f>D14+D15</f>
        <v>6393</v>
      </c>
      <c r="E19" s="76">
        <f>(D19-B19)/B19*100</f>
        <v>10.24314536989136</v>
      </c>
      <c r="F19" s="85" t="s">
        <v>33</v>
      </c>
      <c r="G19" s="75">
        <f>G14+G15</f>
        <v>5799</v>
      </c>
      <c r="H19" s="75">
        <f>H14+H15</f>
        <v>6393</v>
      </c>
      <c r="I19" s="75">
        <f>I14+I15</f>
        <v>6393</v>
      </c>
      <c r="J19" s="76">
        <f>(I19-G19)/G19*100</f>
        <v>10.24314536989136</v>
      </c>
    </row>
  </sheetData>
  <sheetProtection/>
  <mergeCells count="14">
    <mergeCell ref="A2:J2"/>
    <mergeCell ref="I3:J3"/>
    <mergeCell ref="A4:E4"/>
    <mergeCell ref="F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2777777777778" right="0.5902777777777778" top="0.5506944444444445" bottom="0.5902777777777778" header="0.3145833333333333" footer="0.3145833333333333"/>
  <pageSetup firstPageNumber="37" useFirstPageNumber="1" fitToWidth="0" fitToHeight="1" horizontalDpi="600" verticalDpi="600" orientation="landscape" paperSize="9" scale="93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pane xSplit="1" ySplit="6" topLeftCell="B7" activePane="bottomRight" state="frozen"/>
      <selection pane="bottomRight" activeCell="B8" sqref="B8"/>
    </sheetView>
  </sheetViews>
  <sheetFormatPr defaultColWidth="9.00390625" defaultRowHeight="14.25"/>
  <cols>
    <col min="1" max="1" width="27.75390625" style="0" customWidth="1"/>
    <col min="2" max="2" width="11.375" style="0" customWidth="1"/>
    <col min="3" max="3" width="11.125" style="0" customWidth="1"/>
    <col min="4" max="5" width="11.125" style="43" customWidth="1"/>
    <col min="6" max="6" width="27.875" style="44" customWidth="1"/>
    <col min="7" max="7" width="11.75390625" style="44" customWidth="1"/>
    <col min="8" max="8" width="11.125" style="44" customWidth="1"/>
    <col min="9" max="10" width="11.125" style="43" customWidth="1"/>
    <col min="11" max="11" width="13.375" style="0" customWidth="1"/>
  </cols>
  <sheetData>
    <row r="1" spans="1:10" ht="14.25">
      <c r="A1" s="43"/>
      <c r="B1" s="43"/>
      <c r="C1" s="43"/>
      <c r="J1" s="31"/>
    </row>
    <row r="2" spans="1:10" ht="28.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4.25">
      <c r="A3" s="30"/>
      <c r="B3" s="30"/>
      <c r="C3" s="30"/>
      <c r="D3" s="29"/>
      <c r="E3" s="29"/>
      <c r="F3" s="46"/>
      <c r="G3" s="46"/>
      <c r="H3" s="46"/>
      <c r="I3" s="7" t="s">
        <v>4</v>
      </c>
      <c r="J3" s="7"/>
    </row>
    <row r="4" spans="1:10" ht="24.75" customHeight="1">
      <c r="A4" s="16" t="s">
        <v>5</v>
      </c>
      <c r="B4" s="16"/>
      <c r="C4" s="16"/>
      <c r="D4" s="16"/>
      <c r="E4" s="16"/>
      <c r="F4" s="16" t="s">
        <v>6</v>
      </c>
      <c r="G4" s="16"/>
      <c r="H4" s="16"/>
      <c r="I4" s="16"/>
      <c r="J4" s="16"/>
    </row>
    <row r="5" spans="1:10" ht="24.75" customHeight="1">
      <c r="A5" s="9" t="s">
        <v>7</v>
      </c>
      <c r="B5" s="9" t="s">
        <v>35</v>
      </c>
      <c r="C5" s="16" t="s">
        <v>36</v>
      </c>
      <c r="D5" s="16"/>
      <c r="E5" s="16"/>
      <c r="F5" s="12" t="s">
        <v>7</v>
      </c>
      <c r="G5" s="9" t="s">
        <v>35</v>
      </c>
      <c r="H5" s="16" t="s">
        <v>36</v>
      </c>
      <c r="I5" s="16"/>
      <c r="J5" s="16"/>
    </row>
    <row r="6" spans="1:10" ht="31.5" customHeight="1">
      <c r="A6" s="15"/>
      <c r="B6" s="15"/>
      <c r="C6" s="16" t="s">
        <v>37</v>
      </c>
      <c r="D6" s="16" t="s">
        <v>38</v>
      </c>
      <c r="E6" s="16" t="s">
        <v>39</v>
      </c>
      <c r="F6" s="47"/>
      <c r="G6" s="15"/>
      <c r="H6" s="16" t="s">
        <v>37</v>
      </c>
      <c r="I6" s="16" t="s">
        <v>38</v>
      </c>
      <c r="J6" s="16" t="s">
        <v>39</v>
      </c>
    </row>
    <row r="7" spans="1:10" s="42" customFormat="1" ht="24.75" customHeight="1">
      <c r="A7" s="48" t="s">
        <v>40</v>
      </c>
      <c r="B7" s="19">
        <f>SUM(B8:B12)</f>
        <v>5200</v>
      </c>
      <c r="C7" s="19">
        <v>20000</v>
      </c>
      <c r="D7" s="19">
        <f>SUM(D8:D12)</f>
        <v>22000</v>
      </c>
      <c r="E7" s="49">
        <f>(D7-C7)/C7*100</f>
        <v>10</v>
      </c>
      <c r="F7" s="48" t="s">
        <v>13</v>
      </c>
      <c r="G7" s="50">
        <f>SUM(G8:G11)</f>
        <v>2083</v>
      </c>
      <c r="H7" s="50">
        <v>17154</v>
      </c>
      <c r="I7" s="50">
        <f>SUM(I8:I11)</f>
        <v>16123</v>
      </c>
      <c r="J7" s="34">
        <f>(I7-H7)/H7*100</f>
        <v>-6.010259997668182</v>
      </c>
    </row>
    <row r="8" spans="1:11" s="42" customFormat="1" ht="36.75" customHeight="1">
      <c r="A8" s="36" t="s">
        <v>14</v>
      </c>
      <c r="B8" s="22">
        <v>2100</v>
      </c>
      <c r="C8" s="22">
        <v>18200</v>
      </c>
      <c r="D8" s="22">
        <v>22000</v>
      </c>
      <c r="E8" s="49">
        <f>(D8-C8)/C8*100</f>
        <v>20.87912087912088</v>
      </c>
      <c r="F8" s="48" t="s">
        <v>15</v>
      </c>
      <c r="G8" s="51">
        <v>140</v>
      </c>
      <c r="H8" s="51">
        <v>1344</v>
      </c>
      <c r="I8" s="64">
        <v>4360</v>
      </c>
      <c r="J8" s="34">
        <f>(I8-H8)/H8*100</f>
        <v>224.4047619047619</v>
      </c>
      <c r="K8" s="65"/>
    </row>
    <row r="9" spans="1:10" s="42" customFormat="1" ht="24.75" customHeight="1">
      <c r="A9" s="36" t="s">
        <v>16</v>
      </c>
      <c r="B9" s="22">
        <v>3100</v>
      </c>
      <c r="C9" s="22">
        <v>1800</v>
      </c>
      <c r="D9" s="22"/>
      <c r="E9" s="49">
        <f>(D9-C9)/C9*100</f>
        <v>-100</v>
      </c>
      <c r="F9" s="46" t="s">
        <v>17</v>
      </c>
      <c r="G9" s="51">
        <v>400</v>
      </c>
      <c r="H9" s="51">
        <v>13960</v>
      </c>
      <c r="I9" s="64">
        <v>11113</v>
      </c>
      <c r="J9" s="34">
        <f>(I9-H9)/H9*100</f>
        <v>-20.393982808022923</v>
      </c>
    </row>
    <row r="10" spans="1:10" s="42" customFormat="1" ht="24.75" customHeight="1">
      <c r="A10" s="36" t="s">
        <v>18</v>
      </c>
      <c r="B10" s="22"/>
      <c r="C10" s="22"/>
      <c r="D10" s="22"/>
      <c r="E10" s="49"/>
      <c r="F10" s="48" t="s">
        <v>19</v>
      </c>
      <c r="G10" s="51"/>
      <c r="H10" s="51"/>
      <c r="I10" s="64"/>
      <c r="J10" s="66"/>
    </row>
    <row r="11" spans="1:10" s="42" customFormat="1" ht="24.75" customHeight="1">
      <c r="A11" s="36" t="s">
        <v>20</v>
      </c>
      <c r="B11" s="22"/>
      <c r="C11" s="22"/>
      <c r="D11" s="22"/>
      <c r="E11" s="52"/>
      <c r="F11" s="48" t="s">
        <v>21</v>
      </c>
      <c r="G11" s="51">
        <v>1543</v>
      </c>
      <c r="H11" s="51">
        <v>1850</v>
      </c>
      <c r="I11" s="64">
        <v>650</v>
      </c>
      <c r="J11" s="34">
        <f>(I11-H11)/H11*100</f>
        <v>-64.86486486486487</v>
      </c>
    </row>
    <row r="12" spans="1:10" s="42" customFormat="1" ht="24.75" customHeight="1">
      <c r="A12" s="36" t="s">
        <v>22</v>
      </c>
      <c r="B12" s="36"/>
      <c r="C12" s="36"/>
      <c r="D12" s="53"/>
      <c r="E12" s="52"/>
      <c r="F12" s="54"/>
      <c r="G12" s="55"/>
      <c r="H12" s="56"/>
      <c r="I12" s="67"/>
      <c r="J12" s="68"/>
    </row>
    <row r="13" spans="1:10" s="42" customFormat="1" ht="24.75" customHeight="1">
      <c r="A13" s="36"/>
      <c r="B13" s="36"/>
      <c r="C13" s="36"/>
      <c r="D13" s="53"/>
      <c r="E13" s="49"/>
      <c r="F13" s="54"/>
      <c r="G13" s="55"/>
      <c r="H13" s="56"/>
      <c r="I13" s="69"/>
      <c r="J13" s="68"/>
    </row>
    <row r="14" spans="1:10" s="42" customFormat="1" ht="24.75" customHeight="1">
      <c r="A14" s="16" t="s">
        <v>23</v>
      </c>
      <c r="B14" s="57">
        <f>B7</f>
        <v>5200</v>
      </c>
      <c r="C14" s="57">
        <v>20000</v>
      </c>
      <c r="D14" s="57">
        <f>D7</f>
        <v>22000</v>
      </c>
      <c r="E14" s="49">
        <f>(D14-C14)/C14*100</f>
        <v>10</v>
      </c>
      <c r="F14" s="16" t="s">
        <v>24</v>
      </c>
      <c r="G14" s="50">
        <f>G7</f>
        <v>2083</v>
      </c>
      <c r="H14" s="50">
        <v>17154</v>
      </c>
      <c r="I14" s="60">
        <f>I7</f>
        <v>16123</v>
      </c>
      <c r="J14" s="34">
        <f>(I14-H14)/H14*100</f>
        <v>-6.010259997668182</v>
      </c>
    </row>
    <row r="15" spans="1:10" s="42" customFormat="1" ht="27" customHeight="1">
      <c r="A15" s="48" t="s">
        <v>41</v>
      </c>
      <c r="B15" s="35">
        <f>B16+B17+B18</f>
        <v>1193</v>
      </c>
      <c r="C15" s="35">
        <f>C16+C17+C18</f>
        <v>1154</v>
      </c>
      <c r="D15" s="35">
        <f>D16+D17+D18</f>
        <v>723</v>
      </c>
      <c r="E15" s="49">
        <f>(D15-C15)/C15*100</f>
        <v>-37.34835355285962</v>
      </c>
      <c r="F15" s="48" t="s">
        <v>26</v>
      </c>
      <c r="G15" s="50">
        <f>G16+G17+G18</f>
        <v>4310</v>
      </c>
      <c r="H15" s="50">
        <f>H16+H17+H18</f>
        <v>4000</v>
      </c>
      <c r="I15" s="50">
        <f>I16+I17+I18</f>
        <v>6600</v>
      </c>
      <c r="J15" s="49">
        <f>(I15-H15)/H15*100</f>
        <v>65</v>
      </c>
    </row>
    <row r="16" spans="1:10" s="42" customFormat="1" ht="24.75" customHeight="1">
      <c r="A16" s="36" t="s">
        <v>42</v>
      </c>
      <c r="B16" s="36">
        <v>39</v>
      </c>
      <c r="C16" s="36"/>
      <c r="D16" s="53"/>
      <c r="E16" s="49"/>
      <c r="F16" s="36" t="s">
        <v>43</v>
      </c>
      <c r="G16" s="51">
        <v>587</v>
      </c>
      <c r="H16" s="58"/>
      <c r="I16" s="53"/>
      <c r="J16" s="49"/>
    </row>
    <row r="17" spans="1:10" s="42" customFormat="1" ht="24.75" customHeight="1">
      <c r="A17" s="36" t="s">
        <v>44</v>
      </c>
      <c r="B17" s="36"/>
      <c r="C17" s="36"/>
      <c r="D17" s="53"/>
      <c r="E17" s="49"/>
      <c r="F17" s="48" t="s">
        <v>45</v>
      </c>
      <c r="G17" s="51">
        <v>3000</v>
      </c>
      <c r="H17" s="58">
        <v>4000</v>
      </c>
      <c r="I17" s="53">
        <v>6600</v>
      </c>
      <c r="J17" s="49">
        <f>(I17-H17)/H17*100</f>
        <v>65</v>
      </c>
    </row>
    <row r="18" spans="1:10" s="2" customFormat="1" ht="24.75" customHeight="1">
      <c r="A18" s="36" t="s">
        <v>46</v>
      </c>
      <c r="B18" s="36">
        <v>1154</v>
      </c>
      <c r="C18" s="36">
        <v>1154</v>
      </c>
      <c r="D18" s="53">
        <v>723</v>
      </c>
      <c r="E18" s="49">
        <f>(D18-C18)/C18*100</f>
        <v>-37.34835355285962</v>
      </c>
      <c r="F18" s="36" t="s">
        <v>47</v>
      </c>
      <c r="G18" s="59">
        <v>723</v>
      </c>
      <c r="H18" s="22"/>
      <c r="I18" s="53"/>
      <c r="J18" s="49"/>
    </row>
    <row r="19" spans="1:10" ht="24.75" customHeight="1">
      <c r="A19" s="36"/>
      <c r="B19" s="36"/>
      <c r="C19" s="36"/>
      <c r="D19" s="53"/>
      <c r="E19" s="49"/>
      <c r="F19" s="36"/>
      <c r="G19" s="59"/>
      <c r="H19" s="22"/>
      <c r="I19" s="53"/>
      <c r="J19" s="49"/>
    </row>
    <row r="20" spans="1:10" ht="24.75" customHeight="1">
      <c r="A20" s="16" t="s">
        <v>32</v>
      </c>
      <c r="B20" s="60">
        <f>B14+B15</f>
        <v>6393</v>
      </c>
      <c r="C20" s="60">
        <f>C14+C15</f>
        <v>21154</v>
      </c>
      <c r="D20" s="60">
        <f>D14+D15</f>
        <v>22723</v>
      </c>
      <c r="E20" s="49">
        <f>(D20-C20)/C20*100</f>
        <v>7.417036967003876</v>
      </c>
      <c r="F20" s="35" t="s">
        <v>48</v>
      </c>
      <c r="G20" s="50">
        <f>G14+G15</f>
        <v>6393</v>
      </c>
      <c r="H20" s="19">
        <f>H19+H15+H14</f>
        <v>21154</v>
      </c>
      <c r="I20" s="19">
        <f>I19+I15+I14</f>
        <v>22723</v>
      </c>
      <c r="J20" s="49">
        <f>(I20-H20)/H20*100</f>
        <v>7.417036967003876</v>
      </c>
    </row>
    <row r="21" spans="1:10" s="2" customFormat="1" ht="27.75" customHeight="1">
      <c r="A21" s="41"/>
      <c r="B21" s="1"/>
      <c r="C21" s="1"/>
      <c r="D21" s="1"/>
      <c r="E21" s="1"/>
      <c r="F21" s="61"/>
      <c r="G21" s="61"/>
      <c r="H21" s="61"/>
      <c r="I21" s="1"/>
      <c r="J21" s="1"/>
    </row>
    <row r="22" ht="21" customHeight="1"/>
    <row r="23" spans="4:5" ht="14.25">
      <c r="D23" s="62"/>
      <c r="E23" s="62"/>
    </row>
    <row r="24" spans="4:5" ht="14.25">
      <c r="D24" s="63"/>
      <c r="E24" s="63"/>
    </row>
  </sheetData>
  <sheetProtection/>
  <mergeCells count="10">
    <mergeCell ref="A2:J2"/>
    <mergeCell ref="I3:J3"/>
    <mergeCell ref="A4:E4"/>
    <mergeCell ref="F4:J4"/>
    <mergeCell ref="C5:E5"/>
    <mergeCell ref="H5:J5"/>
    <mergeCell ref="A5:A6"/>
    <mergeCell ref="B5:B6"/>
    <mergeCell ref="F5:F6"/>
    <mergeCell ref="G5:G6"/>
  </mergeCells>
  <printOptions horizontalCentered="1"/>
  <pageMargins left="0.5902777777777778" right="0.5902777777777778" top="0.5944444444444444" bottom="0.5902777777777778" header="0.5118055555555555" footer="0.39305555555555555"/>
  <pageSetup firstPageNumber="38" useFirstPageNumber="1" fitToHeight="1" fitToWidth="1" horizontalDpi="300" verticalDpi="300" orientation="landscape" paperSize="9" scale="8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2" ySplit="5" topLeftCell="C6" activePane="bottomRight" state="frozen"/>
      <selection pane="bottomRight" activeCell="C13" sqref="C13"/>
    </sheetView>
  </sheetViews>
  <sheetFormatPr defaultColWidth="9.00390625" defaultRowHeight="14.25"/>
  <cols>
    <col min="1" max="1" width="12.875" style="3" customWidth="1"/>
    <col min="2" max="2" width="41.125" style="0" customWidth="1"/>
    <col min="3" max="3" width="15.25390625" style="0" customWidth="1"/>
    <col min="4" max="6" width="13.50390625" style="0" customWidth="1"/>
    <col min="7" max="7" width="15.375" style="0" customWidth="1"/>
  </cols>
  <sheetData>
    <row r="1" spans="1:7" ht="6" customHeight="1">
      <c r="A1" s="30"/>
      <c r="G1" s="31"/>
    </row>
    <row r="2" spans="1:7" ht="25.5" customHeight="1">
      <c r="A2" s="32" t="s">
        <v>49</v>
      </c>
      <c r="B2" s="32"/>
      <c r="C2" s="32"/>
      <c r="D2" s="32"/>
      <c r="E2" s="32"/>
      <c r="F2" s="32"/>
      <c r="G2" s="32"/>
    </row>
    <row r="3" spans="1:7" ht="14.25">
      <c r="A3" s="30"/>
      <c r="B3" s="29"/>
      <c r="C3" s="29"/>
      <c r="D3" s="29"/>
      <c r="E3" s="29"/>
      <c r="F3" s="29"/>
      <c r="G3" s="6" t="s">
        <v>4</v>
      </c>
    </row>
    <row r="4" spans="1:7" s="29" customFormat="1" ht="19.5" customHeight="1">
      <c r="A4" s="8" t="s">
        <v>50</v>
      </c>
      <c r="B4" s="8" t="s">
        <v>51</v>
      </c>
      <c r="C4" s="9" t="s">
        <v>35</v>
      </c>
      <c r="D4" s="10" t="s">
        <v>36</v>
      </c>
      <c r="E4" s="11"/>
      <c r="F4" s="12"/>
      <c r="G4" s="9" t="s">
        <v>52</v>
      </c>
    </row>
    <row r="5" spans="1:7" s="29" customFormat="1" ht="19.5" customHeight="1">
      <c r="A5" s="14"/>
      <c r="B5" s="14"/>
      <c r="C5" s="15"/>
      <c r="D5" s="9" t="s">
        <v>37</v>
      </c>
      <c r="E5" s="16" t="s">
        <v>38</v>
      </c>
      <c r="F5" s="16" t="s">
        <v>39</v>
      </c>
      <c r="G5" s="15"/>
    </row>
    <row r="6" spans="1:7" s="29" customFormat="1" ht="16.5" customHeight="1">
      <c r="A6" s="33">
        <v>10306</v>
      </c>
      <c r="B6" s="33" t="s">
        <v>53</v>
      </c>
      <c r="C6" s="19">
        <f>C7+C10+C14+C18+C22</f>
        <v>5200</v>
      </c>
      <c r="D6" s="19">
        <f>SUM(D7+D10+D14+D18+D22)</f>
        <v>20000</v>
      </c>
      <c r="E6" s="19">
        <f>SUM(E7+E10+E14+E18+E22)</f>
        <v>22000</v>
      </c>
      <c r="F6" s="34">
        <f>(E6-D6)/D6*100</f>
        <v>10</v>
      </c>
      <c r="G6" s="25"/>
    </row>
    <row r="7" spans="1:7" s="29" customFormat="1" ht="16.5" customHeight="1">
      <c r="A7" s="17">
        <v>1030601</v>
      </c>
      <c r="B7" s="35" t="s">
        <v>14</v>
      </c>
      <c r="C7" s="19">
        <v>2100</v>
      </c>
      <c r="D7" s="19">
        <v>18200</v>
      </c>
      <c r="E7" s="19">
        <v>22000</v>
      </c>
      <c r="F7" s="34">
        <f>(E7-D7)/D7*100</f>
        <v>20.87912087912088</v>
      </c>
      <c r="G7" s="18"/>
    </row>
    <row r="8" spans="1:7" s="29" customFormat="1" ht="16.5" customHeight="1">
      <c r="A8" s="24">
        <v>103060103</v>
      </c>
      <c r="B8" s="36" t="s">
        <v>54</v>
      </c>
      <c r="C8" s="22"/>
      <c r="D8" s="22"/>
      <c r="E8" s="22"/>
      <c r="F8" s="37"/>
      <c r="G8" s="25"/>
    </row>
    <row r="9" spans="1:7" s="29" customFormat="1" ht="16.5" customHeight="1">
      <c r="A9" s="24">
        <v>103060198</v>
      </c>
      <c r="B9" s="38" t="s">
        <v>55</v>
      </c>
      <c r="C9" s="22">
        <v>2100</v>
      </c>
      <c r="D9" s="22">
        <v>18200</v>
      </c>
      <c r="E9" s="22">
        <v>22000</v>
      </c>
      <c r="F9" s="34">
        <f>(E9-D9)/D9*100</f>
        <v>20.87912087912088</v>
      </c>
      <c r="G9" s="25"/>
    </row>
    <row r="10" spans="1:7" s="29" customFormat="1" ht="16.5" customHeight="1">
      <c r="A10" s="17">
        <v>1030602</v>
      </c>
      <c r="B10" s="35" t="s">
        <v>16</v>
      </c>
      <c r="C10" s="19">
        <v>3100</v>
      </c>
      <c r="D10" s="19">
        <v>1800</v>
      </c>
      <c r="E10" s="19"/>
      <c r="F10" s="39"/>
      <c r="G10" s="18"/>
    </row>
    <row r="11" spans="1:7" s="29" customFormat="1" ht="16.5" customHeight="1">
      <c r="A11" s="24">
        <v>103060202</v>
      </c>
      <c r="B11" s="38" t="s">
        <v>56</v>
      </c>
      <c r="C11" s="22"/>
      <c r="D11" s="22"/>
      <c r="E11" s="22"/>
      <c r="F11" s="37"/>
      <c r="G11" s="25"/>
    </row>
    <row r="12" spans="1:7" s="29" customFormat="1" ht="16.5" customHeight="1">
      <c r="A12" s="24">
        <v>103060203</v>
      </c>
      <c r="B12" s="38" t="s">
        <v>57</v>
      </c>
      <c r="C12" s="22">
        <v>2000</v>
      </c>
      <c r="D12" s="22">
        <v>1800</v>
      </c>
      <c r="E12" s="22"/>
      <c r="F12" s="37"/>
      <c r="G12" s="25"/>
    </row>
    <row r="13" spans="1:7" s="29" customFormat="1" ht="16.5" customHeight="1">
      <c r="A13" s="24">
        <v>103060298</v>
      </c>
      <c r="B13" s="38" t="s">
        <v>58</v>
      </c>
      <c r="C13" s="22">
        <v>1100</v>
      </c>
      <c r="D13" s="22"/>
      <c r="E13" s="22"/>
      <c r="F13" s="37"/>
      <c r="G13" s="25"/>
    </row>
    <row r="14" spans="1:7" s="29" customFormat="1" ht="16.5" customHeight="1">
      <c r="A14" s="17">
        <v>1030603</v>
      </c>
      <c r="B14" s="35" t="s">
        <v>18</v>
      </c>
      <c r="C14" s="22"/>
      <c r="D14" s="22"/>
      <c r="E14" s="22"/>
      <c r="F14" s="39"/>
      <c r="G14" s="18"/>
    </row>
    <row r="15" spans="1:7" s="29" customFormat="1" ht="16.5" customHeight="1">
      <c r="A15" s="24">
        <v>103060304</v>
      </c>
      <c r="B15" s="38" t="s">
        <v>59</v>
      </c>
      <c r="C15" s="22"/>
      <c r="D15" s="22"/>
      <c r="E15" s="22"/>
      <c r="F15" s="37"/>
      <c r="G15" s="25"/>
    </row>
    <row r="16" spans="1:7" s="29" customFormat="1" ht="16.5" customHeight="1">
      <c r="A16" s="24">
        <v>103060305</v>
      </c>
      <c r="B16" s="38" t="s">
        <v>60</v>
      </c>
      <c r="C16" s="22"/>
      <c r="D16" s="22"/>
      <c r="E16" s="22"/>
      <c r="F16" s="37"/>
      <c r="G16" s="25"/>
    </row>
    <row r="17" spans="1:7" s="29" customFormat="1" ht="16.5" customHeight="1">
      <c r="A17" s="24">
        <v>103060398</v>
      </c>
      <c r="B17" s="38" t="s">
        <v>61</v>
      </c>
      <c r="C17" s="22"/>
      <c r="D17" s="22"/>
      <c r="E17" s="22"/>
      <c r="F17" s="37"/>
      <c r="G17" s="25"/>
    </row>
    <row r="18" spans="1:7" s="29" customFormat="1" ht="16.5" customHeight="1">
      <c r="A18" s="17">
        <v>1030604</v>
      </c>
      <c r="B18" s="35" t="s">
        <v>20</v>
      </c>
      <c r="C18" s="22"/>
      <c r="D18" s="22"/>
      <c r="E18" s="22"/>
      <c r="F18" s="39"/>
      <c r="G18" s="18"/>
    </row>
    <row r="19" spans="1:7" s="29" customFormat="1" ht="16.5" customHeight="1">
      <c r="A19" s="24">
        <v>103060401</v>
      </c>
      <c r="B19" s="38" t="s">
        <v>62</v>
      </c>
      <c r="C19" s="22"/>
      <c r="D19" s="22"/>
      <c r="E19" s="22"/>
      <c r="F19" s="37"/>
      <c r="G19" s="25"/>
    </row>
    <row r="20" spans="1:7" s="29" customFormat="1" ht="16.5" customHeight="1">
      <c r="A20" s="24">
        <v>103060402</v>
      </c>
      <c r="B20" s="38" t="s">
        <v>63</v>
      </c>
      <c r="C20" s="22"/>
      <c r="D20" s="22"/>
      <c r="E20" s="22"/>
      <c r="F20" s="37"/>
      <c r="G20" s="25"/>
    </row>
    <row r="21" spans="1:7" s="29" customFormat="1" ht="16.5" customHeight="1">
      <c r="A21" s="24">
        <v>103060498</v>
      </c>
      <c r="B21" s="38" t="s">
        <v>64</v>
      </c>
      <c r="C21" s="22"/>
      <c r="D21" s="22"/>
      <c r="E21" s="22"/>
      <c r="F21" s="37"/>
      <c r="G21" s="25"/>
    </row>
    <row r="22" spans="1:7" s="29" customFormat="1" ht="16.5" customHeight="1">
      <c r="A22" s="17">
        <v>1030698</v>
      </c>
      <c r="B22" s="35" t="s">
        <v>65</v>
      </c>
      <c r="C22" s="22"/>
      <c r="D22" s="22"/>
      <c r="E22" s="22"/>
      <c r="F22" s="39"/>
      <c r="G22" s="18"/>
    </row>
    <row r="23" spans="1:7" s="29" customFormat="1" ht="16.5" customHeight="1">
      <c r="A23" s="17">
        <v>110</v>
      </c>
      <c r="B23" s="35" t="s">
        <v>66</v>
      </c>
      <c r="C23" s="19">
        <f>C24+C26+C28</f>
        <v>1193</v>
      </c>
      <c r="D23" s="19">
        <f>D24+D26+D28</f>
        <v>1154</v>
      </c>
      <c r="E23" s="19">
        <f>E24+E26+E28</f>
        <v>723</v>
      </c>
      <c r="F23" s="34">
        <f>(E23-D23)/D23*100</f>
        <v>-37.34835355285962</v>
      </c>
      <c r="G23" s="18"/>
    </row>
    <row r="24" spans="1:7" s="29" customFormat="1" ht="16.5" customHeight="1">
      <c r="A24" s="17">
        <v>11005</v>
      </c>
      <c r="B24" s="35" t="s">
        <v>67</v>
      </c>
      <c r="C24" s="22">
        <v>39</v>
      </c>
      <c r="D24" s="22"/>
      <c r="E24" s="22"/>
      <c r="F24" s="39"/>
      <c r="G24" s="18"/>
    </row>
    <row r="25" spans="1:7" ht="16.5" customHeight="1">
      <c r="A25" s="24">
        <v>1100501</v>
      </c>
      <c r="B25" s="38" t="s">
        <v>68</v>
      </c>
      <c r="C25" s="22">
        <v>39</v>
      </c>
      <c r="D25" s="22"/>
      <c r="E25" s="22"/>
      <c r="F25" s="39"/>
      <c r="G25" s="18"/>
    </row>
    <row r="26" spans="1:7" ht="16.5" customHeight="1">
      <c r="A26" s="17">
        <v>11006</v>
      </c>
      <c r="B26" s="35" t="s">
        <v>69</v>
      </c>
      <c r="C26" s="22"/>
      <c r="D26" s="22"/>
      <c r="E26" s="22"/>
      <c r="F26" s="39"/>
      <c r="G26" s="18"/>
    </row>
    <row r="27" spans="1:7" ht="16.5" customHeight="1">
      <c r="A27" s="24">
        <v>1100604</v>
      </c>
      <c r="B27" s="36" t="s">
        <v>70</v>
      </c>
      <c r="C27" s="22"/>
      <c r="D27" s="22"/>
      <c r="E27" s="22"/>
      <c r="F27" s="39"/>
      <c r="G27" s="18"/>
    </row>
    <row r="28" spans="1:7" ht="16.5" customHeight="1">
      <c r="A28" s="24">
        <v>1100804</v>
      </c>
      <c r="B28" s="35" t="s">
        <v>71</v>
      </c>
      <c r="C28" s="22">
        <v>1154</v>
      </c>
      <c r="D28" s="22">
        <v>1154</v>
      </c>
      <c r="E28" s="22">
        <v>723</v>
      </c>
      <c r="F28" s="34">
        <f>(E28-D28)/D28*100</f>
        <v>-37.34835355285962</v>
      </c>
      <c r="G28" s="18"/>
    </row>
    <row r="29" spans="1:7" ht="16.5" customHeight="1">
      <c r="A29" s="24">
        <v>1100804</v>
      </c>
      <c r="B29" s="36" t="s">
        <v>72</v>
      </c>
      <c r="C29" s="22">
        <v>1154</v>
      </c>
      <c r="D29" s="22">
        <v>1154</v>
      </c>
      <c r="E29" s="22">
        <v>723</v>
      </c>
      <c r="F29" s="34">
        <f>(E29-D29)/D29*100</f>
        <v>-37.34835355285962</v>
      </c>
      <c r="G29" s="18"/>
    </row>
    <row r="30" spans="1:7" ht="16.5" customHeight="1">
      <c r="A30" s="40"/>
      <c r="B30" s="16" t="s">
        <v>32</v>
      </c>
      <c r="C30" s="19">
        <f>C6+C23</f>
        <v>6393</v>
      </c>
      <c r="D30" s="19">
        <f>D6+D23</f>
        <v>21154</v>
      </c>
      <c r="E30" s="19">
        <f>E6+E23</f>
        <v>22723</v>
      </c>
      <c r="F30" s="34">
        <f>(E30-D30)/D30*100</f>
        <v>7.417036967003876</v>
      </c>
      <c r="G30" s="23"/>
    </row>
    <row r="31" s="29" customFormat="1" ht="21.75" customHeight="1">
      <c r="A31" s="41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2777777777778" right="0.5902777777777778" top="0.3145833333333333" bottom="0.5118055555555555" header="0.20069444444444445" footer="0.3145833333333333"/>
  <pageSetup firstPageNumber="39" useFirstPageNumber="1" horizontalDpi="600" verticalDpi="600" orientation="landscape" paperSize="9"/>
  <headerFooter alignWithMargins="0">
    <oddFooter>&amp;C&amp;10第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5" zoomScaleNormal="85" workbookViewId="0" topLeftCell="A1">
      <pane xSplit="2" ySplit="4" topLeftCell="C17" activePane="bottomRight" state="frozen"/>
      <selection pane="bottomRight" activeCell="D25" sqref="D25"/>
    </sheetView>
  </sheetViews>
  <sheetFormatPr defaultColWidth="9.00390625" defaultRowHeight="14.25"/>
  <cols>
    <col min="1" max="1" width="11.25390625" style="3" customWidth="1"/>
    <col min="2" max="2" width="37.75390625" style="0" customWidth="1"/>
    <col min="3" max="7" width="15.375" style="0" customWidth="1"/>
  </cols>
  <sheetData>
    <row r="1" spans="1:7" ht="28.5" customHeight="1">
      <c r="A1" s="4" t="s">
        <v>73</v>
      </c>
      <c r="B1" s="4"/>
      <c r="C1" s="4"/>
      <c r="D1" s="4"/>
      <c r="E1" s="4"/>
      <c r="F1" s="4"/>
      <c r="G1" s="4"/>
    </row>
    <row r="2" spans="1:7" ht="14.25">
      <c r="A2" s="5"/>
      <c r="B2" s="6"/>
      <c r="C2" s="6"/>
      <c r="D2" s="6"/>
      <c r="E2" s="6"/>
      <c r="G2" s="7" t="s">
        <v>4</v>
      </c>
    </row>
    <row r="3" spans="1:7" s="1" customFormat="1" ht="21" customHeight="1">
      <c r="A3" s="8" t="s">
        <v>50</v>
      </c>
      <c r="B3" s="8" t="s">
        <v>74</v>
      </c>
      <c r="C3" s="9" t="s">
        <v>35</v>
      </c>
      <c r="D3" s="10" t="s">
        <v>36</v>
      </c>
      <c r="E3" s="11"/>
      <c r="F3" s="12"/>
      <c r="G3" s="13" t="s">
        <v>52</v>
      </c>
    </row>
    <row r="4" spans="1:7" s="1" customFormat="1" ht="21.75" customHeight="1">
      <c r="A4" s="14"/>
      <c r="B4" s="14"/>
      <c r="C4" s="15"/>
      <c r="D4" s="9" t="s">
        <v>37</v>
      </c>
      <c r="E4" s="16" t="s">
        <v>38</v>
      </c>
      <c r="F4" s="16" t="s">
        <v>39</v>
      </c>
      <c r="G4" s="13"/>
    </row>
    <row r="5" spans="1:7" s="2" customFormat="1" ht="21" customHeight="1">
      <c r="A5" s="17">
        <v>223</v>
      </c>
      <c r="B5" s="18" t="s">
        <v>13</v>
      </c>
      <c r="C5" s="19">
        <f>C6+C16+C25+C27</f>
        <v>2083</v>
      </c>
      <c r="D5" s="19">
        <v>17154</v>
      </c>
      <c r="E5" s="19">
        <f>E6+E16+E27</f>
        <v>16123</v>
      </c>
      <c r="F5" s="20">
        <f>(E5-D5)/D5*100</f>
        <v>-6.010259997668182</v>
      </c>
      <c r="G5" s="21"/>
    </row>
    <row r="6" spans="1:7" ht="21" customHeight="1">
      <c r="A6" s="17">
        <v>22301</v>
      </c>
      <c r="B6" s="18" t="s">
        <v>75</v>
      </c>
      <c r="C6" s="22">
        <f>C11+C15</f>
        <v>140</v>
      </c>
      <c r="D6" s="22">
        <v>1344</v>
      </c>
      <c r="E6" s="22">
        <v>4360</v>
      </c>
      <c r="F6" s="20">
        <f>(E6-D6)/D6*100</f>
        <v>224.4047619047619</v>
      </c>
      <c r="G6" s="23"/>
    </row>
    <row r="7" spans="1:7" ht="21" customHeight="1">
      <c r="A7" s="24">
        <v>2230101</v>
      </c>
      <c r="B7" s="25" t="s">
        <v>76</v>
      </c>
      <c r="C7" s="22"/>
      <c r="D7" s="22"/>
      <c r="E7" s="22"/>
      <c r="F7" s="23"/>
      <c r="G7" s="23"/>
    </row>
    <row r="8" spans="1:7" ht="21" customHeight="1">
      <c r="A8" s="24">
        <v>2230102</v>
      </c>
      <c r="B8" s="25" t="s">
        <v>77</v>
      </c>
      <c r="C8" s="22"/>
      <c r="D8" s="22"/>
      <c r="E8" s="22"/>
      <c r="F8" s="23"/>
      <c r="G8" s="23"/>
    </row>
    <row r="9" spans="1:7" ht="21" customHeight="1">
      <c r="A9" s="24">
        <v>2230103</v>
      </c>
      <c r="B9" s="25" t="s">
        <v>78</v>
      </c>
      <c r="C9" s="22"/>
      <c r="D9" s="22"/>
      <c r="E9" s="22"/>
      <c r="F9" s="23"/>
      <c r="G9" s="23"/>
    </row>
    <row r="10" spans="1:7" ht="21" customHeight="1">
      <c r="A10" s="24">
        <v>2230104</v>
      </c>
      <c r="B10" s="25" t="s">
        <v>79</v>
      </c>
      <c r="C10" s="22"/>
      <c r="D10" s="22"/>
      <c r="E10" s="22"/>
      <c r="F10" s="23"/>
      <c r="G10" s="23"/>
    </row>
    <row r="11" spans="1:7" ht="21" customHeight="1">
      <c r="A11" s="24">
        <v>2230105</v>
      </c>
      <c r="B11" s="25" t="s">
        <v>80</v>
      </c>
      <c r="C11" s="22"/>
      <c r="D11" s="22"/>
      <c r="E11" s="22">
        <v>300</v>
      </c>
      <c r="F11" s="23"/>
      <c r="G11" s="23"/>
    </row>
    <row r="12" spans="1:7" ht="21" customHeight="1">
      <c r="A12" s="24">
        <v>2230106</v>
      </c>
      <c r="B12" s="25" t="s">
        <v>81</v>
      </c>
      <c r="C12" s="22"/>
      <c r="D12" s="22"/>
      <c r="E12" s="22"/>
      <c r="F12" s="23"/>
      <c r="G12" s="23"/>
    </row>
    <row r="13" spans="1:7" ht="21" customHeight="1">
      <c r="A13" s="24">
        <v>2230107</v>
      </c>
      <c r="B13" s="25" t="s">
        <v>82</v>
      </c>
      <c r="C13" s="22"/>
      <c r="D13" s="22"/>
      <c r="E13" s="22"/>
      <c r="F13" s="23"/>
      <c r="G13" s="23"/>
    </row>
    <row r="14" spans="1:7" ht="21" customHeight="1">
      <c r="A14" s="24">
        <v>2230108</v>
      </c>
      <c r="B14" s="25" t="s">
        <v>83</v>
      </c>
      <c r="C14" s="22"/>
      <c r="D14" s="22"/>
      <c r="E14" s="22"/>
      <c r="F14" s="23"/>
      <c r="G14" s="23"/>
    </row>
    <row r="15" spans="1:7" ht="21" customHeight="1">
      <c r="A15" s="24">
        <v>2230199</v>
      </c>
      <c r="B15" s="25" t="s">
        <v>84</v>
      </c>
      <c r="C15" s="22">
        <v>140</v>
      </c>
      <c r="D15" s="22">
        <v>1344</v>
      </c>
      <c r="E15" s="22">
        <v>4060</v>
      </c>
      <c r="F15" s="20">
        <f>(E15-D15)/D15*100</f>
        <v>202.08333333333334</v>
      </c>
      <c r="G15" s="23"/>
    </row>
    <row r="16" spans="1:7" ht="21" customHeight="1">
      <c r="A16" s="17">
        <v>22302</v>
      </c>
      <c r="B16" s="18" t="s">
        <v>85</v>
      </c>
      <c r="C16" s="22">
        <v>400</v>
      </c>
      <c r="D16" s="22">
        <v>13960</v>
      </c>
      <c r="E16" s="22">
        <v>11113</v>
      </c>
      <c r="F16" s="20">
        <f>(E16-D16)/D16*100</f>
        <v>-20.393982808022923</v>
      </c>
      <c r="G16" s="23"/>
    </row>
    <row r="17" spans="1:7" ht="21" customHeight="1">
      <c r="A17" s="24">
        <v>2230201</v>
      </c>
      <c r="B17" s="25" t="s">
        <v>86</v>
      </c>
      <c r="C17" s="22"/>
      <c r="D17" s="22"/>
      <c r="E17" s="22"/>
      <c r="F17" s="23"/>
      <c r="G17" s="23"/>
    </row>
    <row r="18" spans="1:7" ht="21" customHeight="1">
      <c r="A18" s="24">
        <v>2230202</v>
      </c>
      <c r="B18" s="25" t="s">
        <v>87</v>
      </c>
      <c r="C18" s="22"/>
      <c r="D18" s="22"/>
      <c r="E18" s="22"/>
      <c r="F18" s="23"/>
      <c r="G18" s="23"/>
    </row>
    <row r="19" spans="1:7" ht="21" customHeight="1">
      <c r="A19" s="24">
        <v>2230203</v>
      </c>
      <c r="B19" s="25" t="s">
        <v>88</v>
      </c>
      <c r="C19" s="22"/>
      <c r="D19" s="22"/>
      <c r="E19" s="22"/>
      <c r="F19" s="23"/>
      <c r="G19" s="23"/>
    </row>
    <row r="20" spans="1:7" ht="21" customHeight="1">
      <c r="A20" s="24">
        <v>2230204</v>
      </c>
      <c r="B20" s="25" t="s">
        <v>89</v>
      </c>
      <c r="C20" s="22"/>
      <c r="D20" s="22"/>
      <c r="E20" s="22"/>
      <c r="F20" s="23"/>
      <c r="G20" s="23"/>
    </row>
    <row r="21" spans="1:7" ht="21" customHeight="1">
      <c r="A21" s="24">
        <v>2230205</v>
      </c>
      <c r="B21" s="25" t="s">
        <v>90</v>
      </c>
      <c r="C21" s="22"/>
      <c r="D21" s="22"/>
      <c r="E21" s="22"/>
      <c r="F21" s="23"/>
      <c r="G21" s="23"/>
    </row>
    <row r="22" spans="1:7" ht="21" customHeight="1">
      <c r="A22" s="24">
        <v>2230206</v>
      </c>
      <c r="B22" s="25" t="s">
        <v>91</v>
      </c>
      <c r="C22" s="22"/>
      <c r="D22" s="22"/>
      <c r="E22" s="22"/>
      <c r="F22" s="23"/>
      <c r="G22" s="23"/>
    </row>
    <row r="23" spans="1:7" ht="21" customHeight="1">
      <c r="A23" s="24">
        <v>2230207</v>
      </c>
      <c r="B23" s="25" t="s">
        <v>92</v>
      </c>
      <c r="C23" s="22"/>
      <c r="D23" s="22"/>
      <c r="E23" s="22"/>
      <c r="F23" s="23"/>
      <c r="G23" s="23"/>
    </row>
    <row r="24" spans="1:7" ht="21" customHeight="1">
      <c r="A24" s="24">
        <v>2230299</v>
      </c>
      <c r="B24" s="25" t="s">
        <v>93</v>
      </c>
      <c r="C24" s="22">
        <v>400</v>
      </c>
      <c r="D24" s="22">
        <v>13960</v>
      </c>
      <c r="E24" s="22">
        <v>11113</v>
      </c>
      <c r="F24" s="20">
        <f>(E24-D24)/D24*100</f>
        <v>-20.393982808022923</v>
      </c>
      <c r="G24" s="23"/>
    </row>
    <row r="25" spans="1:7" ht="21" customHeight="1">
      <c r="A25" s="17">
        <v>22303</v>
      </c>
      <c r="B25" s="18" t="s">
        <v>94</v>
      </c>
      <c r="C25" s="22"/>
      <c r="D25" s="22"/>
      <c r="E25" s="22"/>
      <c r="F25" s="23"/>
      <c r="G25" s="23"/>
    </row>
    <row r="26" spans="1:7" ht="21" customHeight="1">
      <c r="A26" s="24">
        <v>2230301</v>
      </c>
      <c r="B26" s="25" t="s">
        <v>95</v>
      </c>
      <c r="C26" s="22"/>
      <c r="D26" s="22"/>
      <c r="E26" s="22"/>
      <c r="F26" s="23"/>
      <c r="G26" s="23"/>
    </row>
    <row r="27" spans="1:7" ht="21" customHeight="1">
      <c r="A27" s="17">
        <v>22399</v>
      </c>
      <c r="B27" s="18" t="s">
        <v>96</v>
      </c>
      <c r="C27" s="22">
        <v>1543</v>
      </c>
      <c r="D27" s="22">
        <v>1850</v>
      </c>
      <c r="E27" s="22">
        <v>650</v>
      </c>
      <c r="F27" s="20">
        <f>(E27-D27)/D27*100</f>
        <v>-64.86486486486487</v>
      </c>
      <c r="G27" s="23"/>
    </row>
    <row r="28" spans="1:7" ht="21" customHeight="1">
      <c r="A28" s="24">
        <v>2239901</v>
      </c>
      <c r="B28" s="25" t="s">
        <v>97</v>
      </c>
      <c r="C28" s="22">
        <v>1543</v>
      </c>
      <c r="D28" s="22">
        <v>1850</v>
      </c>
      <c r="E28" s="22">
        <v>650</v>
      </c>
      <c r="F28" s="20">
        <f>(E28-D28)/D28*100</f>
        <v>-64.86486486486487</v>
      </c>
      <c r="G28" s="23"/>
    </row>
    <row r="29" spans="1:7" s="2" customFormat="1" ht="21" customHeight="1">
      <c r="A29" s="17">
        <v>230</v>
      </c>
      <c r="B29" s="18" t="s">
        <v>26</v>
      </c>
      <c r="C29" s="19">
        <f>C30+C32+C34+C36</f>
        <v>4310</v>
      </c>
      <c r="D29" s="19">
        <f>D30+D32+D34+D36</f>
        <v>4000</v>
      </c>
      <c r="E29" s="19">
        <f>E30+E32+E34+E36</f>
        <v>6600</v>
      </c>
      <c r="F29" s="20">
        <f>(E29-D29)/D29*100</f>
        <v>65</v>
      </c>
      <c r="G29" s="21"/>
    </row>
    <row r="30" spans="1:7" ht="21" customHeight="1">
      <c r="A30" s="17">
        <v>23005</v>
      </c>
      <c r="B30" s="18" t="s">
        <v>28</v>
      </c>
      <c r="C30" s="22">
        <v>587</v>
      </c>
      <c r="D30" s="22"/>
      <c r="E30" s="22"/>
      <c r="F30" s="20"/>
      <c r="G30" s="23"/>
    </row>
    <row r="31" spans="1:7" ht="21" customHeight="1">
      <c r="A31" s="24">
        <v>2300501</v>
      </c>
      <c r="B31" s="25" t="s">
        <v>98</v>
      </c>
      <c r="C31" s="22">
        <v>587</v>
      </c>
      <c r="D31" s="22"/>
      <c r="E31" s="22"/>
      <c r="F31" s="20"/>
      <c r="G31" s="23"/>
    </row>
    <row r="32" spans="1:7" ht="21" customHeight="1">
      <c r="A32" s="17">
        <v>23006</v>
      </c>
      <c r="B32" s="18" t="s">
        <v>99</v>
      </c>
      <c r="C32" s="22"/>
      <c r="D32" s="22"/>
      <c r="E32" s="22"/>
      <c r="F32" s="20"/>
      <c r="G32" s="23"/>
    </row>
    <row r="33" spans="1:7" ht="21" customHeight="1">
      <c r="A33" s="24">
        <v>2300604</v>
      </c>
      <c r="B33" s="25" t="s">
        <v>100</v>
      </c>
      <c r="C33" s="22"/>
      <c r="D33" s="22"/>
      <c r="E33" s="22"/>
      <c r="F33" s="20"/>
      <c r="G33" s="23"/>
    </row>
    <row r="34" spans="1:7" ht="21" customHeight="1">
      <c r="A34" s="17">
        <v>23008</v>
      </c>
      <c r="B34" s="18" t="s">
        <v>30</v>
      </c>
      <c r="C34" s="22">
        <v>3000</v>
      </c>
      <c r="D34" s="22">
        <v>4000</v>
      </c>
      <c r="E34" s="22">
        <v>6600</v>
      </c>
      <c r="F34" s="20">
        <f aca="true" t="shared" si="0" ref="F34:F38">(E34-D34)/D34*100</f>
        <v>65</v>
      </c>
      <c r="G34" s="23"/>
    </row>
    <row r="35" spans="1:7" ht="21" customHeight="1">
      <c r="A35" s="24">
        <v>2300803</v>
      </c>
      <c r="B35" s="25" t="s">
        <v>101</v>
      </c>
      <c r="C35" s="22">
        <v>3000</v>
      </c>
      <c r="D35" s="22">
        <v>4000</v>
      </c>
      <c r="E35" s="22">
        <v>6600</v>
      </c>
      <c r="F35" s="20">
        <f t="shared" si="0"/>
        <v>65</v>
      </c>
      <c r="G35" s="23"/>
    </row>
    <row r="36" spans="1:7" ht="21" customHeight="1">
      <c r="A36" s="17">
        <v>23009</v>
      </c>
      <c r="B36" s="18" t="s">
        <v>102</v>
      </c>
      <c r="C36" s="22">
        <v>723</v>
      </c>
      <c r="D36" s="22"/>
      <c r="E36" s="22"/>
      <c r="F36" s="26"/>
      <c r="G36" s="27"/>
    </row>
    <row r="37" spans="1:7" ht="21" customHeight="1">
      <c r="A37" s="24">
        <v>2300918</v>
      </c>
      <c r="B37" s="25" t="s">
        <v>103</v>
      </c>
      <c r="C37" s="22">
        <v>723</v>
      </c>
      <c r="D37" s="22"/>
      <c r="E37" s="22"/>
      <c r="F37" s="26"/>
      <c r="G37" s="27"/>
    </row>
    <row r="38" spans="1:7" ht="21" customHeight="1">
      <c r="A38" s="28"/>
      <c r="B38" s="14" t="s">
        <v>33</v>
      </c>
      <c r="C38" s="19">
        <f>C29+C5</f>
        <v>6393</v>
      </c>
      <c r="D38" s="19">
        <f>D29+D5</f>
        <v>21154</v>
      </c>
      <c r="E38" s="19">
        <f>E29+E5</f>
        <v>22723</v>
      </c>
      <c r="F38" s="20">
        <v>7.417036967003876</v>
      </c>
      <c r="G38" s="23"/>
    </row>
  </sheetData>
  <sheetProtection/>
  <mergeCells count="6">
    <mergeCell ref="A1:G1"/>
    <mergeCell ref="D3:F3"/>
    <mergeCell ref="A3:A4"/>
    <mergeCell ref="B3:B4"/>
    <mergeCell ref="C3:C4"/>
    <mergeCell ref="G3:G4"/>
  </mergeCells>
  <printOptions horizontalCentered="1"/>
  <pageMargins left="0.5902777777777778" right="0.5902777777777778" top="0.5902777777777778" bottom="0.5118055555555555" header="0.39305555555555555" footer="0.275"/>
  <pageSetup firstPageNumber="40" useFirstPageNumber="1" horizontalDpi="600" verticalDpi="600" orientation="landscape" paperSize="9"/>
  <headerFooter scaleWithDoc="0"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Administrator</cp:lastModifiedBy>
  <cp:lastPrinted>2022-01-05T11:55:06Z</cp:lastPrinted>
  <dcterms:created xsi:type="dcterms:W3CDTF">2006-10-21T09:01:34Z</dcterms:created>
  <dcterms:modified xsi:type="dcterms:W3CDTF">2022-01-07T13:48:46Z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6337092ED17A4F1A8164820672B13908</vt:lpwstr>
  </property>
</Properties>
</file>