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9945"/>
  </bookViews>
  <sheets>
    <sheet name="内河航道建设" sheetId="1" r:id="rId1"/>
  </sheets>
  <definedNames>
    <definedName name="_xlnm.Print_Area" localSheetId="0">内河航道建设!$A$1:$R$36</definedName>
    <definedName name="_xlnm.Print_Titles" localSheetId="0">内河航道建设!$3:$6</definedName>
  </definedNames>
  <calcPr calcId="144525"/>
</workbook>
</file>

<file path=xl/sharedStrings.xml><?xml version="1.0" encoding="utf-8"?>
<sst xmlns="http://schemas.openxmlformats.org/spreadsheetml/2006/main" count="95">
  <si>
    <t>附件3</t>
  </si>
  <si>
    <r>
      <rPr>
        <b/>
        <sz val="20"/>
        <rFont val="Arial Narrow"/>
        <charset val="134"/>
      </rPr>
      <t>2021</t>
    </r>
    <r>
      <rPr>
        <b/>
        <sz val="20"/>
        <rFont val="宋体"/>
        <charset val="134"/>
      </rPr>
      <t>年内河航道工程省补助资金明细分配计划表</t>
    </r>
  </si>
  <si>
    <t>单位：万元</t>
  </si>
  <si>
    <r>
      <rPr>
        <sz val="11"/>
        <rFont val="宋体"/>
        <charset val="134"/>
      </rPr>
      <t>序</t>
    </r>
    <r>
      <rPr>
        <sz val="11"/>
        <rFont val="Arial Narrow"/>
        <charset val="134"/>
      </rPr>
      <t xml:space="preserve">
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</si>
  <si>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项</t>
    </r>
    <r>
      <rPr>
        <sz val="11"/>
        <rFont val="Arial Narrow"/>
        <charset val="134"/>
      </rPr>
      <t xml:space="preserve">  </t>
    </r>
    <r>
      <rPr>
        <sz val="11"/>
        <rFont val="宋体"/>
        <charset val="134"/>
      </rPr>
      <t>目</t>
    </r>
    <r>
      <rPr>
        <sz val="11"/>
        <rFont val="Arial Narrow"/>
        <charset val="134"/>
      </rPr>
      <t xml:space="preserve">  </t>
    </r>
    <r>
      <rPr>
        <sz val="11"/>
        <rFont val="宋体"/>
        <charset val="134"/>
      </rPr>
      <t>名</t>
    </r>
    <r>
      <rPr>
        <sz val="11"/>
        <rFont val="Arial Narrow"/>
        <charset val="134"/>
      </rPr>
      <t xml:space="preserve">  </t>
    </r>
    <r>
      <rPr>
        <sz val="11"/>
        <rFont val="宋体"/>
        <charset val="134"/>
      </rPr>
      <t>称</t>
    </r>
  </si>
  <si>
    <t>总的建设要求</t>
  </si>
  <si>
    <r>
      <rPr>
        <sz val="11"/>
        <rFont val="宋体"/>
        <charset val="134"/>
      </rPr>
      <t>至</t>
    </r>
    <r>
      <rPr>
        <sz val="11"/>
        <rFont val="Arial Narrow"/>
        <charset val="134"/>
      </rPr>
      <t>2020</t>
    </r>
    <r>
      <rPr>
        <sz val="11"/>
        <rFont val="宋体"/>
        <charset val="134"/>
      </rPr>
      <t>年底</t>
    </r>
    <r>
      <rPr>
        <sz val="11"/>
        <rFont val="Arial Narrow"/>
        <charset val="134"/>
      </rPr>
      <t xml:space="preserve">
</t>
    </r>
    <r>
      <rPr>
        <sz val="11"/>
        <rFont val="宋体"/>
        <charset val="134"/>
      </rPr>
      <t>累计下达资金</t>
    </r>
  </si>
  <si>
    <r>
      <rPr>
        <sz val="11"/>
        <rFont val="宋体"/>
        <charset val="134"/>
      </rPr>
      <t>预计至</t>
    </r>
    <r>
      <rPr>
        <sz val="11"/>
        <rFont val="Arial Narrow"/>
        <charset val="134"/>
      </rPr>
      <t>2020</t>
    </r>
    <r>
      <rPr>
        <sz val="11"/>
        <rFont val="宋体"/>
        <charset val="134"/>
      </rPr>
      <t>年底累计</t>
    </r>
    <r>
      <rPr>
        <sz val="11"/>
        <rFont val="Arial Narrow"/>
        <charset val="134"/>
      </rPr>
      <t xml:space="preserve">
</t>
    </r>
    <r>
      <rPr>
        <sz val="11"/>
        <rFont val="宋体"/>
        <charset val="134"/>
      </rPr>
      <t>完成投资</t>
    </r>
  </si>
  <si>
    <r>
      <rPr>
        <sz val="11"/>
        <rFont val="Arial Narrow"/>
        <charset val="134"/>
      </rPr>
      <t>2021</t>
    </r>
    <r>
      <rPr>
        <sz val="11"/>
        <rFont val="宋体"/>
        <charset val="134"/>
      </rPr>
      <t>年投资计划</t>
    </r>
  </si>
  <si>
    <t>备注</t>
  </si>
  <si>
    <t>建设规模</t>
  </si>
  <si>
    <r>
      <rPr>
        <sz val="11"/>
        <rFont val="宋体"/>
        <charset val="134"/>
      </rPr>
      <t>建设</t>
    </r>
    <r>
      <rPr>
        <sz val="11"/>
        <rFont val="Arial Narrow"/>
        <charset val="134"/>
      </rPr>
      <t xml:space="preserve">
</t>
    </r>
    <r>
      <rPr>
        <sz val="11"/>
        <rFont val="宋体"/>
        <charset val="134"/>
      </rPr>
      <t>年限</t>
    </r>
  </si>
  <si>
    <t>概算总投资</t>
  </si>
  <si>
    <t>小计</t>
  </si>
  <si>
    <r>
      <rPr>
        <sz val="11"/>
        <rFont val="宋体"/>
        <charset val="134"/>
      </rPr>
      <t>中央</t>
    </r>
    <r>
      <rPr>
        <sz val="11"/>
        <rFont val="Arial Narrow"/>
        <charset val="134"/>
      </rPr>
      <t xml:space="preserve">
</t>
    </r>
    <r>
      <rPr>
        <sz val="11"/>
        <rFont val="宋体"/>
        <charset val="134"/>
      </rPr>
      <t>投资</t>
    </r>
  </si>
  <si>
    <t>省投资</t>
  </si>
  <si>
    <t>企业投资</t>
  </si>
  <si>
    <r>
      <rPr>
        <sz val="11"/>
        <rFont val="宋体"/>
        <charset val="134"/>
      </rPr>
      <t>各市</t>
    </r>
    <r>
      <rPr>
        <sz val="11"/>
        <rFont val="Arial Narrow"/>
        <charset val="134"/>
      </rPr>
      <t xml:space="preserve">
</t>
    </r>
    <r>
      <rPr>
        <sz val="11"/>
        <rFont val="宋体"/>
        <charset val="134"/>
      </rPr>
      <t>投资</t>
    </r>
  </si>
  <si>
    <t>合计</t>
  </si>
  <si>
    <t>本次安排省投资</t>
  </si>
  <si>
    <t>各市投资</t>
  </si>
  <si>
    <r>
      <rPr>
        <sz val="11"/>
        <rFont val="宋体"/>
        <charset val="134"/>
      </rPr>
      <t xml:space="preserve">合    </t>
    </r>
    <r>
      <rPr>
        <sz val="10"/>
        <rFont val="宋体"/>
        <charset val="134"/>
      </rPr>
      <t>计</t>
    </r>
  </si>
  <si>
    <t>一、续建项目</t>
  </si>
  <si>
    <t>西江界首至肇庆航道扩能升级工程</t>
  </si>
  <si>
    <t>内河Ⅰ级航道171公里</t>
  </si>
  <si>
    <t>2015-2020</t>
  </si>
  <si>
    <t>省航道事务中心</t>
  </si>
  <si>
    <t>广东省航道支持保障系统工程及调规</t>
  </si>
  <si>
    <t>航道助航标志、航道水位站、平面高程控制网、管理船舶、管理站房、工作船码头、信息化建设等。</t>
  </si>
  <si>
    <t>2015-2021</t>
  </si>
  <si>
    <t>崖门出海航道二期工程</t>
  </si>
  <si>
    <t>1万吨级全潮通航，2万吨级乘潮通航，航道里程67.5公里，设计水深10.3米，通航宽度130-215米。</t>
  </si>
  <si>
    <t>2020-2022</t>
  </si>
  <si>
    <t>江门中心</t>
  </si>
  <si>
    <t>二、十四五前期工作费等</t>
  </si>
  <si>
    <t>东江河源至石龙航道扩能升级工程</t>
  </si>
  <si>
    <r>
      <rPr>
        <sz val="11"/>
        <rFont val="宋体"/>
        <charset val="134"/>
      </rPr>
      <t>内河Ⅲ级航道</t>
    </r>
    <r>
      <rPr>
        <sz val="9"/>
        <rFont val="Arial Narrow"/>
        <charset val="134"/>
      </rPr>
      <t>223km</t>
    </r>
  </si>
  <si>
    <t>2022-2027</t>
  </si>
  <si>
    <t>东江中心</t>
  </si>
  <si>
    <t>韩江三河坝至潮州港航道扩能升级工程</t>
  </si>
  <si>
    <t>船闸（枢纽），疏浚，清礁，桥梁工程，支持保障系统；按通航1000吨级船舶标准进行建设，全长约170公里，新（改）建船闸4座。</t>
  </si>
  <si>
    <t>2021-2024</t>
  </si>
  <si>
    <t>粤东中心</t>
  </si>
  <si>
    <t>顺德水道航道扩能升级工程</t>
  </si>
  <si>
    <t>内河Ⅱ级航道61公里</t>
  </si>
  <si>
    <t>2022-2025</t>
  </si>
  <si>
    <t>佛山中心</t>
  </si>
  <si>
    <t>莲沙容水道航道二期工程</t>
  </si>
  <si>
    <t>内河Ⅰ级航道53km</t>
  </si>
  <si>
    <t>2021-2023</t>
  </si>
  <si>
    <t>横门出海航道整治二期工程</t>
  </si>
  <si>
    <t>疏浚，支持保障系统；将航道等级提升为10000吨级（部分航段为5000吨级）航道，全长约50多公里。</t>
  </si>
  <si>
    <t>中山中心</t>
  </si>
  <si>
    <t>贺江旅游特色航道工程</t>
  </si>
  <si>
    <t>内河特色航道115km</t>
  </si>
  <si>
    <t>2024-2026</t>
  </si>
  <si>
    <t>清远枢纽三线船闸工程</t>
  </si>
  <si>
    <t>内河Ⅱ级船闸1座</t>
  </si>
  <si>
    <t>2024-2028</t>
  </si>
  <si>
    <t>锦江绿色航道项目</t>
  </si>
  <si>
    <t>内河特色航道61km</t>
  </si>
  <si>
    <t>2022-2024</t>
  </si>
  <si>
    <t>韶关中心</t>
  </si>
  <si>
    <t>十四五期储备项目前期研究费</t>
  </si>
  <si>
    <t>其中：</t>
  </si>
  <si>
    <t>磨刀门水道航道二期工程</t>
  </si>
  <si>
    <t>内河Ⅰ级兼顾沿海1000t建设磨刀门水道、磨刀门出海航道、洪湾水道共80公里</t>
  </si>
  <si>
    <t>白鹤通道航道工程</t>
  </si>
  <si>
    <t>按Ⅲ级航道建设白藤河、鹤洲河水道21公里</t>
  </si>
  <si>
    <t>赣粤运河建设方案及专题研究</t>
  </si>
  <si>
    <t>内河Ⅱ级标准建设运河及航道211公里</t>
  </si>
  <si>
    <t>广东省内河高等级航道现状普查和发展趋势分析</t>
  </si>
  <si>
    <t>——</t>
  </si>
  <si>
    <t xml:space="preserve"> 广东省航道统计信息深加工之广东省特色航道研究</t>
  </si>
  <si>
    <t>珠江三角洲高等级航道完善工程建设方案研究</t>
  </si>
  <si>
    <t>对珠三角核心区82km未达标的航道提升到Ⅲ级航道</t>
  </si>
  <si>
    <t>西江干流及出海通道5000-10000吨级航道开发方案研究</t>
  </si>
  <si>
    <t>按照5000吨级海轮标准建设航道171公里</t>
  </si>
  <si>
    <t>北江滨江、龙塘河、潖江河口段高等级航道建设方案研究</t>
  </si>
  <si>
    <t>按Ⅲ级航道标准整治滨江、龙塘河、潖江河口航道38公里。</t>
  </si>
  <si>
    <t>北江中心</t>
  </si>
  <si>
    <t>惠大运河开发方案深化研究</t>
  </si>
  <si>
    <t>内河Ⅲ级标准建设运河及航道82公里</t>
  </si>
  <si>
    <t>三、其他（续建部分）</t>
  </si>
  <si>
    <t>世行贷款内河Ⅳ还贷资金</t>
  </si>
  <si>
    <t>2010-2024</t>
  </si>
  <si>
    <t>北江（韶关至乌石）航道扩能升级工程</t>
  </si>
  <si>
    <t>按内河Ⅲ级、通航1000吨级船舶标准整治北江韶关百旺大桥至曲江乌石段34.5公里的航道。</t>
  </si>
  <si>
    <t>2016-2021</t>
  </si>
  <si>
    <t>广东省北江航道开发投资有限公司</t>
  </si>
  <si>
    <t>北江（乌石至三水河口）航道扩能升级工程白石窑船闸平面尺度调整增加投资</t>
  </si>
  <si>
    <r>
      <rPr>
        <sz val="11"/>
        <rFont val="宋体"/>
        <charset val="134"/>
      </rPr>
      <t>白石窑船闸平面尺度调整为</t>
    </r>
    <r>
      <rPr>
        <sz val="11"/>
        <rFont val="Arial Narrow"/>
        <charset val="134"/>
      </rPr>
      <t>220</t>
    </r>
    <r>
      <rPr>
        <sz val="11"/>
        <rFont val="宋体"/>
        <charset val="134"/>
      </rPr>
      <t>x23米，投资增加约</t>
    </r>
    <r>
      <rPr>
        <sz val="11"/>
        <rFont val="Arial Narrow"/>
        <charset val="134"/>
      </rPr>
      <t>2.3</t>
    </r>
    <r>
      <rPr>
        <sz val="11"/>
        <rFont val="宋体"/>
        <charset val="134"/>
      </rPr>
      <t>亿元</t>
    </r>
  </si>
  <si>
    <t>省交通运输厅智慧航道（一期）项目</t>
  </si>
  <si>
    <t>2020-2023</t>
  </si>
  <si>
    <t>省交通运输厅智慧航道（二期）项目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</si>
</sst>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0.0000_ "/>
    <numFmt numFmtId="178" formatCode="0_);[Red]\(0\)"/>
    <numFmt numFmtId="41" formatCode="_ * #,##0_ ;_ * \-#,##0_ ;_ * &quot;-&quot;_ ;_ @_ "/>
    <numFmt numFmtId="179" formatCode="0_ "/>
  </numFmts>
  <fonts count="44">
    <font>
      <sz val="11"/>
      <color indexed="8"/>
      <name val="宋体"/>
      <charset val="134"/>
    </font>
    <font>
      <sz val="9"/>
      <name val="Times New Roman"/>
      <charset val="134"/>
    </font>
    <font>
      <b/>
      <sz val="11"/>
      <name val="黑体"/>
      <charset val="134"/>
    </font>
    <font>
      <b/>
      <sz val="10"/>
      <name val="Times New Roman"/>
      <charset val="134"/>
    </font>
    <font>
      <sz val="11"/>
      <name val="宋体"/>
      <charset val="134"/>
    </font>
    <font>
      <b/>
      <sz val="10"/>
      <name val="Arial Narrow"/>
      <charset val="134"/>
    </font>
    <font>
      <b/>
      <sz val="11"/>
      <name val="Arial Narrow"/>
      <charset val="134"/>
    </font>
    <font>
      <b/>
      <sz val="8"/>
      <name val="Arial Narrow"/>
      <charset val="134"/>
    </font>
    <font>
      <sz val="12"/>
      <name val="Arial Narrow"/>
      <charset val="134"/>
    </font>
    <font>
      <b/>
      <sz val="12"/>
      <name val="Arial Narrow"/>
      <charset val="134"/>
    </font>
    <font>
      <b/>
      <sz val="9"/>
      <name val="Arial Narrow"/>
      <charset val="134"/>
    </font>
    <font>
      <b/>
      <sz val="20"/>
      <name val="Arial Narrow"/>
      <charset val="134"/>
    </font>
    <font>
      <sz val="9"/>
      <name val="Arial Narrow"/>
      <charset val="134"/>
    </font>
    <font>
      <sz val="11"/>
      <name val="Arial Narrow"/>
      <charset val="134"/>
    </font>
    <font>
      <sz val="8"/>
      <name val="Arial Narrow"/>
      <charset val="134"/>
    </font>
    <font>
      <sz val="10"/>
      <name val="Arial Narrow"/>
      <charset val="134"/>
    </font>
    <font>
      <sz val="9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sz val="8"/>
      <name val="宋体"/>
      <charset val="134"/>
    </font>
    <font>
      <b/>
      <sz val="1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sz val="12"/>
      <name val="Times New Roman"/>
      <charset val="134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7" fillId="20" borderId="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13" borderId="5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3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40" fillId="0" borderId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2" borderId="4" applyNumberFormat="0" applyAlignment="0" applyProtection="0">
      <alignment vertical="center"/>
    </xf>
    <xf numFmtId="0" fontId="38" fillId="12" borderId="8" applyNumberFormat="0" applyAlignment="0" applyProtection="0">
      <alignment vertical="center"/>
    </xf>
    <xf numFmtId="0" fontId="22" fillId="4" borderId="2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0" fillId="0" borderId="0" applyProtection="0"/>
    <xf numFmtId="0" fontId="42" fillId="0" borderId="0" applyProtection="0"/>
  </cellStyleXfs>
  <cellXfs count="68">
    <xf numFmtId="0" fontId="0" fillId="0" borderId="0" xfId="0">
      <alignment vertical="center"/>
    </xf>
    <xf numFmtId="0" fontId="1" fillId="0" borderId="0" xfId="52" applyNumberFormat="1" applyFont="1" applyFill="1" applyBorder="1" applyAlignment="1">
      <alignment vertical="center"/>
    </xf>
    <xf numFmtId="0" fontId="2" fillId="0" borderId="0" xfId="52" applyNumberFormat="1" applyFont="1" applyFill="1" applyBorder="1" applyAlignment="1">
      <alignment vertical="center"/>
    </xf>
    <xf numFmtId="0" fontId="2" fillId="0" borderId="0" xfId="52" applyNumberFormat="1" applyFont="1" applyFill="1" applyBorder="1" applyAlignment="1">
      <alignment vertical="top"/>
    </xf>
    <xf numFmtId="178" fontId="3" fillId="0" borderId="0" xfId="52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52" applyNumberFormat="1" applyFont="1" applyFill="1" applyBorder="1" applyAlignment="1">
      <alignment horizontal="center"/>
    </xf>
    <xf numFmtId="0" fontId="6" fillId="0" borderId="0" xfId="52" applyNumberFormat="1" applyFont="1" applyFill="1" applyBorder="1" applyAlignment="1"/>
    <xf numFmtId="0" fontId="7" fillId="0" borderId="0" xfId="52" applyNumberFormat="1" applyFont="1" applyFill="1" applyBorder="1" applyAlignment="1"/>
    <xf numFmtId="0" fontId="8" fillId="0" borderId="0" xfId="52" applyNumberFormat="1" applyFont="1" applyFill="1" applyBorder="1" applyAlignment="1">
      <alignment horizontal="center"/>
    </xf>
    <xf numFmtId="0" fontId="9" fillId="0" borderId="0" xfId="52" applyNumberFormat="1" applyFont="1" applyFill="1" applyBorder="1" applyAlignment="1">
      <alignment horizontal="right"/>
    </xf>
    <xf numFmtId="0" fontId="9" fillId="0" borderId="0" xfId="52" applyNumberFormat="1" applyFont="1" applyFill="1" applyBorder="1" applyAlignment="1"/>
    <xf numFmtId="0" fontId="8" fillId="0" borderId="0" xfId="52" applyNumberFormat="1" applyFont="1" applyFill="1" applyBorder="1" applyAlignment="1"/>
    <xf numFmtId="177" fontId="9" fillId="0" borderId="0" xfId="52" applyNumberFormat="1" applyFont="1" applyFill="1" applyBorder="1" applyAlignment="1"/>
    <xf numFmtId="0" fontId="10" fillId="0" borderId="0" xfId="52" applyNumberFormat="1" applyFont="1" applyFill="1" applyBorder="1" applyAlignment="1"/>
    <xf numFmtId="0" fontId="9" fillId="0" borderId="0" xfId="19" applyNumberFormat="1" applyFont="1" applyFill="1" applyBorder="1" applyAlignment="1">
      <alignment vertical="center"/>
    </xf>
    <xf numFmtId="0" fontId="8" fillId="0" borderId="0" xfId="19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0" xfId="52" applyNumberFormat="1" applyFont="1" applyFill="1" applyBorder="1" applyAlignment="1"/>
    <xf numFmtId="0" fontId="11" fillId="0" borderId="0" xfId="52" applyNumberFormat="1" applyFont="1" applyFill="1" applyBorder="1" applyAlignment="1">
      <alignment horizontal="center"/>
    </xf>
    <xf numFmtId="0" fontId="11" fillId="0" borderId="0" xfId="52" applyNumberFormat="1" applyFont="1" applyFill="1" applyBorder="1" applyAlignment="1">
      <alignment horizontal="right"/>
    </xf>
    <xf numFmtId="0" fontId="5" fillId="0" borderId="0" xfId="52" applyNumberFormat="1" applyFont="1" applyFill="1" applyBorder="1" applyAlignment="1">
      <alignment horizontal="center" vertical="center"/>
    </xf>
    <xf numFmtId="0" fontId="6" fillId="0" borderId="0" xfId="52" applyNumberFormat="1" applyFont="1" applyFill="1" applyBorder="1" applyAlignment="1">
      <alignment vertical="center"/>
    </xf>
    <xf numFmtId="0" fontId="7" fillId="0" borderId="0" xfId="52" applyNumberFormat="1" applyFont="1" applyFill="1" applyBorder="1" applyAlignment="1">
      <alignment vertical="center"/>
    </xf>
    <xf numFmtId="0" fontId="12" fillId="0" borderId="0" xfId="52" applyNumberFormat="1" applyFont="1" applyFill="1" applyBorder="1" applyAlignment="1">
      <alignment horizontal="center" vertical="center"/>
    </xf>
    <xf numFmtId="0" fontId="10" fillId="0" borderId="0" xfId="52" applyNumberFormat="1" applyFont="1" applyFill="1" applyBorder="1" applyAlignment="1">
      <alignment horizontal="right" vertical="center"/>
    </xf>
    <xf numFmtId="0" fontId="4" fillId="0" borderId="1" xfId="52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/>
    </xf>
    <xf numFmtId="0" fontId="13" fillId="0" borderId="1" xfId="52" applyNumberFormat="1" applyFont="1" applyFill="1" applyBorder="1" applyAlignment="1">
      <alignment horizontal="center" vertical="center"/>
    </xf>
    <xf numFmtId="0" fontId="13" fillId="0" borderId="1" xfId="52" applyNumberFormat="1" applyFont="1" applyFill="1" applyBorder="1" applyAlignment="1">
      <alignment horizontal="center" vertical="center" wrapText="1"/>
    </xf>
    <xf numFmtId="178" fontId="14" fillId="0" borderId="1" xfId="52" applyNumberFormat="1" applyFont="1" applyFill="1" applyBorder="1" applyAlignment="1">
      <alignment horizontal="center" vertical="center"/>
    </xf>
    <xf numFmtId="178" fontId="15" fillId="0" borderId="1" xfId="52" applyNumberFormat="1" applyFont="1" applyFill="1" applyBorder="1" applyAlignment="1">
      <alignment horizontal="center" vertical="center"/>
    </xf>
    <xf numFmtId="178" fontId="8" fillId="0" borderId="1" xfId="52" applyNumberFormat="1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left" vertical="center" wrapText="1"/>
    </xf>
    <xf numFmtId="178" fontId="14" fillId="0" borderId="1" xfId="52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24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178" fontId="17" fillId="0" borderId="1" xfId="52" applyNumberFormat="1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 vertical="center"/>
    </xf>
    <xf numFmtId="176" fontId="17" fillId="0" borderId="1" xfId="19" applyNumberFormat="1" applyFont="1" applyFill="1" applyBorder="1" applyAlignment="1">
      <alignment horizontal="center" vertical="center"/>
    </xf>
    <xf numFmtId="0" fontId="17" fillId="0" borderId="1" xfId="19" applyNumberFormat="1" applyFont="1" applyFill="1" applyBorder="1" applyAlignment="1">
      <alignment horizontal="center" vertical="center"/>
    </xf>
    <xf numFmtId="179" fontId="17" fillId="0" borderId="1" xfId="52" applyNumberFormat="1" applyFont="1" applyFill="1" applyBorder="1" applyAlignment="1">
      <alignment horizontal="center" vertical="center"/>
    </xf>
    <xf numFmtId="0" fontId="16" fillId="0" borderId="1" xfId="52" applyNumberFormat="1" applyFont="1" applyFill="1" applyBorder="1" applyAlignment="1">
      <alignment horizontal="left" vertical="center" wrapText="1"/>
    </xf>
    <xf numFmtId="178" fontId="18" fillId="0" borderId="1" xfId="52" applyNumberFormat="1" applyFont="1" applyFill="1" applyBorder="1" applyAlignment="1">
      <alignment horizontal="center" vertical="center"/>
    </xf>
    <xf numFmtId="0" fontId="19" fillId="0" borderId="1" xfId="51" applyNumberFormat="1" applyFont="1" applyFill="1" applyBorder="1" applyAlignment="1">
      <alignment horizontal="left" vertical="center" wrapText="1"/>
    </xf>
    <xf numFmtId="178" fontId="14" fillId="0" borderId="1" xfId="19" applyNumberFormat="1" applyFont="1" applyFill="1" applyBorder="1" applyAlignment="1">
      <alignment horizontal="left" vertical="center"/>
    </xf>
    <xf numFmtId="0" fontId="15" fillId="0" borderId="1" xfId="52" applyNumberFormat="1" applyFont="1" applyFill="1" applyBorder="1" applyAlignment="1">
      <alignment horizontal="center" vertical="center"/>
    </xf>
    <xf numFmtId="0" fontId="10" fillId="0" borderId="0" xfId="52" applyNumberFormat="1" applyFont="1" applyFill="1" applyBorder="1" applyAlignment="1">
      <alignment vertical="center"/>
    </xf>
    <xf numFmtId="179" fontId="10" fillId="0" borderId="0" xfId="52" applyNumberFormat="1" applyFont="1" applyFill="1" applyBorder="1" applyAlignment="1">
      <alignment vertical="center"/>
    </xf>
    <xf numFmtId="0" fontId="12" fillId="0" borderId="0" xfId="52" applyNumberFormat="1" applyFont="1" applyFill="1" applyBorder="1" applyAlignment="1">
      <alignment vertical="center"/>
    </xf>
    <xf numFmtId="0" fontId="17" fillId="0" borderId="0" xfId="52" applyNumberFormat="1" applyFont="1" applyFill="1" applyBorder="1" applyAlignment="1">
      <alignment horizontal="center" vertical="center"/>
    </xf>
    <xf numFmtId="177" fontId="11" fillId="0" borderId="0" xfId="52" applyNumberFormat="1" applyFont="1" applyFill="1" applyBorder="1" applyAlignment="1">
      <alignment horizontal="center"/>
    </xf>
    <xf numFmtId="177" fontId="10" fillId="0" borderId="0" xfId="52" applyNumberFormat="1" applyFont="1" applyFill="1" applyBorder="1" applyAlignment="1">
      <alignment vertical="center"/>
    </xf>
    <xf numFmtId="0" fontId="16" fillId="0" borderId="0" xfId="52" applyNumberFormat="1" applyFont="1" applyFill="1" applyBorder="1" applyAlignment="1">
      <alignment vertical="center"/>
    </xf>
    <xf numFmtId="177" fontId="13" fillId="0" borderId="1" xfId="52" applyNumberFormat="1" applyFont="1" applyFill="1" applyBorder="1" applyAlignment="1">
      <alignment horizontal="center" vertical="center"/>
    </xf>
    <xf numFmtId="177" fontId="4" fillId="0" borderId="1" xfId="52" applyNumberFormat="1" applyFont="1" applyFill="1" applyBorder="1" applyAlignment="1">
      <alignment horizontal="center" vertical="center" wrapText="1"/>
    </xf>
    <xf numFmtId="177" fontId="13" fillId="0" borderId="1" xfId="52" applyNumberFormat="1" applyFont="1" applyFill="1" applyBorder="1" applyAlignment="1">
      <alignment horizontal="center" vertical="center" wrapText="1"/>
    </xf>
    <xf numFmtId="0" fontId="6" fillId="0" borderId="0" xfId="52" applyNumberFormat="1" applyFont="1" applyFill="1" applyBorder="1" applyAlignment="1">
      <alignment vertical="top"/>
    </xf>
    <xf numFmtId="0" fontId="12" fillId="0" borderId="1" xfId="52" applyNumberFormat="1" applyFont="1" applyFill="1" applyBorder="1" applyAlignment="1">
      <alignment horizontal="center" vertical="center"/>
    </xf>
    <xf numFmtId="178" fontId="5" fillId="0" borderId="0" xfId="52" applyNumberFormat="1" applyFont="1" applyFill="1" applyBorder="1" applyAlignment="1">
      <alignment vertical="center"/>
    </xf>
    <xf numFmtId="176" fontId="8" fillId="0" borderId="1" xfId="52" applyNumberFormat="1" applyFont="1" applyFill="1" applyBorder="1" applyAlignment="1">
      <alignment horizontal="center" vertical="center"/>
    </xf>
    <xf numFmtId="0" fontId="16" fillId="0" borderId="1" xfId="52" applyNumberFormat="1" applyFont="1" applyFill="1" applyBorder="1" applyAlignment="1">
      <alignment horizontal="center" vertical="center"/>
    </xf>
    <xf numFmtId="0" fontId="16" fillId="0" borderId="1" xfId="52" applyNumberFormat="1" applyFont="1" applyFill="1" applyBorder="1" applyAlignment="1">
      <alignment horizontal="center" vertical="center" wrapText="1"/>
    </xf>
    <xf numFmtId="178" fontId="20" fillId="0" borderId="0" xfId="52" applyNumberFormat="1" applyFont="1" applyFill="1" applyBorder="1" applyAlignment="1">
      <alignment vertical="center"/>
    </xf>
    <xf numFmtId="0" fontId="17" fillId="0" borderId="1" xfId="5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9" fillId="0" borderId="0" xfId="52" applyNumberFormat="1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专项资金——201年8纳入年初部门预算航道维护专项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_水运及支持系统基本建设表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_附件6-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N37"/>
  <sheetViews>
    <sheetView showZeros="0" tabSelected="1" zoomScale="85" zoomScaleNormal="85" workbookViewId="0">
      <pane xSplit="3" ySplit="7" topLeftCell="H8" activePane="bottomRight" state="frozen"/>
      <selection/>
      <selection pane="topRight"/>
      <selection pane="bottomLeft"/>
      <selection pane="bottomRight" activeCell="S11" sqref="S11"/>
    </sheetView>
  </sheetViews>
  <sheetFormatPr defaultColWidth="9" defaultRowHeight="15.75" customHeight="1"/>
  <cols>
    <col min="1" max="1" width="5.125" style="6" customWidth="1"/>
    <col min="2" max="2" width="28.675" style="7" customWidth="1"/>
    <col min="3" max="3" width="29.1166666666667" style="8" customWidth="1"/>
    <col min="4" max="4" width="10.25" style="9" customWidth="1"/>
    <col min="5" max="5" width="11.25" style="10" customWidth="1"/>
    <col min="6" max="6" width="9.375" style="10" customWidth="1"/>
    <col min="7" max="8" width="8.625" style="10" customWidth="1"/>
    <col min="9" max="9" width="9" style="10" customWidth="1"/>
    <col min="10" max="10" width="9" style="11" customWidth="1"/>
    <col min="11" max="11" width="9.75" style="11" customWidth="1"/>
    <col min="12" max="13" width="10.5" style="11" customWidth="1"/>
    <col min="14" max="14" width="10.625" style="11" customWidth="1"/>
    <col min="15" max="15" width="8.875" style="11" customWidth="1"/>
    <col min="16" max="16" width="10.625" style="12" customWidth="1"/>
    <col min="17" max="17" width="13.125" style="13" customWidth="1"/>
    <col min="18" max="18" width="11.9083333333333" style="14" customWidth="1"/>
    <col min="19" max="227" width="9" style="11" customWidth="1"/>
    <col min="228" max="236" width="9" style="15" customWidth="1"/>
    <col min="237" max="248" width="9" style="16" customWidth="1"/>
    <col min="249" max="16384" width="9" style="17"/>
  </cols>
  <sheetData>
    <row r="1" customHeight="1" spans="2:2">
      <c r="B1" s="18" t="s">
        <v>0</v>
      </c>
    </row>
    <row r="2" ht="38.1" customHeight="1" spans="1:18">
      <c r="A2" s="19" t="s">
        <v>1</v>
      </c>
      <c r="B2" s="19"/>
      <c r="C2" s="19"/>
      <c r="D2" s="19"/>
      <c r="E2" s="20"/>
      <c r="F2" s="20"/>
      <c r="G2" s="20"/>
      <c r="H2" s="20"/>
      <c r="I2" s="20"/>
      <c r="J2" s="19"/>
      <c r="K2" s="19"/>
      <c r="L2" s="19"/>
      <c r="M2" s="19"/>
      <c r="N2" s="19"/>
      <c r="O2" s="19"/>
      <c r="P2" s="19"/>
      <c r="Q2" s="52"/>
      <c r="R2" s="19"/>
    </row>
    <row r="3" s="1" customFormat="1" ht="20.1" customHeight="1" spans="1:248">
      <c r="A3" s="21"/>
      <c r="B3" s="22"/>
      <c r="C3" s="23"/>
      <c r="D3" s="24"/>
      <c r="E3" s="25"/>
      <c r="F3" s="25"/>
      <c r="G3" s="25"/>
      <c r="H3" s="25"/>
      <c r="I3" s="25"/>
      <c r="J3" s="48"/>
      <c r="K3" s="48"/>
      <c r="L3" s="48"/>
      <c r="M3" s="48"/>
      <c r="N3" s="48"/>
      <c r="O3" s="49"/>
      <c r="P3" s="50"/>
      <c r="Q3" s="53"/>
      <c r="R3" s="54" t="s">
        <v>2</v>
      </c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</row>
    <row r="4" s="2" customFormat="1" ht="41.1" customHeight="1" spans="1:248">
      <c r="A4" s="26" t="s">
        <v>3</v>
      </c>
      <c r="B4" s="27" t="s">
        <v>4</v>
      </c>
      <c r="C4" s="27" t="s">
        <v>5</v>
      </c>
      <c r="D4" s="28"/>
      <c r="E4" s="28"/>
      <c r="F4" s="28"/>
      <c r="G4" s="28"/>
      <c r="H4" s="28"/>
      <c r="I4" s="28"/>
      <c r="J4" s="26" t="s">
        <v>6</v>
      </c>
      <c r="K4" s="28"/>
      <c r="L4" s="28"/>
      <c r="M4" s="28"/>
      <c r="N4" s="28"/>
      <c r="O4" s="26" t="s">
        <v>7</v>
      </c>
      <c r="P4" s="28" t="s">
        <v>8</v>
      </c>
      <c r="Q4" s="55"/>
      <c r="R4" s="26" t="s">
        <v>9</v>
      </c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</row>
    <row r="5" s="2" customFormat="1" ht="30" customHeight="1" spans="1:248">
      <c r="A5" s="29"/>
      <c r="B5" s="28"/>
      <c r="C5" s="27" t="s">
        <v>10</v>
      </c>
      <c r="D5" s="26" t="s">
        <v>11</v>
      </c>
      <c r="E5" s="27" t="s">
        <v>12</v>
      </c>
      <c r="F5" s="28"/>
      <c r="G5" s="28"/>
      <c r="H5" s="28"/>
      <c r="I5" s="28"/>
      <c r="J5" s="27" t="s">
        <v>13</v>
      </c>
      <c r="K5" s="26" t="s">
        <v>14</v>
      </c>
      <c r="L5" s="26" t="s">
        <v>15</v>
      </c>
      <c r="M5" s="26" t="s">
        <v>16</v>
      </c>
      <c r="N5" s="26" t="s">
        <v>17</v>
      </c>
      <c r="O5" s="28"/>
      <c r="P5" s="27" t="s">
        <v>18</v>
      </c>
      <c r="Q5" s="56" t="s">
        <v>19</v>
      </c>
      <c r="R5" s="29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</row>
    <row r="6" s="3" customFormat="1" ht="41.25" customHeight="1" spans="1:248">
      <c r="A6" s="29"/>
      <c r="B6" s="28"/>
      <c r="C6" s="28"/>
      <c r="D6" s="29"/>
      <c r="E6" s="27" t="s">
        <v>13</v>
      </c>
      <c r="F6" s="26" t="s">
        <v>14</v>
      </c>
      <c r="G6" s="26" t="s">
        <v>15</v>
      </c>
      <c r="H6" s="26" t="s">
        <v>16</v>
      </c>
      <c r="I6" s="26" t="s">
        <v>20</v>
      </c>
      <c r="J6" s="28"/>
      <c r="K6" s="29"/>
      <c r="L6" s="29"/>
      <c r="M6" s="26"/>
      <c r="N6" s="29"/>
      <c r="O6" s="28"/>
      <c r="P6" s="28"/>
      <c r="Q6" s="57"/>
      <c r="R6" s="29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</row>
    <row r="7" s="4" customFormat="1" ht="36" customHeight="1" spans="1:248">
      <c r="A7" s="26" t="s">
        <v>21</v>
      </c>
      <c r="B7" s="26"/>
      <c r="C7" s="30"/>
      <c r="D7" s="31"/>
      <c r="E7" s="32">
        <f t="shared" ref="E7:R7" si="0">SUM(E9:E36)-E21</f>
        <v>4004370.7153</v>
      </c>
      <c r="F7" s="32">
        <f t="shared" si="0"/>
        <v>1215689</v>
      </c>
      <c r="G7" s="32">
        <f t="shared" si="0"/>
        <v>2101644.5153</v>
      </c>
      <c r="H7" s="32">
        <f t="shared" si="0"/>
        <v>107260</v>
      </c>
      <c r="I7" s="32">
        <f t="shared" si="0"/>
        <v>579730</v>
      </c>
      <c r="J7" s="32">
        <f t="shared" si="0"/>
        <v>942785.66</v>
      </c>
      <c r="K7" s="32">
        <f t="shared" si="0"/>
        <v>257792</v>
      </c>
      <c r="L7" s="32">
        <f t="shared" si="0"/>
        <v>549863.66</v>
      </c>
      <c r="M7" s="32">
        <f t="shared" si="0"/>
        <v>87000</v>
      </c>
      <c r="N7" s="32">
        <f t="shared" si="0"/>
        <v>48130</v>
      </c>
      <c r="O7" s="32">
        <f t="shared" si="0"/>
        <v>933534.66</v>
      </c>
      <c r="P7" s="32">
        <f t="shared" si="0"/>
        <v>96320</v>
      </c>
      <c r="Q7" s="32">
        <f>SUM(Q9:Q36)</f>
        <v>49460</v>
      </c>
      <c r="R7" s="59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</row>
    <row r="8" s="4" customFormat="1" ht="24" customHeight="1" spans="1:248">
      <c r="A8" s="31"/>
      <c r="B8" s="33" t="s">
        <v>22</v>
      </c>
      <c r="C8" s="34"/>
      <c r="D8" s="31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61"/>
      <c r="R8" s="59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</row>
    <row r="9" s="4" customFormat="1" ht="27" customHeight="1" spans="1:248">
      <c r="A9" s="35">
        <v>1</v>
      </c>
      <c r="B9" s="36" t="s">
        <v>23</v>
      </c>
      <c r="C9" s="36" t="s">
        <v>24</v>
      </c>
      <c r="D9" s="37" t="s">
        <v>25</v>
      </c>
      <c r="E9" s="37">
        <v>102793</v>
      </c>
      <c r="F9" s="37">
        <v>47190</v>
      </c>
      <c r="G9" s="37">
        <v>50463</v>
      </c>
      <c r="H9" s="37"/>
      <c r="I9" s="37">
        <v>5140</v>
      </c>
      <c r="J9" s="42">
        <f>SUM(K9:N9)</f>
        <v>90300</v>
      </c>
      <c r="K9" s="38">
        <v>47190</v>
      </c>
      <c r="L9" s="38">
        <v>38583</v>
      </c>
      <c r="M9" s="38"/>
      <c r="N9" s="38">
        <v>4527</v>
      </c>
      <c r="O9" s="37">
        <v>93700</v>
      </c>
      <c r="P9" s="42">
        <f>SUM(Q9:Q9)</f>
        <v>4800</v>
      </c>
      <c r="Q9" s="37">
        <v>4800</v>
      </c>
      <c r="R9" s="62" t="s">
        <v>26</v>
      </c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</row>
    <row r="10" s="4" customFormat="1" ht="57" customHeight="1" spans="1:248">
      <c r="A10" s="35">
        <v>2</v>
      </c>
      <c r="B10" s="36" t="s">
        <v>27</v>
      </c>
      <c r="C10" s="36" t="s">
        <v>28</v>
      </c>
      <c r="D10" s="37" t="s">
        <v>29</v>
      </c>
      <c r="E10" s="37">
        <v>47052</v>
      </c>
      <c r="F10" s="37"/>
      <c r="G10" s="37">
        <v>47052</v>
      </c>
      <c r="H10" s="37"/>
      <c r="I10" s="37"/>
      <c r="J10" s="42">
        <f>SUM(K10:N10)</f>
        <v>34450</v>
      </c>
      <c r="K10" s="39"/>
      <c r="L10" s="42">
        <v>34450</v>
      </c>
      <c r="M10" s="42"/>
      <c r="N10" s="42"/>
      <c r="O10" s="37">
        <v>37833</v>
      </c>
      <c r="P10" s="42">
        <v>5000</v>
      </c>
      <c r="Q10" s="37">
        <v>5000</v>
      </c>
      <c r="R10" s="62" t="s">
        <v>26</v>
      </c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</row>
    <row r="11" s="4" customFormat="1" ht="46.5" customHeight="1" spans="1:248">
      <c r="A11" s="35">
        <v>3</v>
      </c>
      <c r="B11" s="36" t="s">
        <v>30</v>
      </c>
      <c r="C11" s="36" t="s">
        <v>31</v>
      </c>
      <c r="D11" s="37" t="s">
        <v>32</v>
      </c>
      <c r="E11" s="37">
        <v>173088</v>
      </c>
      <c r="F11" s="37">
        <v>89529</v>
      </c>
      <c r="G11" s="37">
        <v>22978</v>
      </c>
      <c r="H11" s="37"/>
      <c r="I11" s="37">
        <v>60581</v>
      </c>
      <c r="J11" s="42">
        <f>SUM(K11:N11)</f>
        <v>16042</v>
      </c>
      <c r="K11" s="39">
        <v>472</v>
      </c>
      <c r="L11" s="42">
        <v>15020</v>
      </c>
      <c r="M11" s="42"/>
      <c r="N11" s="42">
        <v>550</v>
      </c>
      <c r="O11" s="37">
        <v>31000</v>
      </c>
      <c r="P11" s="42">
        <v>56000</v>
      </c>
      <c r="Q11" s="37">
        <v>7958</v>
      </c>
      <c r="R11" s="62" t="s">
        <v>33</v>
      </c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</row>
    <row r="12" s="4" customFormat="1" ht="32" customHeight="1" spans="1:248">
      <c r="A12" s="31"/>
      <c r="B12" s="33" t="s">
        <v>34</v>
      </c>
      <c r="C12" s="36"/>
      <c r="D12" s="38"/>
      <c r="E12" s="39"/>
      <c r="F12" s="40"/>
      <c r="G12" s="41"/>
      <c r="H12" s="41"/>
      <c r="I12" s="38"/>
      <c r="J12" s="42"/>
      <c r="K12" s="38"/>
      <c r="L12" s="38"/>
      <c r="M12" s="38"/>
      <c r="N12" s="38"/>
      <c r="O12" s="38"/>
      <c r="P12" s="38"/>
      <c r="Q12" s="39"/>
      <c r="R12" s="62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</row>
    <row r="13" s="4" customFormat="1" ht="36.95" customHeight="1" spans="1:248">
      <c r="A13" s="31">
        <v>3</v>
      </c>
      <c r="B13" s="36" t="s">
        <v>35</v>
      </c>
      <c r="C13" s="36" t="s">
        <v>36</v>
      </c>
      <c r="D13" s="37" t="s">
        <v>37</v>
      </c>
      <c r="E13" s="37">
        <v>1409000</v>
      </c>
      <c r="F13" s="37">
        <v>357800</v>
      </c>
      <c r="G13" s="37">
        <v>868300</v>
      </c>
      <c r="H13" s="37"/>
      <c r="I13" s="37">
        <v>182900</v>
      </c>
      <c r="J13" s="42">
        <f>SUM(K13:N13)</f>
        <v>5360</v>
      </c>
      <c r="K13" s="39"/>
      <c r="L13" s="42">
        <v>5360</v>
      </c>
      <c r="M13" s="42"/>
      <c r="N13" s="42"/>
      <c r="O13" s="39">
        <f>L13</f>
        <v>5360</v>
      </c>
      <c r="P13" s="42">
        <f t="shared" ref="P13:P21" si="1">SUM(Q13:Q13)</f>
        <v>400</v>
      </c>
      <c r="Q13" s="39">
        <v>400</v>
      </c>
      <c r="R13" s="63" t="s">
        <v>38</v>
      </c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</row>
    <row r="14" s="4" customFormat="1" ht="84" customHeight="1" spans="1:248">
      <c r="A14" s="31">
        <v>4</v>
      </c>
      <c r="B14" s="36" t="s">
        <v>39</v>
      </c>
      <c r="C14" s="36" t="s">
        <v>40</v>
      </c>
      <c r="D14" s="38" t="s">
        <v>41</v>
      </c>
      <c r="E14" s="37">
        <f>F14+G14+I14</f>
        <v>674700</v>
      </c>
      <c r="F14" s="37">
        <v>230000</v>
      </c>
      <c r="G14" s="37">
        <v>343495</v>
      </c>
      <c r="H14" s="42"/>
      <c r="I14" s="37">
        <v>101205</v>
      </c>
      <c r="J14" s="42">
        <f>SUM(K14:N14)</f>
        <v>4155</v>
      </c>
      <c r="K14" s="39"/>
      <c r="L14" s="42">
        <v>4155</v>
      </c>
      <c r="M14" s="42"/>
      <c r="N14" s="42"/>
      <c r="O14" s="39">
        <f>L14</f>
        <v>4155</v>
      </c>
      <c r="P14" s="42">
        <f t="shared" si="1"/>
        <v>15</v>
      </c>
      <c r="Q14" s="39">
        <v>15</v>
      </c>
      <c r="R14" s="63" t="s">
        <v>42</v>
      </c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</row>
    <row r="15" s="4" customFormat="1" ht="36.75" customHeight="1" spans="1:248">
      <c r="A15" s="31">
        <v>5</v>
      </c>
      <c r="B15" s="36" t="s">
        <v>43</v>
      </c>
      <c r="C15" s="36" t="s">
        <v>44</v>
      </c>
      <c r="D15" s="38" t="s">
        <v>45</v>
      </c>
      <c r="E15" s="37">
        <v>330000</v>
      </c>
      <c r="F15" s="37">
        <v>110000</v>
      </c>
      <c r="G15" s="37">
        <v>104500</v>
      </c>
      <c r="H15" s="37"/>
      <c r="I15" s="37">
        <v>115500</v>
      </c>
      <c r="J15" s="42">
        <f>SUM(K15:N15)</f>
        <v>50</v>
      </c>
      <c r="K15" s="39"/>
      <c r="L15" s="42">
        <v>50</v>
      </c>
      <c r="M15" s="42"/>
      <c r="N15" s="42"/>
      <c r="O15" s="39">
        <f>L15</f>
        <v>50</v>
      </c>
      <c r="P15" s="39">
        <f t="shared" si="1"/>
        <v>213</v>
      </c>
      <c r="Q15" s="39">
        <v>213</v>
      </c>
      <c r="R15" s="63" t="s">
        <v>46</v>
      </c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</row>
    <row r="16" s="4" customFormat="1" ht="33" customHeight="1" spans="1:248">
      <c r="A16" s="31">
        <v>6</v>
      </c>
      <c r="B16" s="36" t="s">
        <v>47</v>
      </c>
      <c r="C16" s="36" t="s">
        <v>48</v>
      </c>
      <c r="D16" s="37" t="s">
        <v>49</v>
      </c>
      <c r="E16" s="37">
        <v>12000</v>
      </c>
      <c r="F16" s="37">
        <v>5040</v>
      </c>
      <c r="G16" s="37">
        <v>2760</v>
      </c>
      <c r="H16" s="37"/>
      <c r="I16" s="37">
        <v>4200</v>
      </c>
      <c r="J16" s="42">
        <f>SUM(K16:N16)</f>
        <v>380</v>
      </c>
      <c r="K16" s="39"/>
      <c r="L16" s="42">
        <v>380</v>
      </c>
      <c r="M16" s="42"/>
      <c r="N16" s="42"/>
      <c r="O16" s="39">
        <f>L16</f>
        <v>380</v>
      </c>
      <c r="P16" s="42">
        <f t="shared" si="1"/>
        <v>95</v>
      </c>
      <c r="Q16" s="39">
        <v>95</v>
      </c>
      <c r="R16" s="63" t="s">
        <v>26</v>
      </c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</row>
    <row r="17" s="4" customFormat="1" ht="54.95" customHeight="1" spans="1:248">
      <c r="A17" s="31">
        <v>7</v>
      </c>
      <c r="B17" s="36" t="s">
        <v>50</v>
      </c>
      <c r="C17" s="36" t="s">
        <v>51</v>
      </c>
      <c r="D17" s="38" t="s">
        <v>32</v>
      </c>
      <c r="E17" s="37">
        <f>F17+G17+I17</f>
        <v>160000</v>
      </c>
      <c r="F17" s="37">
        <v>80000</v>
      </c>
      <c r="G17" s="37">
        <v>24000</v>
      </c>
      <c r="H17" s="42"/>
      <c r="I17" s="37">
        <v>56000</v>
      </c>
      <c r="J17" s="42">
        <f>SUM(K17:N17)</f>
        <v>1477</v>
      </c>
      <c r="K17" s="39"/>
      <c r="L17" s="42">
        <v>1477</v>
      </c>
      <c r="M17" s="42"/>
      <c r="N17" s="42"/>
      <c r="O17" s="39">
        <v>1476</v>
      </c>
      <c r="P17" s="39">
        <f t="shared" si="1"/>
        <v>65.9</v>
      </c>
      <c r="Q17" s="39">
        <v>65.9</v>
      </c>
      <c r="R17" s="63" t="s">
        <v>52</v>
      </c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</row>
    <row r="18" s="4" customFormat="1" ht="54.95" customHeight="1" spans="1:248">
      <c r="A18" s="31">
        <v>8</v>
      </c>
      <c r="B18" s="36" t="s">
        <v>53</v>
      </c>
      <c r="C18" s="36" t="s">
        <v>54</v>
      </c>
      <c r="D18" s="37" t="s">
        <v>55</v>
      </c>
      <c r="E18" s="37">
        <v>15000</v>
      </c>
      <c r="F18" s="37">
        <v>5000</v>
      </c>
      <c r="G18" s="37">
        <v>9250</v>
      </c>
      <c r="H18" s="37"/>
      <c r="I18" s="37">
        <v>750</v>
      </c>
      <c r="J18" s="42"/>
      <c r="K18" s="39"/>
      <c r="L18" s="42">
        <v>0</v>
      </c>
      <c r="M18" s="42"/>
      <c r="N18" s="42"/>
      <c r="O18" s="39"/>
      <c r="P18" s="42">
        <f t="shared" si="1"/>
        <v>20</v>
      </c>
      <c r="Q18" s="39">
        <v>20</v>
      </c>
      <c r="R18" s="63" t="s">
        <v>26</v>
      </c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  <c r="IJ18" s="60"/>
      <c r="IK18" s="60"/>
      <c r="IL18" s="60"/>
      <c r="IM18" s="60"/>
      <c r="IN18" s="60"/>
    </row>
    <row r="19" s="4" customFormat="1" ht="28.5" customHeight="1" spans="1:248">
      <c r="A19" s="31">
        <v>9</v>
      </c>
      <c r="B19" s="36" t="s">
        <v>56</v>
      </c>
      <c r="C19" s="36" t="s">
        <v>57</v>
      </c>
      <c r="D19" s="37" t="s">
        <v>58</v>
      </c>
      <c r="E19" s="37">
        <v>150000</v>
      </c>
      <c r="F19" s="37">
        <v>50000</v>
      </c>
      <c r="G19" s="37">
        <v>92500</v>
      </c>
      <c r="H19" s="37"/>
      <c r="I19" s="37">
        <v>7500</v>
      </c>
      <c r="J19" s="42">
        <f t="shared" ref="J19:J29" si="2">SUM(K19:N19)</f>
        <v>100</v>
      </c>
      <c r="K19" s="39"/>
      <c r="L19" s="42">
        <v>100</v>
      </c>
      <c r="M19" s="42"/>
      <c r="N19" s="42"/>
      <c r="O19" s="39">
        <f>L19</f>
        <v>100</v>
      </c>
      <c r="P19" s="42">
        <f t="shared" si="1"/>
        <v>50</v>
      </c>
      <c r="Q19" s="39">
        <v>50</v>
      </c>
      <c r="R19" s="63" t="s">
        <v>26</v>
      </c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</row>
    <row r="20" s="4" customFormat="1" ht="28.5" customHeight="1" spans="1:248">
      <c r="A20" s="31">
        <v>10</v>
      </c>
      <c r="B20" s="36" t="s">
        <v>59</v>
      </c>
      <c r="C20" s="36" t="s">
        <v>60</v>
      </c>
      <c r="D20" s="37" t="s">
        <v>61</v>
      </c>
      <c r="E20" s="37">
        <v>58000</v>
      </c>
      <c r="F20" s="37">
        <v>31000</v>
      </c>
      <c r="G20" s="37">
        <v>24100</v>
      </c>
      <c r="H20" s="37"/>
      <c r="I20" s="37">
        <v>2900</v>
      </c>
      <c r="J20" s="42">
        <f t="shared" si="2"/>
        <v>150</v>
      </c>
      <c r="K20" s="39"/>
      <c r="L20" s="42">
        <v>150</v>
      </c>
      <c r="M20" s="42"/>
      <c r="N20" s="42"/>
      <c r="O20" s="39">
        <f>L20</f>
        <v>150</v>
      </c>
      <c r="P20" s="42">
        <f t="shared" si="1"/>
        <v>200</v>
      </c>
      <c r="Q20" s="39">
        <v>200</v>
      </c>
      <c r="R20" s="63" t="s">
        <v>62</v>
      </c>
      <c r="S20" s="64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60"/>
      <c r="IF20" s="60"/>
      <c r="IG20" s="60"/>
      <c r="IH20" s="60"/>
      <c r="II20" s="60"/>
      <c r="IJ20" s="60"/>
      <c r="IK20" s="60"/>
      <c r="IL20" s="60"/>
      <c r="IM20" s="60"/>
      <c r="IN20" s="60"/>
    </row>
    <row r="21" s="4" customFormat="1" ht="25" customHeight="1" spans="1:248">
      <c r="A21" s="31">
        <v>11</v>
      </c>
      <c r="B21" s="36" t="s">
        <v>63</v>
      </c>
      <c r="C21" s="43"/>
      <c r="D21" s="38"/>
      <c r="E21" s="39"/>
      <c r="F21" s="39"/>
      <c r="G21" s="42"/>
      <c r="H21" s="42"/>
      <c r="I21" s="39"/>
      <c r="J21" s="42"/>
      <c r="K21" s="39"/>
      <c r="L21" s="42"/>
      <c r="M21" s="42"/>
      <c r="N21" s="42"/>
      <c r="O21" s="39"/>
      <c r="P21" s="39"/>
      <c r="Q21" s="39"/>
      <c r="R21" s="63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  <c r="IL21" s="60"/>
      <c r="IM21" s="60"/>
      <c r="IN21" s="60"/>
    </row>
    <row r="22" s="4" customFormat="1" ht="39" customHeight="1" spans="1:248">
      <c r="A22" s="44" t="s">
        <v>64</v>
      </c>
      <c r="B22" s="36" t="s">
        <v>65</v>
      </c>
      <c r="C22" s="36" t="s">
        <v>66</v>
      </c>
      <c r="D22" s="37"/>
      <c r="E22" s="37">
        <v>459.8</v>
      </c>
      <c r="F22" s="37"/>
      <c r="G22" s="37">
        <v>459.8</v>
      </c>
      <c r="H22" s="37"/>
      <c r="I22" s="37"/>
      <c r="J22" s="39">
        <f t="shared" si="2"/>
        <v>410.5</v>
      </c>
      <c r="K22" s="39"/>
      <c r="L22" s="39">
        <v>410.5</v>
      </c>
      <c r="M22" s="42"/>
      <c r="N22" s="42"/>
      <c r="O22" s="39">
        <v>410.5</v>
      </c>
      <c r="P22" s="39">
        <v>30</v>
      </c>
      <c r="Q22" s="39">
        <v>30</v>
      </c>
      <c r="R22" s="63" t="s">
        <v>26</v>
      </c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</row>
    <row r="23" s="4" customFormat="1" ht="28.5" customHeight="1" spans="1:248">
      <c r="A23" s="31"/>
      <c r="B23" s="36" t="s">
        <v>67</v>
      </c>
      <c r="C23" s="36" t="s">
        <v>68</v>
      </c>
      <c r="D23" s="37"/>
      <c r="E23" s="37">
        <v>275.0646</v>
      </c>
      <c r="F23" s="37"/>
      <c r="G23" s="37">
        <v>275.0646</v>
      </c>
      <c r="H23" s="37"/>
      <c r="I23" s="37"/>
      <c r="J23" s="39">
        <f t="shared" si="2"/>
        <v>229.9</v>
      </c>
      <c r="K23" s="39"/>
      <c r="L23" s="39">
        <v>229.9</v>
      </c>
      <c r="M23" s="42"/>
      <c r="N23" s="42"/>
      <c r="O23" s="39">
        <v>229.9</v>
      </c>
      <c r="P23" s="39">
        <v>26</v>
      </c>
      <c r="Q23" s="39">
        <v>26</v>
      </c>
      <c r="R23" s="63" t="s">
        <v>26</v>
      </c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</row>
    <row r="24" s="4" customFormat="1" ht="28.5" customHeight="1" spans="1:248">
      <c r="A24" s="31"/>
      <c r="B24" s="36" t="s">
        <v>69</v>
      </c>
      <c r="C24" s="36" t="s">
        <v>70</v>
      </c>
      <c r="D24" s="37"/>
      <c r="E24" s="37">
        <v>93.6507</v>
      </c>
      <c r="F24" s="37"/>
      <c r="G24" s="37">
        <v>93.6507</v>
      </c>
      <c r="H24" s="37"/>
      <c r="I24" s="37"/>
      <c r="J24" s="39">
        <v>0</v>
      </c>
      <c r="K24" s="39"/>
      <c r="L24" s="39">
        <v>0</v>
      </c>
      <c r="M24" s="42"/>
      <c r="N24" s="42"/>
      <c r="O24" s="39">
        <v>0</v>
      </c>
      <c r="P24" s="39">
        <v>83.66</v>
      </c>
      <c r="Q24" s="39">
        <v>83.66</v>
      </c>
      <c r="R24" s="63" t="s">
        <v>26</v>
      </c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</row>
    <row r="25" s="4" customFormat="1" ht="28.5" customHeight="1" spans="1:248">
      <c r="A25" s="31"/>
      <c r="B25" s="36" t="s">
        <v>71</v>
      </c>
      <c r="C25" s="37" t="s">
        <v>72</v>
      </c>
      <c r="D25" s="37"/>
      <c r="E25" s="37">
        <v>65</v>
      </c>
      <c r="F25" s="37"/>
      <c r="G25" s="37">
        <v>65</v>
      </c>
      <c r="H25" s="37"/>
      <c r="I25" s="37"/>
      <c r="J25" s="39">
        <f t="shared" si="2"/>
        <v>0</v>
      </c>
      <c r="K25" s="39"/>
      <c r="L25" s="39">
        <v>0</v>
      </c>
      <c r="M25" s="42"/>
      <c r="N25" s="42"/>
      <c r="O25" s="39">
        <v>0</v>
      </c>
      <c r="P25" s="39">
        <v>20</v>
      </c>
      <c r="Q25" s="39">
        <v>20</v>
      </c>
      <c r="R25" s="63" t="s">
        <v>26</v>
      </c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60"/>
      <c r="IF25" s="60"/>
      <c r="IG25" s="60"/>
      <c r="IH25" s="60"/>
      <c r="II25" s="60"/>
      <c r="IJ25" s="60"/>
      <c r="IK25" s="60"/>
      <c r="IL25" s="60"/>
      <c r="IM25" s="60"/>
      <c r="IN25" s="60"/>
    </row>
    <row r="26" s="4" customFormat="1" ht="28.5" customHeight="1" spans="1:248">
      <c r="A26" s="31"/>
      <c r="B26" s="36" t="s">
        <v>73</v>
      </c>
      <c r="C26" s="37" t="s">
        <v>72</v>
      </c>
      <c r="D26" s="37"/>
      <c r="E26" s="37">
        <f>O26+P26</f>
        <v>79.2</v>
      </c>
      <c r="F26" s="37"/>
      <c r="G26" s="37">
        <v>79.2</v>
      </c>
      <c r="H26" s="37"/>
      <c r="I26" s="37"/>
      <c r="J26" s="39">
        <f t="shared" si="2"/>
        <v>23.76</v>
      </c>
      <c r="K26" s="39"/>
      <c r="L26" s="39">
        <v>23.76</v>
      </c>
      <c r="M26" s="42"/>
      <c r="N26" s="42"/>
      <c r="O26" s="39">
        <v>23.76</v>
      </c>
      <c r="P26" s="39">
        <v>55.44</v>
      </c>
      <c r="Q26" s="39">
        <v>55.44</v>
      </c>
      <c r="R26" s="63" t="s">
        <v>26</v>
      </c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60"/>
      <c r="IF26" s="60"/>
      <c r="IG26" s="60"/>
      <c r="IH26" s="60"/>
      <c r="II26" s="60"/>
      <c r="IJ26" s="60"/>
      <c r="IK26" s="60"/>
      <c r="IL26" s="60"/>
      <c r="IM26" s="60"/>
      <c r="IN26" s="60"/>
    </row>
    <row r="27" s="4" customFormat="1" ht="28.5" customHeight="1" spans="1:248">
      <c r="A27" s="31"/>
      <c r="B27" s="36" t="s">
        <v>74</v>
      </c>
      <c r="C27" s="36" t="s">
        <v>75</v>
      </c>
      <c r="D27" s="37"/>
      <c r="E27" s="37">
        <v>100</v>
      </c>
      <c r="F27" s="37"/>
      <c r="G27" s="37">
        <v>100</v>
      </c>
      <c r="H27" s="37"/>
      <c r="I27" s="37"/>
      <c r="J27" s="39">
        <v>0</v>
      </c>
      <c r="K27" s="39">
        <v>0</v>
      </c>
      <c r="L27" s="39">
        <v>0</v>
      </c>
      <c r="M27" s="42"/>
      <c r="N27" s="42"/>
      <c r="O27" s="39">
        <v>0</v>
      </c>
      <c r="P27" s="39">
        <v>20</v>
      </c>
      <c r="Q27" s="39">
        <v>20</v>
      </c>
      <c r="R27" s="63" t="s">
        <v>26</v>
      </c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60"/>
      <c r="IF27" s="60"/>
      <c r="IG27" s="60"/>
      <c r="IH27" s="60"/>
      <c r="II27" s="60"/>
      <c r="IJ27" s="60"/>
      <c r="IK27" s="60"/>
      <c r="IL27" s="60"/>
      <c r="IM27" s="60"/>
      <c r="IN27" s="60"/>
    </row>
    <row r="28" s="4" customFormat="1" ht="28.5" customHeight="1" spans="1:248">
      <c r="A28" s="31"/>
      <c r="B28" s="36" t="s">
        <v>76</v>
      </c>
      <c r="C28" s="36" t="s">
        <v>77</v>
      </c>
      <c r="D28" s="37"/>
      <c r="E28" s="37">
        <v>73.8</v>
      </c>
      <c r="F28" s="37"/>
      <c r="G28" s="37">
        <v>73.8</v>
      </c>
      <c r="H28" s="37"/>
      <c r="I28" s="37"/>
      <c r="J28" s="39">
        <f t="shared" si="2"/>
        <v>0</v>
      </c>
      <c r="K28" s="39"/>
      <c r="L28" s="39">
        <v>0</v>
      </c>
      <c r="M28" s="42"/>
      <c r="N28" s="42"/>
      <c r="O28" s="39">
        <v>0</v>
      </c>
      <c r="P28" s="39">
        <v>20</v>
      </c>
      <c r="Q28" s="39">
        <v>20</v>
      </c>
      <c r="R28" s="63" t="s">
        <v>26</v>
      </c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60"/>
      <c r="FI28" s="60"/>
      <c r="FJ28" s="60"/>
      <c r="FK28" s="60"/>
      <c r="FL28" s="60"/>
      <c r="FM28" s="60"/>
      <c r="FN28" s="60"/>
      <c r="FO28" s="60"/>
      <c r="FP28" s="60"/>
      <c r="FQ28" s="60"/>
      <c r="FR28" s="60"/>
      <c r="FS28" s="60"/>
      <c r="FT28" s="60"/>
      <c r="FU28" s="60"/>
      <c r="FV28" s="60"/>
      <c r="FW28" s="60"/>
      <c r="FX28" s="60"/>
      <c r="FY28" s="60"/>
      <c r="FZ28" s="60"/>
      <c r="GA28" s="60"/>
      <c r="GB28" s="60"/>
      <c r="GC28" s="60"/>
      <c r="GD28" s="60"/>
      <c r="GE28" s="60"/>
      <c r="GF28" s="60"/>
      <c r="GG28" s="60"/>
      <c r="GH28" s="60"/>
      <c r="GI28" s="60"/>
      <c r="GJ28" s="60"/>
      <c r="GK28" s="60"/>
      <c r="GL28" s="60"/>
      <c r="GM28" s="60"/>
      <c r="GN28" s="60"/>
      <c r="GO28" s="60"/>
      <c r="GP28" s="60"/>
      <c r="GQ28" s="60"/>
      <c r="GR28" s="60"/>
      <c r="GS28" s="60"/>
      <c r="GT28" s="60"/>
      <c r="GU28" s="60"/>
      <c r="GV28" s="60"/>
      <c r="GW28" s="60"/>
      <c r="GX28" s="60"/>
      <c r="GY28" s="60"/>
      <c r="GZ28" s="60"/>
      <c r="HA28" s="60"/>
      <c r="HB28" s="60"/>
      <c r="HC28" s="60"/>
      <c r="HD28" s="60"/>
      <c r="HE28" s="60"/>
      <c r="HF28" s="60"/>
      <c r="HG28" s="60"/>
      <c r="HH28" s="60"/>
      <c r="HI28" s="60"/>
      <c r="HJ28" s="60"/>
      <c r="HK28" s="60"/>
      <c r="HL28" s="60"/>
      <c r="HM28" s="60"/>
      <c r="HN28" s="60"/>
      <c r="HO28" s="60"/>
      <c r="HP28" s="60"/>
      <c r="HQ28" s="60"/>
      <c r="HR28" s="60"/>
      <c r="HS28" s="60"/>
      <c r="HT28" s="60"/>
      <c r="HU28" s="60"/>
      <c r="HV28" s="60"/>
      <c r="HW28" s="60"/>
      <c r="HX28" s="60"/>
      <c r="HY28" s="60"/>
      <c r="HZ28" s="60"/>
      <c r="IA28" s="60"/>
      <c r="IB28" s="60"/>
      <c r="IC28" s="60"/>
      <c r="ID28" s="60"/>
      <c r="IE28" s="60"/>
      <c r="IF28" s="60"/>
      <c r="IG28" s="60"/>
      <c r="IH28" s="60"/>
      <c r="II28" s="60"/>
      <c r="IJ28" s="60"/>
      <c r="IK28" s="60"/>
      <c r="IL28" s="60"/>
      <c r="IM28" s="60"/>
      <c r="IN28" s="60"/>
    </row>
    <row r="29" s="4" customFormat="1" ht="28.5" customHeight="1" spans="1:248">
      <c r="A29" s="31"/>
      <c r="B29" s="36" t="s">
        <v>78</v>
      </c>
      <c r="C29" s="36" t="s">
        <v>79</v>
      </c>
      <c r="D29" s="37"/>
      <c r="E29" s="37">
        <v>97.2</v>
      </c>
      <c r="F29" s="37"/>
      <c r="G29" s="37">
        <v>50</v>
      </c>
      <c r="H29" s="37"/>
      <c r="I29" s="37"/>
      <c r="J29" s="39">
        <f t="shared" si="2"/>
        <v>50</v>
      </c>
      <c r="K29" s="39"/>
      <c r="L29" s="39">
        <v>50</v>
      </c>
      <c r="M29" s="42"/>
      <c r="N29" s="42"/>
      <c r="O29" s="39">
        <v>50</v>
      </c>
      <c r="P29" s="39">
        <v>47.2</v>
      </c>
      <c r="Q29" s="39">
        <v>47.2</v>
      </c>
      <c r="R29" s="63" t="s">
        <v>80</v>
      </c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60"/>
      <c r="IF29" s="60"/>
      <c r="IG29" s="60"/>
      <c r="IH29" s="60"/>
      <c r="II29" s="60"/>
      <c r="IJ29" s="60"/>
      <c r="IK29" s="60"/>
      <c r="IL29" s="60"/>
      <c r="IM29" s="60"/>
      <c r="IN29" s="60"/>
    </row>
    <row r="30" s="4" customFormat="1" ht="28.5" customHeight="1" spans="1:248">
      <c r="A30" s="31"/>
      <c r="B30" s="36" t="s">
        <v>81</v>
      </c>
      <c r="C30" s="36" t="s">
        <v>82</v>
      </c>
      <c r="D30" s="37"/>
      <c r="E30" s="37">
        <v>441</v>
      </c>
      <c r="F30" s="37"/>
      <c r="G30" s="37">
        <v>441</v>
      </c>
      <c r="H30" s="37"/>
      <c r="I30" s="37"/>
      <c r="J30" s="39">
        <v>220.5</v>
      </c>
      <c r="K30" s="39"/>
      <c r="L30" s="39">
        <v>220.5</v>
      </c>
      <c r="M30" s="42"/>
      <c r="N30" s="42"/>
      <c r="O30" s="39">
        <v>220.5</v>
      </c>
      <c r="P30" s="39">
        <v>106.8</v>
      </c>
      <c r="Q30" s="39">
        <v>106.8</v>
      </c>
      <c r="R30" s="63" t="s">
        <v>38</v>
      </c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60"/>
      <c r="IF30" s="60"/>
      <c r="IG30" s="60"/>
      <c r="IH30" s="60"/>
      <c r="II30" s="60"/>
      <c r="IJ30" s="60"/>
      <c r="IK30" s="60"/>
      <c r="IL30" s="60"/>
      <c r="IM30" s="60"/>
      <c r="IN30" s="60"/>
    </row>
    <row r="31" s="4" customFormat="1" ht="22.5" customHeight="1" spans="1:248">
      <c r="A31" s="31"/>
      <c r="B31" s="36" t="s">
        <v>83</v>
      </c>
      <c r="C31" s="45"/>
      <c r="D31" s="38"/>
      <c r="E31" s="39"/>
      <c r="F31" s="39"/>
      <c r="G31" s="42"/>
      <c r="H31" s="42"/>
      <c r="I31" s="39"/>
      <c r="J31" s="42"/>
      <c r="K31" s="39"/>
      <c r="L31" s="42"/>
      <c r="M31" s="42"/>
      <c r="N31" s="42"/>
      <c r="O31" s="39"/>
      <c r="P31" s="39">
        <v>0</v>
      </c>
      <c r="Q31" s="39">
        <v>0</v>
      </c>
      <c r="R31" s="63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60"/>
      <c r="IF31" s="60"/>
      <c r="IG31" s="60"/>
      <c r="IH31" s="60"/>
      <c r="II31" s="60"/>
      <c r="IJ31" s="60"/>
      <c r="IK31" s="60"/>
      <c r="IL31" s="60"/>
      <c r="IM31" s="60"/>
      <c r="IN31" s="60"/>
    </row>
    <row r="32" s="4" customFormat="1" ht="26.25" customHeight="1" spans="1:248">
      <c r="A32" s="31">
        <v>20</v>
      </c>
      <c r="B32" s="33" t="s">
        <v>84</v>
      </c>
      <c r="C32" s="46"/>
      <c r="D32" s="38" t="s">
        <v>85</v>
      </c>
      <c r="E32" s="39">
        <f>F32+G32+I32</f>
        <v>43174</v>
      </c>
      <c r="F32" s="40"/>
      <c r="G32" s="41">
        <v>43174</v>
      </c>
      <c r="H32" s="41"/>
      <c r="I32" s="38"/>
      <c r="J32" s="42">
        <f>SUM(K32:N32)</f>
        <v>27249</v>
      </c>
      <c r="K32" s="38"/>
      <c r="L32" s="38">
        <v>27249</v>
      </c>
      <c r="M32" s="38"/>
      <c r="N32" s="38"/>
      <c r="O32" s="38">
        <v>27249</v>
      </c>
      <c r="P32" s="42">
        <v>2700</v>
      </c>
      <c r="Q32" s="65">
        <v>2700</v>
      </c>
      <c r="R32" s="63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60"/>
      <c r="IF32" s="60"/>
      <c r="IG32" s="60"/>
      <c r="IH32" s="60"/>
      <c r="II32" s="60"/>
      <c r="IJ32" s="60"/>
      <c r="IK32" s="60"/>
      <c r="IL32" s="60"/>
      <c r="IM32" s="60"/>
      <c r="IN32" s="60"/>
    </row>
    <row r="33" s="5" customFormat="1" ht="48.75" customHeight="1" spans="1:227">
      <c r="A33" s="47">
        <v>21</v>
      </c>
      <c r="B33" s="33" t="s">
        <v>86</v>
      </c>
      <c r="C33" s="33" t="s">
        <v>87</v>
      </c>
      <c r="D33" s="37" t="s">
        <v>88</v>
      </c>
      <c r="E33" s="37">
        <v>233482</v>
      </c>
      <c r="F33" s="37">
        <v>66050</v>
      </c>
      <c r="G33" s="37">
        <v>124606</v>
      </c>
      <c r="H33" s="37">
        <v>31152</v>
      </c>
      <c r="I33" s="37">
        <v>11674</v>
      </c>
      <c r="J33" s="42">
        <f>SUM(K33:N33)</f>
        <v>208248</v>
      </c>
      <c r="K33" s="39">
        <v>66050</v>
      </c>
      <c r="L33" s="39">
        <v>104424</v>
      </c>
      <c r="M33" s="39">
        <v>26100</v>
      </c>
      <c r="N33" s="39">
        <v>11674</v>
      </c>
      <c r="O33" s="39">
        <v>220924</v>
      </c>
      <c r="P33" s="42">
        <v>3000</v>
      </c>
      <c r="Q33" s="65">
        <v>20182</v>
      </c>
      <c r="R33" s="66" t="s">
        <v>89</v>
      </c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67"/>
      <c r="HQ33" s="67"/>
      <c r="HR33" s="67"/>
      <c r="HS33" s="67"/>
    </row>
    <row r="34" s="5" customFormat="1" ht="42" customHeight="1" spans="1:227">
      <c r="A34" s="31">
        <v>22</v>
      </c>
      <c r="B34" s="33" t="s">
        <v>90</v>
      </c>
      <c r="C34" s="33" t="s">
        <v>91</v>
      </c>
      <c r="D34" s="37" t="s">
        <v>32</v>
      </c>
      <c r="E34" s="37">
        <v>556000</v>
      </c>
      <c r="F34" s="37">
        <v>144080</v>
      </c>
      <c r="G34" s="37">
        <v>304432</v>
      </c>
      <c r="H34" s="37">
        <v>76108</v>
      </c>
      <c r="I34" s="37">
        <v>31380</v>
      </c>
      <c r="J34" s="42">
        <f>SUM(K34:N34)</f>
        <v>545935</v>
      </c>
      <c r="K34" s="39">
        <v>144080</v>
      </c>
      <c r="L34" s="39">
        <v>309576</v>
      </c>
      <c r="M34" s="39">
        <v>60900</v>
      </c>
      <c r="N34" s="39">
        <v>31379</v>
      </c>
      <c r="O34" s="39">
        <v>502239</v>
      </c>
      <c r="P34" s="42">
        <v>19000</v>
      </c>
      <c r="Q34" s="65">
        <v>3000</v>
      </c>
      <c r="R34" s="66" t="s">
        <v>89</v>
      </c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67"/>
      <c r="HQ34" s="67"/>
      <c r="HR34" s="67"/>
      <c r="HS34" s="67"/>
    </row>
    <row r="35" s="5" customFormat="1" ht="30" customHeight="1" spans="1:227">
      <c r="A35" s="47">
        <v>23</v>
      </c>
      <c r="B35" s="33" t="s">
        <v>92</v>
      </c>
      <c r="C35" s="33"/>
      <c r="D35" s="37" t="s">
        <v>93</v>
      </c>
      <c r="E35" s="37">
        <v>14397</v>
      </c>
      <c r="F35" s="37"/>
      <c r="G35" s="37">
        <v>14397</v>
      </c>
      <c r="H35" s="37"/>
      <c r="I35" s="37"/>
      <c r="J35" s="42">
        <f>SUM(K35:N35)</f>
        <v>7955</v>
      </c>
      <c r="K35" s="39"/>
      <c r="L35" s="39">
        <v>7955</v>
      </c>
      <c r="M35" s="39"/>
      <c r="N35" s="39"/>
      <c r="O35" s="39">
        <v>7984</v>
      </c>
      <c r="P35" s="42">
        <v>4322</v>
      </c>
      <c r="Q35" s="65">
        <v>4322</v>
      </c>
      <c r="R35" s="63" t="s">
        <v>26</v>
      </c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</row>
    <row r="36" s="5" customFormat="1" ht="38.1" customHeight="1" spans="1:227">
      <c r="A36" s="31">
        <v>24</v>
      </c>
      <c r="B36" s="33" t="s">
        <v>94</v>
      </c>
      <c r="C36" s="33"/>
      <c r="D36" s="37" t="s">
        <v>61</v>
      </c>
      <c r="E36" s="37">
        <v>24000</v>
      </c>
      <c r="F36" s="37"/>
      <c r="G36" s="37">
        <v>24000</v>
      </c>
      <c r="H36" s="37"/>
      <c r="I36" s="37"/>
      <c r="J36" s="42">
        <f>SUM(K36:N36)</f>
        <v>0</v>
      </c>
      <c r="K36" s="39"/>
      <c r="L36" s="39"/>
      <c r="M36" s="39"/>
      <c r="N36" s="39"/>
      <c r="O36" s="39"/>
      <c r="P36" s="42">
        <v>30</v>
      </c>
      <c r="Q36" s="65">
        <v>30</v>
      </c>
      <c r="R36" s="63" t="s">
        <v>26</v>
      </c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7"/>
      <c r="HJ36" s="67"/>
      <c r="HK36" s="67"/>
      <c r="HL36" s="67"/>
      <c r="HM36" s="67"/>
      <c r="HN36" s="67"/>
      <c r="HO36" s="67"/>
      <c r="HP36" s="67"/>
      <c r="HQ36" s="67"/>
      <c r="HR36" s="67"/>
      <c r="HS36" s="67"/>
    </row>
    <row r="37" customHeight="1" spans="16:16">
      <c r="P37" s="51"/>
    </row>
  </sheetData>
  <mergeCells count="19">
    <mergeCell ref="A2:R2"/>
    <mergeCell ref="C4:I4"/>
    <mergeCell ref="J4:N4"/>
    <mergeCell ref="P4:Q4"/>
    <mergeCell ref="E5:I5"/>
    <mergeCell ref="A7:B7"/>
    <mergeCell ref="A4:A6"/>
    <mergeCell ref="B4:B6"/>
    <mergeCell ref="C5:C6"/>
    <mergeCell ref="D5:D6"/>
    <mergeCell ref="J5:J6"/>
    <mergeCell ref="K5:K6"/>
    <mergeCell ref="L5:L6"/>
    <mergeCell ref="M5:M6"/>
    <mergeCell ref="N5:N6"/>
    <mergeCell ref="O4:O6"/>
    <mergeCell ref="P5:P6"/>
    <mergeCell ref="Q5:Q6"/>
    <mergeCell ref="R4:R6"/>
  </mergeCells>
  <pageMargins left="0.747916666666667" right="0.747916666666667" top="0.786805555555556" bottom="0.984027777777778" header="0.511805555555556" footer="0.511805555555556"/>
  <pageSetup paperSize="8" scale="91" firstPageNumber="4294963191" fitToHeight="0" orientation="landscape" useFirstPageNumber="1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内河航道建设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孙宇强</dc:creator>
  <cp:lastModifiedBy>郑怀珏</cp:lastModifiedBy>
  <dcterms:created xsi:type="dcterms:W3CDTF">2017-12-26T04:55:00Z</dcterms:created>
  <cp:lastPrinted>2021-02-20T06:46:00Z</cp:lastPrinted>
  <dcterms:modified xsi:type="dcterms:W3CDTF">2021-03-15T08:41:38Z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